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602" activeTab="4"/>
  </bookViews>
  <sheets>
    <sheet name="Спис.Ж." sheetId="14" r:id="rId1"/>
    <sheet name="Спис.М." sheetId="15" r:id="rId2"/>
    <sheet name="ПодгМ.Ж." sheetId="28" r:id="rId3"/>
    <sheet name="ФинМЖ" sheetId="30" r:id="rId4"/>
    <sheet name="Вып.К," sheetId="41" r:id="rId5"/>
  </sheets>
  <externalReferences>
    <externalReference r:id="rId6"/>
    <externalReference r:id="rId7"/>
    <externalReference r:id="rId8"/>
  </externalReferences>
  <calcPr calcId="152511"/>
</workbook>
</file>

<file path=xl/calcChain.xml><?xml version="1.0" encoding="utf-8"?>
<calcChain xmlns="http://schemas.openxmlformats.org/spreadsheetml/2006/main">
  <c r="K35" i="41" l="1"/>
  <c r="K34" i="41"/>
  <c r="K33" i="41"/>
  <c r="K32" i="41"/>
  <c r="K31" i="41"/>
  <c r="E31" i="41"/>
  <c r="E32" i="41" s="1"/>
  <c r="E33" i="41" s="1"/>
  <c r="E34" i="41" s="1"/>
  <c r="E35" i="41" s="1"/>
  <c r="E51" i="41"/>
  <c r="E52" i="41" s="1"/>
  <c r="E53" i="41" s="1"/>
  <c r="E54" i="41" s="1"/>
  <c r="K63" i="41"/>
  <c r="K61" i="41"/>
  <c r="K60" i="41"/>
  <c r="E60" i="41"/>
  <c r="E61" i="41" s="1"/>
  <c r="E62" i="41" s="1"/>
  <c r="E63" i="41" s="1"/>
  <c r="E14" i="41"/>
  <c r="E15" i="41" s="1"/>
  <c r="E16" i="41" s="1"/>
  <c r="E17" i="41" s="1"/>
  <c r="K26" i="41"/>
  <c r="K25" i="41"/>
  <c r="K24" i="41"/>
  <c r="K23" i="41"/>
  <c r="K22" i="41"/>
  <c r="E22" i="41"/>
  <c r="E23" i="41" s="1"/>
  <c r="E24" i="41" s="1"/>
  <c r="E25" i="41" s="1"/>
  <c r="E26" i="41" s="1"/>
  <c r="E42" i="41"/>
  <c r="E43" i="41" s="1"/>
  <c r="E44" i="41" s="1"/>
  <c r="E45" i="41" s="1"/>
  <c r="D136" i="15"/>
  <c r="D137" i="15" s="1"/>
  <c r="D138" i="15" s="1"/>
  <c r="J133" i="15"/>
  <c r="J58" i="15"/>
  <c r="D61" i="15"/>
  <c r="D128" i="15" l="1"/>
  <c r="D129" i="15" s="1"/>
  <c r="D130" i="15" s="1"/>
  <c r="J125" i="15"/>
  <c r="D126" i="14"/>
  <c r="D127" i="14" s="1"/>
  <c r="D128" i="14" s="1"/>
  <c r="J123" i="14"/>
  <c r="BQ88" i="28"/>
  <c r="BU89" i="28" s="1"/>
  <c r="BL87" i="28"/>
  <c r="BH87" i="28"/>
  <c r="BG87" i="28"/>
  <c r="BB87" i="28"/>
  <c r="BA87" i="28"/>
  <c r="AZ87" i="28"/>
  <c r="AY87" i="28"/>
  <c r="AX87" i="28"/>
  <c r="AW87" i="28"/>
  <c r="AV87" i="28"/>
  <c r="BD87" i="28" s="1"/>
  <c r="AQ87" i="28"/>
  <c r="AP87" i="28"/>
  <c r="AO87" i="28"/>
  <c r="AN87" i="28"/>
  <c r="AM87" i="28"/>
  <c r="AL87" i="28"/>
  <c r="AK87" i="28"/>
  <c r="AS87" i="28" s="1"/>
  <c r="AF87" i="28"/>
  <c r="AE87" i="28"/>
  <c r="AD87" i="28"/>
  <c r="AC87" i="28"/>
  <c r="AB87" i="28"/>
  <c r="AA87" i="28"/>
  <c r="Z87" i="28"/>
  <c r="Y87" i="28"/>
  <c r="X87" i="28"/>
  <c r="W87" i="28"/>
  <c r="V87" i="28"/>
  <c r="U87" i="28"/>
  <c r="T87" i="28"/>
  <c r="S87" i="28"/>
  <c r="BQ86" i="28"/>
  <c r="BU86" i="28" s="1"/>
  <c r="BL86" i="28"/>
  <c r="BH86" i="28"/>
  <c r="BG86" i="28"/>
  <c r="BB86" i="28"/>
  <c r="BA86" i="28"/>
  <c r="AZ86" i="28"/>
  <c r="AY86" i="28"/>
  <c r="AX86" i="28"/>
  <c r="AW86" i="28"/>
  <c r="AV86" i="28"/>
  <c r="AQ86" i="28"/>
  <c r="AP86" i="28"/>
  <c r="AO86" i="28"/>
  <c r="AN86" i="28"/>
  <c r="AM86" i="28"/>
  <c r="AL86" i="28"/>
  <c r="AK86" i="28"/>
  <c r="AF86" i="28"/>
  <c r="AE86" i="28"/>
  <c r="AD86" i="28"/>
  <c r="AC86" i="28"/>
  <c r="AB86" i="28"/>
  <c r="AA86" i="28"/>
  <c r="Z86" i="28"/>
  <c r="Y86" i="28"/>
  <c r="X86" i="28"/>
  <c r="W86" i="28"/>
  <c r="V86" i="28"/>
  <c r="U86" i="28"/>
  <c r="T86" i="28"/>
  <c r="S86" i="28"/>
  <c r="BL85" i="28"/>
  <c r="BH85" i="28"/>
  <c r="BG85" i="28"/>
  <c r="BB85" i="28"/>
  <c r="BA85" i="28"/>
  <c r="AZ85" i="28"/>
  <c r="AY85" i="28"/>
  <c r="AX85" i="28"/>
  <c r="AW85" i="28"/>
  <c r="AV85" i="28"/>
  <c r="AQ85" i="28"/>
  <c r="AP85" i="28"/>
  <c r="AO85" i="28"/>
  <c r="AN85" i="28"/>
  <c r="AM85" i="28"/>
  <c r="AL85" i="28"/>
  <c r="AK85" i="28"/>
  <c r="AF85" i="28"/>
  <c r="AE85" i="28"/>
  <c r="AD85" i="28"/>
  <c r="AC85" i="28"/>
  <c r="AB85" i="28"/>
  <c r="AA85" i="28"/>
  <c r="Z85" i="28"/>
  <c r="Y85" i="28"/>
  <c r="X85" i="28"/>
  <c r="W85" i="28"/>
  <c r="V85" i="28"/>
  <c r="U85" i="28"/>
  <c r="T85" i="28"/>
  <c r="S85" i="28"/>
  <c r="BQ84" i="28"/>
  <c r="BU84" i="28" s="1"/>
  <c r="BL84" i="28"/>
  <c r="BH84" i="28"/>
  <c r="BG84" i="28"/>
  <c r="BB84" i="28"/>
  <c r="BA84" i="28"/>
  <c r="AZ84" i="28"/>
  <c r="AY84" i="28"/>
  <c r="AX84" i="28"/>
  <c r="AW84" i="28"/>
  <c r="AV84" i="28"/>
  <c r="BD84" i="28" s="1"/>
  <c r="AQ84" i="28"/>
  <c r="AP84" i="28"/>
  <c r="AO84" i="28"/>
  <c r="AN84" i="28"/>
  <c r="AM84" i="28"/>
  <c r="AL84" i="28"/>
  <c r="AK84" i="28"/>
  <c r="AS84" i="28" s="1"/>
  <c r="AF84" i="28"/>
  <c r="AE84" i="28"/>
  <c r="AD84" i="28"/>
  <c r="AC84" i="28"/>
  <c r="AB84" i="28"/>
  <c r="AA84" i="28"/>
  <c r="Z84" i="28"/>
  <c r="Y84" i="28"/>
  <c r="X84" i="28"/>
  <c r="W84" i="28"/>
  <c r="V84" i="28"/>
  <c r="U84" i="28"/>
  <c r="T84" i="28"/>
  <c r="S84" i="28"/>
  <c r="BL83" i="28"/>
  <c r="BH83" i="28"/>
  <c r="BG83" i="28"/>
  <c r="BB83" i="28"/>
  <c r="BA83" i="28"/>
  <c r="AZ83" i="28"/>
  <c r="AY83" i="28"/>
  <c r="AX83" i="28"/>
  <c r="AW83" i="28"/>
  <c r="AV83" i="28"/>
  <c r="BD83" i="28" s="1"/>
  <c r="AQ83" i="28"/>
  <c r="AP83" i="28"/>
  <c r="AO83" i="28"/>
  <c r="AN83" i="28"/>
  <c r="AM83" i="28"/>
  <c r="AL83" i="28"/>
  <c r="AK83" i="28"/>
  <c r="AS83" i="28" s="1"/>
  <c r="AF83" i="28"/>
  <c r="AE83" i="28"/>
  <c r="AD83" i="28"/>
  <c r="AC83" i="28"/>
  <c r="AB83" i="28"/>
  <c r="AA83" i="28"/>
  <c r="Z83" i="28"/>
  <c r="Y83" i="28"/>
  <c r="X83" i="28"/>
  <c r="W83" i="28"/>
  <c r="V83" i="28"/>
  <c r="U83" i="28"/>
  <c r="T83" i="28"/>
  <c r="S83" i="28"/>
  <c r="BQ82" i="28"/>
  <c r="BU82" i="28" s="1"/>
  <c r="BL82" i="28"/>
  <c r="BH82" i="28"/>
  <c r="BG82" i="28"/>
  <c r="BB82" i="28"/>
  <c r="BA82" i="28"/>
  <c r="AZ82" i="28"/>
  <c r="AY82" i="28"/>
  <c r="AX82" i="28"/>
  <c r="AW82" i="28"/>
  <c r="AV82" i="28"/>
  <c r="AQ82" i="28"/>
  <c r="AP82" i="28"/>
  <c r="AO82" i="28"/>
  <c r="AN82" i="28"/>
  <c r="AM82" i="28"/>
  <c r="AL82" i="28"/>
  <c r="AK82" i="28"/>
  <c r="AF82" i="28"/>
  <c r="AE82" i="28"/>
  <c r="AD82" i="28"/>
  <c r="AC82" i="28"/>
  <c r="AB82" i="28"/>
  <c r="AA82" i="28"/>
  <c r="Z82" i="28"/>
  <c r="Y82" i="28"/>
  <c r="X82" i="28"/>
  <c r="W82" i="28"/>
  <c r="V82" i="28"/>
  <c r="U82" i="28"/>
  <c r="T82" i="28"/>
  <c r="S82" i="28"/>
  <c r="AR81" i="28"/>
  <c r="BL80" i="28"/>
  <c r="BQ78" i="28"/>
  <c r="BU78" i="28" s="1"/>
  <c r="BL77" i="28"/>
  <c r="BH77" i="28"/>
  <c r="BG77" i="28"/>
  <c r="BB77" i="28"/>
  <c r="BA77" i="28"/>
  <c r="AZ77" i="28"/>
  <c r="AY77" i="28"/>
  <c r="AX77" i="28"/>
  <c r="AW77" i="28"/>
  <c r="AV77" i="28"/>
  <c r="AQ77" i="28"/>
  <c r="AP77" i="28"/>
  <c r="AO77" i="28"/>
  <c r="AN77" i="28"/>
  <c r="AM77" i="28"/>
  <c r="AL77" i="28"/>
  <c r="AK77" i="28"/>
  <c r="AF77" i="28"/>
  <c r="AE77" i="28"/>
  <c r="AD77" i="28"/>
  <c r="AC77" i="28"/>
  <c r="AB77" i="28"/>
  <c r="AA77" i="28"/>
  <c r="Z77" i="28"/>
  <c r="Y77" i="28"/>
  <c r="X77" i="28"/>
  <c r="W77" i="28"/>
  <c r="V77" i="28"/>
  <c r="U77" i="28"/>
  <c r="T77" i="28"/>
  <c r="S77" i="28"/>
  <c r="BQ76" i="28"/>
  <c r="BU77" i="28" s="1"/>
  <c r="BL76" i="28"/>
  <c r="BH76" i="28"/>
  <c r="BG76" i="28"/>
  <c r="BB76" i="28"/>
  <c r="BA76" i="28"/>
  <c r="AZ76" i="28"/>
  <c r="AY76" i="28"/>
  <c r="AX76" i="28"/>
  <c r="AW76" i="28"/>
  <c r="AV76" i="28"/>
  <c r="AQ76" i="28"/>
  <c r="AP76" i="28"/>
  <c r="AO76" i="28"/>
  <c r="AN76" i="28"/>
  <c r="AM76" i="28"/>
  <c r="AL76" i="28"/>
  <c r="AK76" i="28"/>
  <c r="AF76" i="28"/>
  <c r="AE76" i="28"/>
  <c r="AD76" i="28"/>
  <c r="AC76" i="28"/>
  <c r="AB76" i="28"/>
  <c r="AA76" i="28"/>
  <c r="Z76" i="28"/>
  <c r="Y76" i="28"/>
  <c r="X76" i="28"/>
  <c r="W76" i="28"/>
  <c r="V76" i="28"/>
  <c r="U76" i="28"/>
  <c r="T76" i="28"/>
  <c r="S76" i="28"/>
  <c r="BL75" i="28"/>
  <c r="BH75" i="28"/>
  <c r="BG75" i="28"/>
  <c r="BB75" i="28"/>
  <c r="BA75" i="28"/>
  <c r="AZ75" i="28"/>
  <c r="AY75" i="28"/>
  <c r="AX75" i="28"/>
  <c r="AW75" i="28"/>
  <c r="AV75" i="28"/>
  <c r="AQ75" i="28"/>
  <c r="AP75" i="28"/>
  <c r="AO75" i="28"/>
  <c r="AN75" i="28"/>
  <c r="AM75" i="28"/>
  <c r="AL75" i="28"/>
  <c r="AK75" i="28"/>
  <c r="AF75" i="28"/>
  <c r="AE75" i="28"/>
  <c r="AD75" i="28"/>
  <c r="AC75" i="28"/>
  <c r="AB75" i="28"/>
  <c r="AA75" i="28"/>
  <c r="Z75" i="28"/>
  <c r="Y75" i="28"/>
  <c r="X75" i="28"/>
  <c r="W75" i="28"/>
  <c r="V75" i="28"/>
  <c r="U75" i="28"/>
  <c r="T75" i="28"/>
  <c r="S75" i="28"/>
  <c r="BU74" i="28"/>
  <c r="BQ74" i="28"/>
  <c r="BU75" i="28" s="1"/>
  <c r="BL74" i="28"/>
  <c r="BH74" i="28"/>
  <c r="BG74" i="28"/>
  <c r="BB74" i="28"/>
  <c r="BA74" i="28"/>
  <c r="AZ74" i="28"/>
  <c r="AY74" i="28"/>
  <c r="AX74" i="28"/>
  <c r="AW74" i="28"/>
  <c r="AV74" i="28"/>
  <c r="AQ74" i="28"/>
  <c r="AP74" i="28"/>
  <c r="AO74" i="28"/>
  <c r="AN74" i="28"/>
  <c r="AM74" i="28"/>
  <c r="AL74" i="28"/>
  <c r="AK74" i="28"/>
  <c r="AF74" i="28"/>
  <c r="AE74" i="28"/>
  <c r="AD74" i="28"/>
  <c r="AC74" i="28"/>
  <c r="AB74" i="28"/>
  <c r="AA74" i="28"/>
  <c r="Z74" i="28"/>
  <c r="Y74" i="28"/>
  <c r="X74" i="28"/>
  <c r="W74" i="28"/>
  <c r="V74" i="28"/>
  <c r="U74" i="28"/>
  <c r="T74" i="28"/>
  <c r="S74" i="28"/>
  <c r="BL73" i="28"/>
  <c r="BH73" i="28"/>
  <c r="BG73" i="28"/>
  <c r="BB73" i="28"/>
  <c r="BA73" i="28"/>
  <c r="AZ73" i="28"/>
  <c r="AY73" i="28"/>
  <c r="AX73" i="28"/>
  <c r="AW73" i="28"/>
  <c r="AV73" i="28"/>
  <c r="AQ73" i="28"/>
  <c r="AP73" i="28"/>
  <c r="AO73" i="28"/>
  <c r="AN73" i="28"/>
  <c r="AM73" i="28"/>
  <c r="AL73" i="28"/>
  <c r="AK73" i="28"/>
  <c r="AF73" i="28"/>
  <c r="AE73" i="28"/>
  <c r="AD73" i="28"/>
  <c r="AC73" i="28"/>
  <c r="AB73" i="28"/>
  <c r="AA73" i="28"/>
  <c r="Z73" i="28"/>
  <c r="Y73" i="28"/>
  <c r="X73" i="28"/>
  <c r="W73" i="28"/>
  <c r="V73" i="28"/>
  <c r="U73" i="28"/>
  <c r="T73" i="28"/>
  <c r="S73" i="28"/>
  <c r="BU72" i="28"/>
  <c r="BQ72" i="28"/>
  <c r="BU73" i="28" s="1"/>
  <c r="BL72" i="28"/>
  <c r="BH72" i="28"/>
  <c r="BG72" i="28"/>
  <c r="BB72" i="28"/>
  <c r="BA72" i="28"/>
  <c r="AZ72" i="28"/>
  <c r="AY72" i="28"/>
  <c r="AX72" i="28"/>
  <c r="AW72" i="28"/>
  <c r="AV72" i="28"/>
  <c r="AQ72" i="28"/>
  <c r="AP72" i="28"/>
  <c r="AO72" i="28"/>
  <c r="AN72" i="28"/>
  <c r="AM72" i="28"/>
  <c r="AL72" i="28"/>
  <c r="AK72" i="28"/>
  <c r="AF72" i="28"/>
  <c r="AE72" i="28"/>
  <c r="AD72" i="28"/>
  <c r="AC72" i="28"/>
  <c r="AB72" i="28"/>
  <c r="AA72" i="28"/>
  <c r="Z72" i="28"/>
  <c r="Y72" i="28"/>
  <c r="X72" i="28"/>
  <c r="W72" i="28"/>
  <c r="V72" i="28"/>
  <c r="U72" i="28"/>
  <c r="T72" i="28"/>
  <c r="S72" i="28"/>
  <c r="AR71" i="28"/>
  <c r="BL70" i="28"/>
  <c r="BQ68" i="28"/>
  <c r="BU69" i="28" s="1"/>
  <c r="BL67" i="28"/>
  <c r="BI67" i="28"/>
  <c r="BI77" i="28" s="1"/>
  <c r="BI87" i="28" s="1"/>
  <c r="BH67" i="28"/>
  <c r="BG67" i="28"/>
  <c r="BB67" i="28"/>
  <c r="BA67" i="28"/>
  <c r="AZ67" i="28"/>
  <c r="AY67" i="28"/>
  <c r="AX67" i="28"/>
  <c r="AW67" i="28"/>
  <c r="AV67" i="28"/>
  <c r="AQ67" i="28"/>
  <c r="AP67" i="28"/>
  <c r="AO67" i="28"/>
  <c r="AN67" i="28"/>
  <c r="AM67" i="28"/>
  <c r="AL67" i="28"/>
  <c r="AK67" i="28"/>
  <c r="AF67" i="28"/>
  <c r="AE67" i="28"/>
  <c r="AD67" i="28"/>
  <c r="AC67" i="28"/>
  <c r="AB67" i="28"/>
  <c r="AA67" i="28"/>
  <c r="Z67" i="28"/>
  <c r="Y67" i="28"/>
  <c r="X67" i="28"/>
  <c r="W67" i="28"/>
  <c r="V67" i="28"/>
  <c r="U67" i="28"/>
  <c r="T67" i="28"/>
  <c r="S67" i="28"/>
  <c r="BU66" i="28"/>
  <c r="BQ66" i="28"/>
  <c r="BU67" i="28" s="1"/>
  <c r="BL66" i="28"/>
  <c r="BI66" i="28"/>
  <c r="BI76" i="28" s="1"/>
  <c r="BI86" i="28" s="1"/>
  <c r="BH66" i="28"/>
  <c r="BG66" i="28"/>
  <c r="BB66" i="28"/>
  <c r="BA66" i="28"/>
  <c r="AZ66" i="28"/>
  <c r="AY66" i="28"/>
  <c r="AX66" i="28"/>
  <c r="AW66" i="28"/>
  <c r="AV66" i="28"/>
  <c r="AQ66" i="28"/>
  <c r="AP66" i="28"/>
  <c r="AO66" i="28"/>
  <c r="AN66" i="28"/>
  <c r="AM66" i="28"/>
  <c r="AL66" i="28"/>
  <c r="AK66" i="28"/>
  <c r="AF66" i="28"/>
  <c r="AE66" i="28"/>
  <c r="AD66" i="28"/>
  <c r="AC66" i="28"/>
  <c r="AB66" i="28"/>
  <c r="AA66" i="28"/>
  <c r="Z66" i="28"/>
  <c r="Y66" i="28"/>
  <c r="X66" i="28"/>
  <c r="W66" i="28"/>
  <c r="V66" i="28"/>
  <c r="U66" i="28"/>
  <c r="T66" i="28"/>
  <c r="S66" i="28"/>
  <c r="BL65" i="28"/>
  <c r="BI65" i="28"/>
  <c r="BI75" i="28" s="1"/>
  <c r="BI85" i="28" s="1"/>
  <c r="BH65" i="28"/>
  <c r="BG65" i="28"/>
  <c r="BB65" i="28"/>
  <c r="BA65" i="28"/>
  <c r="AZ65" i="28"/>
  <c r="AY65" i="28"/>
  <c r="AX65" i="28"/>
  <c r="AW65" i="28"/>
  <c r="AV65" i="28"/>
  <c r="AQ65" i="28"/>
  <c r="AP65" i="28"/>
  <c r="AO65" i="28"/>
  <c r="AN65" i="28"/>
  <c r="AM65" i="28"/>
  <c r="AL65" i="28"/>
  <c r="AK65" i="28"/>
  <c r="AF65" i="28"/>
  <c r="AE65" i="28"/>
  <c r="AD65" i="28"/>
  <c r="AC65" i="28"/>
  <c r="AB65" i="28"/>
  <c r="AA65" i="28"/>
  <c r="Z65" i="28"/>
  <c r="Y65" i="28"/>
  <c r="X65" i="28"/>
  <c r="W65" i="28"/>
  <c r="V65" i="28"/>
  <c r="U65" i="28"/>
  <c r="T65" i="28"/>
  <c r="S65" i="28"/>
  <c r="BQ64" i="28"/>
  <c r="BU65" i="28" s="1"/>
  <c r="BL64" i="28"/>
  <c r="BI64" i="28"/>
  <c r="BI74" i="28" s="1"/>
  <c r="BI84" i="28" s="1"/>
  <c r="BH64" i="28"/>
  <c r="BG64" i="28"/>
  <c r="BB64" i="28"/>
  <c r="BA64" i="28"/>
  <c r="AZ64" i="28"/>
  <c r="AY64" i="28"/>
  <c r="AX64" i="28"/>
  <c r="AW64" i="28"/>
  <c r="AV64" i="28"/>
  <c r="AQ64" i="28"/>
  <c r="AP64" i="28"/>
  <c r="AO64" i="28"/>
  <c r="AN64" i="28"/>
  <c r="AM64" i="28"/>
  <c r="AL64" i="28"/>
  <c r="AK64" i="28"/>
  <c r="AF64" i="28"/>
  <c r="AE64" i="28"/>
  <c r="AD64" i="28"/>
  <c r="AC64" i="28"/>
  <c r="AB64" i="28"/>
  <c r="AA64" i="28"/>
  <c r="Z64" i="28"/>
  <c r="Y64" i="28"/>
  <c r="X64" i="28"/>
  <c r="W64" i="28"/>
  <c r="V64" i="28"/>
  <c r="U64" i="28"/>
  <c r="T64" i="28"/>
  <c r="S64" i="28"/>
  <c r="BL63" i="28"/>
  <c r="BI63" i="28"/>
  <c r="BI73" i="28" s="1"/>
  <c r="BI83" i="28" s="1"/>
  <c r="BH63" i="28"/>
  <c r="BG63" i="28"/>
  <c r="BB63" i="28"/>
  <c r="BA63" i="28"/>
  <c r="AZ63" i="28"/>
  <c r="AY63" i="28"/>
  <c r="AX63" i="28"/>
  <c r="AW63" i="28"/>
  <c r="AV63" i="28"/>
  <c r="AQ63" i="28"/>
  <c r="AP63" i="28"/>
  <c r="AO63" i="28"/>
  <c r="AN63" i="28"/>
  <c r="AM63" i="28"/>
  <c r="AL63" i="28"/>
  <c r="AK63" i="28"/>
  <c r="AF63" i="28"/>
  <c r="AE63" i="28"/>
  <c r="AD63" i="28"/>
  <c r="AC63" i="28"/>
  <c r="AB63" i="28"/>
  <c r="AA63" i="28"/>
  <c r="Z63" i="28"/>
  <c r="Y63" i="28"/>
  <c r="X63" i="28"/>
  <c r="W63" i="28"/>
  <c r="V63" i="28"/>
  <c r="U63" i="28"/>
  <c r="T63" i="28"/>
  <c r="S63" i="28"/>
  <c r="BQ62" i="28"/>
  <c r="BU63" i="28" s="1"/>
  <c r="BL62" i="28"/>
  <c r="BI62" i="28"/>
  <c r="BI72" i="28" s="1"/>
  <c r="BI82" i="28" s="1"/>
  <c r="BH62" i="28"/>
  <c r="BG62" i="28"/>
  <c r="BB62" i="28"/>
  <c r="BA62" i="28"/>
  <c r="AZ62" i="28"/>
  <c r="AY62" i="28"/>
  <c r="AX62" i="28"/>
  <c r="AW62" i="28"/>
  <c r="AV62" i="28"/>
  <c r="AQ62" i="28"/>
  <c r="AP62" i="28"/>
  <c r="AO62" i="28"/>
  <c r="AN62" i="28"/>
  <c r="AM62" i="28"/>
  <c r="AL62" i="28"/>
  <c r="AK62" i="28"/>
  <c r="AF62" i="28"/>
  <c r="AE62" i="28"/>
  <c r="AD62" i="28"/>
  <c r="AC62" i="28"/>
  <c r="AB62" i="28"/>
  <c r="AA62" i="28"/>
  <c r="Z62" i="28"/>
  <c r="Y62" i="28"/>
  <c r="X62" i="28"/>
  <c r="W62" i="28"/>
  <c r="V62" i="28"/>
  <c r="U62" i="28"/>
  <c r="T62" i="28"/>
  <c r="S62" i="28"/>
  <c r="AR61" i="28"/>
  <c r="R61" i="28"/>
  <c r="R71" i="28" s="1"/>
  <c r="R81" i="28" s="1"/>
  <c r="A61" i="28"/>
  <c r="A71" i="28" s="1"/>
  <c r="A81" i="28" s="1"/>
  <c r="BL60" i="28"/>
  <c r="BQ58" i="28"/>
  <c r="BU59" i="28" s="1"/>
  <c r="BL57" i="28"/>
  <c r="BH57" i="28"/>
  <c r="BG57" i="28"/>
  <c r="BD57" i="28"/>
  <c r="BB57" i="28"/>
  <c r="BA57" i="28"/>
  <c r="AZ57" i="28"/>
  <c r="AY57" i="28"/>
  <c r="AX57" i="28"/>
  <c r="AW57" i="28"/>
  <c r="AV57" i="28"/>
  <c r="AU57" i="28"/>
  <c r="AT57" i="28"/>
  <c r="AS57" i="28"/>
  <c r="AQ57" i="28"/>
  <c r="AP57" i="28"/>
  <c r="AO57" i="28"/>
  <c r="AN57" i="28"/>
  <c r="AM57" i="28"/>
  <c r="AL57" i="28"/>
  <c r="AK57" i="28"/>
  <c r="AJ57" i="28"/>
  <c r="AI57" i="28"/>
  <c r="AF57" i="28"/>
  <c r="AE57" i="28"/>
  <c r="AD57" i="28"/>
  <c r="AC57" i="28"/>
  <c r="AB57" i="28"/>
  <c r="AA57" i="28"/>
  <c r="Z57" i="28"/>
  <c r="Y57" i="28"/>
  <c r="X57" i="28"/>
  <c r="W57" i="28"/>
  <c r="V57" i="28"/>
  <c r="U57" i="28"/>
  <c r="T57" i="28"/>
  <c r="S57" i="28"/>
  <c r="BQ56" i="28"/>
  <c r="BU57" i="28" s="1"/>
  <c r="BL56" i="28"/>
  <c r="BH56" i="28"/>
  <c r="BG56" i="28"/>
  <c r="BB56" i="28"/>
  <c r="BA56" i="28"/>
  <c r="AZ56" i="28"/>
  <c r="AY56" i="28"/>
  <c r="AX56" i="28"/>
  <c r="AW56" i="28"/>
  <c r="AV56" i="28"/>
  <c r="AQ56" i="28"/>
  <c r="AP56" i="28"/>
  <c r="AO56" i="28"/>
  <c r="AN56" i="28"/>
  <c r="AM56" i="28"/>
  <c r="AL56" i="28"/>
  <c r="AK56" i="28"/>
  <c r="AF56" i="28"/>
  <c r="AE56" i="28"/>
  <c r="AD56" i="28"/>
  <c r="AC56" i="28"/>
  <c r="AB56" i="28"/>
  <c r="AA56" i="28"/>
  <c r="Z56" i="28"/>
  <c r="Y56" i="28"/>
  <c r="X56" i="28"/>
  <c r="W56" i="28"/>
  <c r="V56" i="28"/>
  <c r="U56" i="28"/>
  <c r="T56" i="28"/>
  <c r="S56" i="28"/>
  <c r="BL55" i="28"/>
  <c r="BH55" i="28"/>
  <c r="BG55" i="28"/>
  <c r="BB55" i="28"/>
  <c r="BA55" i="28"/>
  <c r="AZ55" i="28"/>
  <c r="AY55" i="28"/>
  <c r="AX55" i="28"/>
  <c r="AW55" i="28"/>
  <c r="AV55" i="28"/>
  <c r="AQ55" i="28"/>
  <c r="AP55" i="28"/>
  <c r="AO55" i="28"/>
  <c r="AN55" i="28"/>
  <c r="AM55" i="28"/>
  <c r="AL55" i="28"/>
  <c r="AK55" i="28"/>
  <c r="AF55" i="28"/>
  <c r="AE55" i="28"/>
  <c r="AD55" i="28"/>
  <c r="AC55" i="28"/>
  <c r="AB55" i="28"/>
  <c r="AA55" i="28"/>
  <c r="Z55" i="28"/>
  <c r="Y55" i="28"/>
  <c r="X55" i="28"/>
  <c r="W55" i="28"/>
  <c r="V55" i="28"/>
  <c r="U55" i="28"/>
  <c r="T55" i="28"/>
  <c r="S55" i="28"/>
  <c r="BQ54" i="28"/>
  <c r="BU54" i="28" s="1"/>
  <c r="BL54" i="28"/>
  <c r="BH54" i="28"/>
  <c r="BG54" i="28"/>
  <c r="BD54" i="28"/>
  <c r="BB54" i="28"/>
  <c r="BA54" i="28"/>
  <c r="AZ54" i="28"/>
  <c r="AY54" i="28"/>
  <c r="AX54" i="28"/>
  <c r="AW54" i="28"/>
  <c r="AV54" i="28"/>
  <c r="AU54" i="28"/>
  <c r="AT54" i="28"/>
  <c r="AS54" i="28"/>
  <c r="AQ54" i="28"/>
  <c r="AP54" i="28"/>
  <c r="AO54" i="28"/>
  <c r="AN54" i="28"/>
  <c r="AM54" i="28"/>
  <c r="AL54" i="28"/>
  <c r="AK54" i="28"/>
  <c r="AJ54" i="28"/>
  <c r="AI54" i="28"/>
  <c r="AF54" i="28"/>
  <c r="AE54" i="28"/>
  <c r="AD54" i="28"/>
  <c r="AC54" i="28"/>
  <c r="AB54" i="28"/>
  <c r="AA54" i="28"/>
  <c r="Z54" i="28"/>
  <c r="Y54" i="28"/>
  <c r="X54" i="28"/>
  <c r="W54" i="28"/>
  <c r="V54" i="28"/>
  <c r="U54" i="28"/>
  <c r="T54" i="28"/>
  <c r="S54" i="28"/>
  <c r="BL53" i="28"/>
  <c r="BH53" i="28"/>
  <c r="BG53" i="28"/>
  <c r="BD53" i="28"/>
  <c r="BB53" i="28"/>
  <c r="BA53" i="28"/>
  <c r="AZ53" i="28"/>
  <c r="AY53" i="28"/>
  <c r="AX53" i="28"/>
  <c r="AW53" i="28"/>
  <c r="AV53" i="28"/>
  <c r="AU53" i="28"/>
  <c r="AT53" i="28"/>
  <c r="AS53" i="28"/>
  <c r="AQ53" i="28"/>
  <c r="AP53" i="28"/>
  <c r="AO53" i="28"/>
  <c r="AN53" i="28"/>
  <c r="AM53" i="28"/>
  <c r="AL53" i="28"/>
  <c r="AK53" i="28"/>
  <c r="AJ53" i="28"/>
  <c r="AI53" i="28"/>
  <c r="AF53" i="28"/>
  <c r="AE53" i="28"/>
  <c r="AD53" i="28"/>
  <c r="AC53" i="28"/>
  <c r="AB53" i="28"/>
  <c r="AA53" i="28"/>
  <c r="Z53" i="28"/>
  <c r="Y53" i="28"/>
  <c r="X53" i="28"/>
  <c r="W53" i="28"/>
  <c r="V53" i="28"/>
  <c r="U53" i="28"/>
  <c r="T53" i="28"/>
  <c r="S53" i="28"/>
  <c r="BQ52" i="28"/>
  <c r="BV52" i="28" s="1"/>
  <c r="BL52" i="28"/>
  <c r="BH52" i="28"/>
  <c r="BG52" i="28"/>
  <c r="BB52" i="28"/>
  <c r="BA52" i="28"/>
  <c r="AZ52" i="28"/>
  <c r="AY52" i="28"/>
  <c r="AX52" i="28"/>
  <c r="AW52" i="28"/>
  <c r="AV52" i="28"/>
  <c r="AQ52" i="28"/>
  <c r="AP52" i="28"/>
  <c r="AO52" i="28"/>
  <c r="AN52" i="28"/>
  <c r="AM52" i="28"/>
  <c r="AL52" i="28"/>
  <c r="AK52" i="28"/>
  <c r="AF52" i="28"/>
  <c r="AE52" i="28"/>
  <c r="AD52" i="28"/>
  <c r="AC52" i="28"/>
  <c r="AB52" i="28"/>
  <c r="AA52" i="28"/>
  <c r="Z52" i="28"/>
  <c r="Y52" i="28"/>
  <c r="X52" i="28"/>
  <c r="W52" i="28"/>
  <c r="V52" i="28"/>
  <c r="U52" i="28"/>
  <c r="T52" i="28"/>
  <c r="S52" i="28"/>
  <c r="AR51" i="28"/>
  <c r="BL50" i="28"/>
  <c r="BQ42" i="28"/>
  <c r="BU43" i="28" s="1"/>
  <c r="BL41" i="28"/>
  <c r="BH41" i="28"/>
  <c r="BG41" i="28"/>
  <c r="BB41" i="28"/>
  <c r="BA41" i="28"/>
  <c r="AZ41" i="28"/>
  <c r="AY41" i="28"/>
  <c r="AX41" i="28"/>
  <c r="AW41" i="28"/>
  <c r="AV41" i="28"/>
  <c r="AQ41" i="28"/>
  <c r="AP41" i="28"/>
  <c r="AO41" i="28"/>
  <c r="AN41" i="28"/>
  <c r="AM41" i="28"/>
  <c r="AL41" i="28"/>
  <c r="AK41" i="28"/>
  <c r="AF41" i="28"/>
  <c r="AE41" i="28"/>
  <c r="AD41" i="28"/>
  <c r="AC41" i="28"/>
  <c r="AB41" i="28"/>
  <c r="AA41" i="28"/>
  <c r="Z41" i="28"/>
  <c r="Y41" i="28"/>
  <c r="X41" i="28"/>
  <c r="W41" i="28"/>
  <c r="V41" i="28"/>
  <c r="U41" i="28"/>
  <c r="T41" i="28"/>
  <c r="S41" i="28"/>
  <c r="BQ40" i="28"/>
  <c r="BV40" i="28" s="1"/>
  <c r="BL40" i="28"/>
  <c r="BH40" i="28"/>
  <c r="BG40" i="28"/>
  <c r="BB40" i="28"/>
  <c r="BA40" i="28"/>
  <c r="AZ40" i="28"/>
  <c r="AY40" i="28"/>
  <c r="AX40" i="28"/>
  <c r="AW40" i="28"/>
  <c r="AV40" i="28"/>
  <c r="AQ40" i="28"/>
  <c r="AP40" i="28"/>
  <c r="AO40" i="28"/>
  <c r="AN40" i="28"/>
  <c r="AM40" i="28"/>
  <c r="AL40" i="28"/>
  <c r="AK40" i="28"/>
  <c r="AF40" i="28"/>
  <c r="AE40" i="28"/>
  <c r="AD40" i="28"/>
  <c r="AC40" i="28"/>
  <c r="AB40" i="28"/>
  <c r="AA40" i="28"/>
  <c r="Z40" i="28"/>
  <c r="Y40" i="28"/>
  <c r="X40" i="28"/>
  <c r="W40" i="28"/>
  <c r="V40" i="28"/>
  <c r="U40" i="28"/>
  <c r="T40" i="28"/>
  <c r="S40" i="28"/>
  <c r="BL39" i="28"/>
  <c r="BH39" i="28"/>
  <c r="BG39" i="28"/>
  <c r="BB39" i="28"/>
  <c r="BA39" i="28"/>
  <c r="AZ39" i="28"/>
  <c r="AY39" i="28"/>
  <c r="AX39" i="28"/>
  <c r="AW39" i="28"/>
  <c r="AV39" i="28"/>
  <c r="AQ39" i="28"/>
  <c r="AP39" i="28"/>
  <c r="AO39" i="28"/>
  <c r="AN39" i="28"/>
  <c r="AM39" i="28"/>
  <c r="AL39" i="28"/>
  <c r="AK39" i="28"/>
  <c r="AF39" i="28"/>
  <c r="AE39" i="28"/>
  <c r="AD39" i="28"/>
  <c r="AC39" i="28"/>
  <c r="AB39" i="28"/>
  <c r="AA39" i="28"/>
  <c r="Z39" i="28"/>
  <c r="Y39" i="28"/>
  <c r="X39" i="28"/>
  <c r="W39" i="28"/>
  <c r="V39" i="28"/>
  <c r="U39" i="28"/>
  <c r="T39" i="28"/>
  <c r="S39" i="28"/>
  <c r="BQ38" i="28"/>
  <c r="BV38" i="28" s="1"/>
  <c r="BL38" i="28"/>
  <c r="BH38" i="28"/>
  <c r="BG38" i="28"/>
  <c r="BB38" i="28"/>
  <c r="BA38" i="28"/>
  <c r="AZ38" i="28"/>
  <c r="AY38" i="28"/>
  <c r="AX38" i="28"/>
  <c r="AW38" i="28"/>
  <c r="AV38" i="28"/>
  <c r="AQ38" i="28"/>
  <c r="AP38" i="28"/>
  <c r="AO38" i="28"/>
  <c r="AN38" i="28"/>
  <c r="AM38" i="28"/>
  <c r="AL38" i="28"/>
  <c r="AK38" i="28"/>
  <c r="AF38" i="28"/>
  <c r="AE38" i="28"/>
  <c r="AD38" i="28"/>
  <c r="AC38" i="28"/>
  <c r="AB38" i="28"/>
  <c r="AA38" i="28"/>
  <c r="Z38" i="28"/>
  <c r="Y38" i="28"/>
  <c r="X38" i="28"/>
  <c r="W38" i="28"/>
  <c r="V38" i="28"/>
  <c r="U38" i="28"/>
  <c r="T38" i="28"/>
  <c r="S38" i="28"/>
  <c r="BL37" i="28"/>
  <c r="BH37" i="28"/>
  <c r="BG37" i="28"/>
  <c r="BB37" i="28"/>
  <c r="BA37" i="28"/>
  <c r="AZ37" i="28"/>
  <c r="AY37" i="28"/>
  <c r="AX37" i="28"/>
  <c r="AW37" i="28"/>
  <c r="AV37" i="28"/>
  <c r="AQ37" i="28"/>
  <c r="AP37" i="28"/>
  <c r="AO37" i="28"/>
  <c r="AN37" i="28"/>
  <c r="AM37" i="28"/>
  <c r="AL37" i="28"/>
  <c r="AK37" i="28"/>
  <c r="AF37" i="28"/>
  <c r="AE37" i="28"/>
  <c r="AD37" i="28"/>
  <c r="AC37" i="28"/>
  <c r="AB37" i="28"/>
  <c r="AA37" i="28"/>
  <c r="Z37" i="28"/>
  <c r="Y37" i="28"/>
  <c r="X37" i="28"/>
  <c r="W37" i="28"/>
  <c r="V37" i="28"/>
  <c r="U37" i="28"/>
  <c r="T37" i="28"/>
  <c r="S37" i="28"/>
  <c r="BQ36" i="28"/>
  <c r="BV36" i="28" s="1"/>
  <c r="BL36" i="28"/>
  <c r="BH36" i="28"/>
  <c r="BG36" i="28"/>
  <c r="BB36" i="28"/>
  <c r="BA36" i="28"/>
  <c r="AZ36" i="28"/>
  <c r="AY36" i="28"/>
  <c r="AX36" i="28"/>
  <c r="AW36" i="28"/>
  <c r="AV36" i="28"/>
  <c r="AQ36" i="28"/>
  <c r="AP36" i="28"/>
  <c r="AO36" i="28"/>
  <c r="AN36" i="28"/>
  <c r="AM36" i="28"/>
  <c r="AL36" i="28"/>
  <c r="AK36" i="28"/>
  <c r="AF36" i="28"/>
  <c r="AE36" i="28"/>
  <c r="AD36" i="28"/>
  <c r="AC36" i="28"/>
  <c r="AB36" i="28"/>
  <c r="AA36" i="28"/>
  <c r="Z36" i="28"/>
  <c r="Y36" i="28"/>
  <c r="X36" i="28"/>
  <c r="W36" i="28"/>
  <c r="V36" i="28"/>
  <c r="U36" i="28"/>
  <c r="T36" i="28"/>
  <c r="S36" i="28"/>
  <c r="AR35" i="28"/>
  <c r="BL34" i="28"/>
  <c r="BQ32" i="28"/>
  <c r="BV32" i="28" s="1"/>
  <c r="BL31" i="28"/>
  <c r="BH31" i="28"/>
  <c r="BG31" i="28"/>
  <c r="BD31" i="28"/>
  <c r="BB31" i="28"/>
  <c r="BA31" i="28"/>
  <c r="AZ31" i="28"/>
  <c r="AY31" i="28"/>
  <c r="AX31" i="28"/>
  <c r="AW31" i="28"/>
  <c r="AV31" i="28"/>
  <c r="AU31" i="28"/>
  <c r="AT31" i="28"/>
  <c r="AS31" i="28"/>
  <c r="AQ31" i="28"/>
  <c r="AP31" i="28"/>
  <c r="AO31" i="28"/>
  <c r="AN31" i="28"/>
  <c r="AM31" i="28"/>
  <c r="AL31" i="28"/>
  <c r="AK31" i="28"/>
  <c r="AJ31" i="28"/>
  <c r="AI31" i="28"/>
  <c r="AF31" i="28"/>
  <c r="AE31" i="28"/>
  <c r="AD31" i="28"/>
  <c r="AC31" i="28"/>
  <c r="AB31" i="28"/>
  <c r="AA31" i="28"/>
  <c r="Z31" i="28"/>
  <c r="Y31" i="28"/>
  <c r="X31" i="28"/>
  <c r="W31" i="28"/>
  <c r="V31" i="28"/>
  <c r="U31" i="28"/>
  <c r="T31" i="28"/>
  <c r="S31" i="28"/>
  <c r="BQ30" i="28"/>
  <c r="BV30" i="28" s="1"/>
  <c r="BL30" i="28"/>
  <c r="BH30" i="28"/>
  <c r="BG30" i="28"/>
  <c r="BB30" i="28"/>
  <c r="BA30" i="28"/>
  <c r="AZ30" i="28"/>
  <c r="AY30" i="28"/>
  <c r="AX30" i="28"/>
  <c r="AW30" i="28"/>
  <c r="AV30" i="28"/>
  <c r="AQ30" i="28"/>
  <c r="AP30" i="28"/>
  <c r="AO30" i="28"/>
  <c r="AN30" i="28"/>
  <c r="AM30" i="28"/>
  <c r="AL30" i="28"/>
  <c r="AK30" i="28"/>
  <c r="AF30" i="28"/>
  <c r="AE30" i="28"/>
  <c r="AD30" i="28"/>
  <c r="AC30" i="28"/>
  <c r="AB30" i="28"/>
  <c r="AA30" i="28"/>
  <c r="Z30" i="28"/>
  <c r="Y30" i="28"/>
  <c r="X30" i="28"/>
  <c r="W30" i="28"/>
  <c r="V30" i="28"/>
  <c r="U30" i="28"/>
  <c r="T30" i="28"/>
  <c r="S30" i="28"/>
  <c r="BL29" i="28"/>
  <c r="BH29" i="28"/>
  <c r="BG29" i="28"/>
  <c r="BB29" i="28"/>
  <c r="BA29" i="28"/>
  <c r="AZ29" i="28"/>
  <c r="AY29" i="28"/>
  <c r="AX29" i="28"/>
  <c r="AW29" i="28"/>
  <c r="AV29" i="28"/>
  <c r="AQ29" i="28"/>
  <c r="AP29" i="28"/>
  <c r="AO29" i="28"/>
  <c r="AN29" i="28"/>
  <c r="AM29" i="28"/>
  <c r="AL29" i="28"/>
  <c r="AK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BQ28" i="28"/>
  <c r="BV28" i="28" s="1"/>
  <c r="BL28" i="28"/>
  <c r="BH28" i="28"/>
  <c r="BG28" i="28"/>
  <c r="BD28" i="28"/>
  <c r="BB28" i="28"/>
  <c r="BA28" i="28"/>
  <c r="AZ28" i="28"/>
  <c r="AY28" i="28"/>
  <c r="AX28" i="28"/>
  <c r="AW28" i="28"/>
  <c r="AV28" i="28"/>
  <c r="AU28" i="28"/>
  <c r="AT28" i="28"/>
  <c r="AS28" i="28"/>
  <c r="AQ28" i="28"/>
  <c r="AP28" i="28"/>
  <c r="AO28" i="28"/>
  <c r="AN28" i="28"/>
  <c r="AM28" i="28"/>
  <c r="AL28" i="28"/>
  <c r="AK28" i="28"/>
  <c r="AJ28" i="28"/>
  <c r="AI28" i="28"/>
  <c r="AF28" i="28"/>
  <c r="AE28" i="28"/>
  <c r="AD28" i="28"/>
  <c r="AC28" i="28"/>
  <c r="AB28" i="28"/>
  <c r="AA28" i="28"/>
  <c r="Z28" i="28"/>
  <c r="Y28" i="28"/>
  <c r="X28" i="28"/>
  <c r="W28" i="28"/>
  <c r="V28" i="28"/>
  <c r="U28" i="28"/>
  <c r="T28" i="28"/>
  <c r="S28" i="28"/>
  <c r="BL27" i="28"/>
  <c r="BH27" i="28"/>
  <c r="BG27" i="28"/>
  <c r="BD27" i="28"/>
  <c r="BB27" i="28"/>
  <c r="BA27" i="28"/>
  <c r="AZ27" i="28"/>
  <c r="AY27" i="28"/>
  <c r="AX27" i="28"/>
  <c r="AW27" i="28"/>
  <c r="AV27" i="28"/>
  <c r="AU27" i="28"/>
  <c r="AT27" i="28"/>
  <c r="AS27" i="28"/>
  <c r="AQ27" i="28"/>
  <c r="AP27" i="28"/>
  <c r="AO27" i="28"/>
  <c r="AN27" i="28"/>
  <c r="AM27" i="28"/>
  <c r="AL27" i="28"/>
  <c r="AK27" i="28"/>
  <c r="AJ27" i="28"/>
  <c r="AI27" i="28"/>
  <c r="AF27" i="28"/>
  <c r="AE27" i="28"/>
  <c r="AD27" i="28"/>
  <c r="AC27" i="28"/>
  <c r="AB27" i="28"/>
  <c r="AA27" i="28"/>
  <c r="Z27" i="28"/>
  <c r="Y27" i="28"/>
  <c r="X27" i="28"/>
  <c r="W27" i="28"/>
  <c r="V27" i="28"/>
  <c r="U27" i="28"/>
  <c r="T27" i="28"/>
  <c r="S27" i="28"/>
  <c r="BQ26" i="28"/>
  <c r="BV26" i="28" s="1"/>
  <c r="BL26" i="28"/>
  <c r="BH26" i="28"/>
  <c r="BG26" i="28"/>
  <c r="BB26" i="28"/>
  <c r="BA26" i="28"/>
  <c r="AZ26" i="28"/>
  <c r="AY26" i="28"/>
  <c r="AX26" i="28"/>
  <c r="AW26" i="28"/>
  <c r="AV26" i="28"/>
  <c r="AQ26" i="28"/>
  <c r="AP26" i="28"/>
  <c r="AO26" i="28"/>
  <c r="AN26" i="28"/>
  <c r="AM26" i="28"/>
  <c r="AL26" i="28"/>
  <c r="AK26" i="28"/>
  <c r="AF26" i="28"/>
  <c r="AE26" i="28"/>
  <c r="AD26" i="28"/>
  <c r="AC26" i="28"/>
  <c r="AB26" i="28"/>
  <c r="AA26" i="28"/>
  <c r="Z26" i="28"/>
  <c r="Y26" i="28"/>
  <c r="X26" i="28"/>
  <c r="W26" i="28"/>
  <c r="V26" i="28"/>
  <c r="U26" i="28"/>
  <c r="T26" i="28"/>
  <c r="S26" i="28"/>
  <c r="AR25" i="28"/>
  <c r="BL24" i="28"/>
  <c r="BQ22" i="28"/>
  <c r="BV22" i="28" s="1"/>
  <c r="BL21" i="28"/>
  <c r="BI21" i="28"/>
  <c r="BI31" i="28" s="1"/>
  <c r="BI41" i="28" s="1"/>
  <c r="BH21" i="28"/>
  <c r="BG21" i="28"/>
  <c r="BD21" i="28"/>
  <c r="BB21" i="28"/>
  <c r="BA21" i="28"/>
  <c r="AZ21" i="28"/>
  <c r="AY21" i="28"/>
  <c r="AX21" i="28"/>
  <c r="AW21" i="28"/>
  <c r="AV21" i="28"/>
  <c r="AU21" i="28"/>
  <c r="AT21" i="28"/>
  <c r="AS21" i="28"/>
  <c r="AQ21" i="28"/>
  <c r="AP21" i="28"/>
  <c r="AO21" i="28"/>
  <c r="AN21" i="28"/>
  <c r="AM21" i="28"/>
  <c r="AL21" i="28"/>
  <c r="AK21" i="28"/>
  <c r="AJ21" i="28"/>
  <c r="AI21" i="28"/>
  <c r="AF21" i="28"/>
  <c r="AE21" i="28"/>
  <c r="AD21" i="28"/>
  <c r="AC21" i="28"/>
  <c r="AB21" i="28"/>
  <c r="AA21" i="28"/>
  <c r="Z21" i="28"/>
  <c r="Y21" i="28"/>
  <c r="X21" i="28"/>
  <c r="W21" i="28"/>
  <c r="V21" i="28"/>
  <c r="U21" i="28"/>
  <c r="T21" i="28"/>
  <c r="S21" i="28"/>
  <c r="BQ20" i="28"/>
  <c r="BU21" i="28" s="1"/>
  <c r="BL20" i="28"/>
  <c r="BI20" i="28"/>
  <c r="BI30" i="28" s="1"/>
  <c r="BI40" i="28" s="1"/>
  <c r="BH20" i="28"/>
  <c r="BG20" i="28"/>
  <c r="BB20" i="28"/>
  <c r="BA20" i="28"/>
  <c r="AZ20" i="28"/>
  <c r="AY20" i="28"/>
  <c r="AX20" i="28"/>
  <c r="AW20" i="28"/>
  <c r="AV20" i="28"/>
  <c r="AQ20" i="28"/>
  <c r="AP20" i="28"/>
  <c r="AO20" i="28"/>
  <c r="AN20" i="28"/>
  <c r="AM20" i="28"/>
  <c r="AL20" i="28"/>
  <c r="AK20" i="28"/>
  <c r="AF20" i="28"/>
  <c r="AE20" i="28"/>
  <c r="AD20" i="28"/>
  <c r="AC20" i="28"/>
  <c r="AB20" i="28"/>
  <c r="AA20" i="28"/>
  <c r="Z20" i="28"/>
  <c r="Y20" i="28"/>
  <c r="X20" i="28"/>
  <c r="W20" i="28"/>
  <c r="V20" i="28"/>
  <c r="U20" i="28"/>
  <c r="T20" i="28"/>
  <c r="S20" i="28"/>
  <c r="BL19" i="28"/>
  <c r="BI19" i="28"/>
  <c r="BI29" i="28" s="1"/>
  <c r="BI39" i="28" s="1"/>
  <c r="BH19" i="28"/>
  <c r="BG19" i="28"/>
  <c r="BB19" i="28"/>
  <c r="BA19" i="28"/>
  <c r="AZ19" i="28"/>
  <c r="AY19" i="28"/>
  <c r="AX19" i="28"/>
  <c r="AW19" i="28"/>
  <c r="AV19" i="28"/>
  <c r="AQ19" i="28"/>
  <c r="AP19" i="28"/>
  <c r="AO19" i="28"/>
  <c r="AN19" i="28"/>
  <c r="AM19" i="28"/>
  <c r="AL19" i="28"/>
  <c r="AK19" i="28"/>
  <c r="AF19" i="28"/>
  <c r="AE19" i="28"/>
  <c r="AD19" i="28"/>
  <c r="AC19" i="28"/>
  <c r="AB19" i="28"/>
  <c r="AA19" i="28"/>
  <c r="Z19" i="28"/>
  <c r="Y19" i="28"/>
  <c r="X19" i="28"/>
  <c r="W19" i="28"/>
  <c r="V19" i="28"/>
  <c r="U19" i="28"/>
  <c r="T19" i="28"/>
  <c r="S19" i="28"/>
  <c r="BQ18" i="28"/>
  <c r="BU18" i="28" s="1"/>
  <c r="BL18" i="28"/>
  <c r="BI18" i="28"/>
  <c r="BI28" i="28" s="1"/>
  <c r="BI38" i="28" s="1"/>
  <c r="BH18" i="28"/>
  <c r="BG18" i="28"/>
  <c r="BD18" i="28"/>
  <c r="BB18" i="28"/>
  <c r="BA18" i="28"/>
  <c r="AZ18" i="28"/>
  <c r="AY18" i="28"/>
  <c r="AX18" i="28"/>
  <c r="AW18" i="28"/>
  <c r="AV18" i="28"/>
  <c r="AU18" i="28"/>
  <c r="AT18" i="28"/>
  <c r="AS18" i="28"/>
  <c r="AQ18" i="28"/>
  <c r="AP18" i="28"/>
  <c r="AO18" i="28"/>
  <c r="AN18" i="28"/>
  <c r="AM18" i="28"/>
  <c r="AL18" i="28"/>
  <c r="AK18" i="28"/>
  <c r="AJ18" i="28"/>
  <c r="AI18" i="28"/>
  <c r="AF18" i="28"/>
  <c r="AE18" i="28"/>
  <c r="AD18" i="28"/>
  <c r="AC18" i="28"/>
  <c r="AB18" i="28"/>
  <c r="AA18" i="28"/>
  <c r="Z18" i="28"/>
  <c r="Y18" i="28"/>
  <c r="X18" i="28"/>
  <c r="W18" i="28"/>
  <c r="V18" i="28"/>
  <c r="U18" i="28"/>
  <c r="T18" i="28"/>
  <c r="S18" i="28"/>
  <c r="BL17" i="28"/>
  <c r="BI17" i="28"/>
  <c r="BI27" i="28" s="1"/>
  <c r="BI37" i="28" s="1"/>
  <c r="BH17" i="28"/>
  <c r="BG17" i="28"/>
  <c r="BD17" i="28"/>
  <c r="BB17" i="28"/>
  <c r="BA17" i="28"/>
  <c r="AZ17" i="28"/>
  <c r="AY17" i="28"/>
  <c r="AX17" i="28"/>
  <c r="AW17" i="28"/>
  <c r="AV17" i="28"/>
  <c r="AU17" i="28"/>
  <c r="AT17" i="28"/>
  <c r="AS17" i="28"/>
  <c r="AQ17" i="28"/>
  <c r="AP17" i="28"/>
  <c r="AO17" i="28"/>
  <c r="AN17" i="28"/>
  <c r="AM17" i="28"/>
  <c r="AL17" i="28"/>
  <c r="AK17" i="28"/>
  <c r="AJ17" i="28"/>
  <c r="AI17" i="28"/>
  <c r="AF17" i="28"/>
  <c r="AE17" i="28"/>
  <c r="AD17" i="28"/>
  <c r="AC17" i="28"/>
  <c r="AB17" i="28"/>
  <c r="AA17" i="28"/>
  <c r="Z17" i="28"/>
  <c r="Y17" i="28"/>
  <c r="X17" i="28"/>
  <c r="W17" i="28"/>
  <c r="V17" i="28"/>
  <c r="U17" i="28"/>
  <c r="T17" i="28"/>
  <c r="S17" i="28"/>
  <c r="BQ16" i="28"/>
  <c r="BU17" i="28" s="1"/>
  <c r="BL16" i="28"/>
  <c r="BI16" i="28"/>
  <c r="BI26" i="28" s="1"/>
  <c r="BI36" i="28" s="1"/>
  <c r="BH16" i="28"/>
  <c r="BG16" i="28"/>
  <c r="BB16" i="28"/>
  <c r="BA16" i="28"/>
  <c r="AZ16" i="28"/>
  <c r="AY16" i="28"/>
  <c r="AX16" i="28"/>
  <c r="AW16" i="28"/>
  <c r="AV16" i="28"/>
  <c r="AQ16" i="28"/>
  <c r="AP16" i="28"/>
  <c r="AO16" i="28"/>
  <c r="AN16" i="28"/>
  <c r="AM16" i="28"/>
  <c r="AL16" i="28"/>
  <c r="AK16" i="28"/>
  <c r="AF16" i="28"/>
  <c r="AE16" i="28"/>
  <c r="AD16" i="28"/>
  <c r="AC16" i="28"/>
  <c r="AB16" i="28"/>
  <c r="AA16" i="28"/>
  <c r="Z16" i="28"/>
  <c r="Y16" i="28"/>
  <c r="X16" i="28"/>
  <c r="W16" i="28"/>
  <c r="V16" i="28"/>
  <c r="U16" i="28"/>
  <c r="T16" i="28"/>
  <c r="S16" i="28"/>
  <c r="AR15" i="28"/>
  <c r="R15" i="28"/>
  <c r="R25" i="28" s="1"/>
  <c r="R35" i="28" s="1"/>
  <c r="A15" i="28"/>
  <c r="A25" i="28" s="1"/>
  <c r="A35" i="28" s="1"/>
  <c r="BL14" i="28"/>
  <c r="BQ12" i="28"/>
  <c r="BU13" i="28" s="1"/>
  <c r="BL11" i="28"/>
  <c r="BH11" i="28"/>
  <c r="BG11" i="28"/>
  <c r="BD11" i="28"/>
  <c r="BB11" i="28"/>
  <c r="BA11" i="28"/>
  <c r="AZ11" i="28"/>
  <c r="AY11" i="28"/>
  <c r="AX11" i="28"/>
  <c r="AW11" i="28"/>
  <c r="AV11" i="28"/>
  <c r="AU11" i="28"/>
  <c r="AT11" i="28"/>
  <c r="AS11" i="28"/>
  <c r="AQ11" i="28"/>
  <c r="AP11" i="28"/>
  <c r="AO11" i="28"/>
  <c r="AN11" i="28"/>
  <c r="AM11" i="28"/>
  <c r="AL11" i="28"/>
  <c r="AK11" i="28"/>
  <c r="AJ11" i="28"/>
  <c r="AI11" i="28"/>
  <c r="AF11" i="28"/>
  <c r="AE11" i="28"/>
  <c r="AD11" i="28"/>
  <c r="AC11" i="28"/>
  <c r="AB11" i="28"/>
  <c r="AA11" i="28"/>
  <c r="Z11" i="28"/>
  <c r="Y11" i="28"/>
  <c r="X11" i="28"/>
  <c r="W11" i="28"/>
  <c r="V11" i="28"/>
  <c r="U11" i="28"/>
  <c r="T11" i="28"/>
  <c r="S11" i="28"/>
  <c r="BQ10" i="28"/>
  <c r="BU11" i="28" s="1"/>
  <c r="BL10" i="28"/>
  <c r="BH10" i="28"/>
  <c r="BG10" i="28"/>
  <c r="BB10" i="28"/>
  <c r="BA10" i="28"/>
  <c r="AZ10" i="28"/>
  <c r="AY10" i="28"/>
  <c r="AX10" i="28"/>
  <c r="AW10" i="28"/>
  <c r="AV10" i="28"/>
  <c r="AQ10" i="28"/>
  <c r="AP10" i="28"/>
  <c r="AO10" i="28"/>
  <c r="AN10" i="28"/>
  <c r="AM10" i="28"/>
  <c r="AL10" i="28"/>
  <c r="AK10" i="28"/>
  <c r="AF10" i="28"/>
  <c r="AE10" i="28"/>
  <c r="AD10" i="28"/>
  <c r="AC10" i="28"/>
  <c r="AB10" i="28"/>
  <c r="AA10" i="28"/>
  <c r="Z10" i="28"/>
  <c r="Y10" i="28"/>
  <c r="X10" i="28"/>
  <c r="W10" i="28"/>
  <c r="V10" i="28"/>
  <c r="U10" i="28"/>
  <c r="T10" i="28"/>
  <c r="S10" i="28"/>
  <c r="BL9" i="28"/>
  <c r="BH9" i="28"/>
  <c r="BG9" i="28"/>
  <c r="BB9" i="28"/>
  <c r="BA9" i="28"/>
  <c r="AZ9" i="28"/>
  <c r="AY9" i="28"/>
  <c r="AX9" i="28"/>
  <c r="AW9" i="28"/>
  <c r="AV9" i="28"/>
  <c r="AQ9" i="28"/>
  <c r="AP9" i="28"/>
  <c r="AO9" i="28"/>
  <c r="AN9" i="28"/>
  <c r="AM9" i="28"/>
  <c r="AL9" i="28"/>
  <c r="AK9" i="28"/>
  <c r="AF9" i="28"/>
  <c r="AE9" i="28"/>
  <c r="AD9" i="28"/>
  <c r="AC9" i="28"/>
  <c r="AB9" i="28"/>
  <c r="AA9" i="28"/>
  <c r="Z9" i="28"/>
  <c r="Y9" i="28"/>
  <c r="X9" i="28"/>
  <c r="W9" i="28"/>
  <c r="V9" i="28"/>
  <c r="U9" i="28"/>
  <c r="T9" i="28"/>
  <c r="S9" i="28"/>
  <c r="BQ8" i="28"/>
  <c r="BU9" i="28" s="1"/>
  <c r="BL8" i="28"/>
  <c r="BH8" i="28"/>
  <c r="BG8" i="28"/>
  <c r="BD8" i="28"/>
  <c r="BB8" i="28"/>
  <c r="BA8" i="28"/>
  <c r="AZ8" i="28"/>
  <c r="AY8" i="28"/>
  <c r="AX8" i="28"/>
  <c r="AW8" i="28"/>
  <c r="AV8" i="28"/>
  <c r="AU8" i="28"/>
  <c r="AT8" i="28"/>
  <c r="AS8" i="28"/>
  <c r="AQ8" i="28"/>
  <c r="AP8" i="28"/>
  <c r="AO8" i="28"/>
  <c r="AN8" i="28"/>
  <c r="AM8" i="28"/>
  <c r="AL8" i="28"/>
  <c r="AK8" i="28"/>
  <c r="AJ8" i="28"/>
  <c r="AI8" i="28"/>
  <c r="AF8" i="28"/>
  <c r="AE8" i="28"/>
  <c r="AD8" i="28"/>
  <c r="AC8" i="28"/>
  <c r="AB8" i="28"/>
  <c r="AA8" i="28"/>
  <c r="Z8" i="28"/>
  <c r="Y8" i="28"/>
  <c r="X8" i="28"/>
  <c r="W8" i="28"/>
  <c r="V8" i="28"/>
  <c r="U8" i="28"/>
  <c r="T8" i="28"/>
  <c r="S8" i="28"/>
  <c r="BL7" i="28"/>
  <c r="BH7" i="28"/>
  <c r="BG7" i="28"/>
  <c r="BD7" i="28"/>
  <c r="BB7" i="28"/>
  <c r="BA7" i="28"/>
  <c r="AZ7" i="28"/>
  <c r="AY7" i="28"/>
  <c r="AX7" i="28"/>
  <c r="AW7" i="28"/>
  <c r="AV7" i="28"/>
  <c r="AU7" i="28"/>
  <c r="AT7" i="28"/>
  <c r="AS7" i="28"/>
  <c r="AQ7" i="28"/>
  <c r="AP7" i="28"/>
  <c r="AO7" i="28"/>
  <c r="AN7" i="28"/>
  <c r="AM7" i="28"/>
  <c r="AL7" i="28"/>
  <c r="AK7" i="28"/>
  <c r="AJ7" i="28"/>
  <c r="AI7" i="28"/>
  <c r="AF7" i="28"/>
  <c r="AE7" i="28"/>
  <c r="AD7" i="28"/>
  <c r="AC7" i="28"/>
  <c r="AB7" i="28"/>
  <c r="AA7" i="28"/>
  <c r="Z7" i="28"/>
  <c r="Y7" i="28"/>
  <c r="X7" i="28"/>
  <c r="W7" i="28"/>
  <c r="V7" i="28"/>
  <c r="U7" i="28"/>
  <c r="T7" i="28"/>
  <c r="S7" i="28"/>
  <c r="BQ6" i="28"/>
  <c r="BU7" i="28" s="1"/>
  <c r="BL6" i="28"/>
  <c r="BJ6" i="28"/>
  <c r="BJ7" i="28" s="1"/>
  <c r="BJ8" i="28" s="1"/>
  <c r="BJ9" i="28" s="1"/>
  <c r="BJ10" i="28" s="1"/>
  <c r="BJ11" i="28" s="1"/>
  <c r="BJ16" i="28" s="1"/>
  <c r="BJ17" i="28" s="1"/>
  <c r="BJ18" i="28" s="1"/>
  <c r="BJ19" i="28" s="1"/>
  <c r="BJ20" i="28" s="1"/>
  <c r="BJ21" i="28" s="1"/>
  <c r="BJ26" i="28" s="1"/>
  <c r="BJ27" i="28" s="1"/>
  <c r="BJ28" i="28" s="1"/>
  <c r="BJ29" i="28" s="1"/>
  <c r="BJ30" i="28" s="1"/>
  <c r="BJ31" i="28" s="1"/>
  <c r="BJ36" i="28" s="1"/>
  <c r="BJ37" i="28" s="1"/>
  <c r="BJ38" i="28" s="1"/>
  <c r="BJ39" i="28" s="1"/>
  <c r="BJ40" i="28" s="1"/>
  <c r="BJ41" i="28" s="1"/>
  <c r="BJ52" i="28" s="1"/>
  <c r="BJ53" i="28" s="1"/>
  <c r="BJ54" i="28" s="1"/>
  <c r="BJ55" i="28" s="1"/>
  <c r="BJ56" i="28" s="1"/>
  <c r="BJ57" i="28" s="1"/>
  <c r="BJ62" i="28" s="1"/>
  <c r="BJ63" i="28" s="1"/>
  <c r="BJ64" i="28" s="1"/>
  <c r="BJ65" i="28" s="1"/>
  <c r="BJ66" i="28" s="1"/>
  <c r="BJ67" i="28" s="1"/>
  <c r="BJ72" i="28" s="1"/>
  <c r="BJ73" i="28" s="1"/>
  <c r="BJ74" i="28" s="1"/>
  <c r="BJ75" i="28" s="1"/>
  <c r="BJ76" i="28" s="1"/>
  <c r="BJ77" i="28" s="1"/>
  <c r="BJ82" i="28" s="1"/>
  <c r="BJ83" i="28" s="1"/>
  <c r="BJ84" i="28" s="1"/>
  <c r="BJ85" i="28" s="1"/>
  <c r="BJ86" i="28" s="1"/>
  <c r="BJ87" i="28" s="1"/>
  <c r="BH6" i="28"/>
  <c r="BG6" i="28"/>
  <c r="BB6" i="28"/>
  <c r="BA6" i="28"/>
  <c r="AZ6" i="28"/>
  <c r="AY6" i="28"/>
  <c r="AX6" i="28"/>
  <c r="AW6" i="28"/>
  <c r="AV6" i="28"/>
  <c r="AQ6" i="28"/>
  <c r="AP6" i="28"/>
  <c r="AO6" i="28"/>
  <c r="AN6" i="28"/>
  <c r="AM6" i="28"/>
  <c r="AL6" i="28"/>
  <c r="AK6" i="28"/>
  <c r="AF6" i="28"/>
  <c r="AE6" i="28"/>
  <c r="AD6" i="28"/>
  <c r="AC6" i="28"/>
  <c r="AB6" i="28"/>
  <c r="AA6" i="28"/>
  <c r="Z6" i="28"/>
  <c r="Y6" i="28"/>
  <c r="X6" i="28"/>
  <c r="W6" i="28"/>
  <c r="V6" i="28"/>
  <c r="U6" i="28"/>
  <c r="T6" i="28"/>
  <c r="S6" i="28"/>
  <c r="AR5" i="28"/>
  <c r="BL4" i="28"/>
  <c r="BD64" i="28" l="1"/>
  <c r="AG87" i="28"/>
  <c r="BV74" i="28"/>
  <c r="AG85" i="28"/>
  <c r="AJ85" i="28" s="1"/>
  <c r="CC13" i="28"/>
  <c r="BV16" i="28"/>
  <c r="CF27" i="28"/>
  <c r="BV42" i="28"/>
  <c r="AS65" i="28"/>
  <c r="AS66" i="28"/>
  <c r="BD72" i="28"/>
  <c r="BD74" i="28"/>
  <c r="AS85" i="28"/>
  <c r="AH86" i="28"/>
  <c r="AG83" i="28"/>
  <c r="AH7" i="28"/>
  <c r="AR7" i="28" s="1"/>
  <c r="AG8" i="28"/>
  <c r="BD16" i="28"/>
  <c r="BE22" i="28"/>
  <c r="BD19" i="28"/>
  <c r="BE32" i="28"/>
  <c r="AH54" i="28"/>
  <c r="AG56" i="28"/>
  <c r="AS77" i="28"/>
  <c r="AG7" i="28"/>
  <c r="AH82" i="28"/>
  <c r="BV18" i="28"/>
  <c r="CF7" i="28"/>
  <c r="AH11" i="28"/>
  <c r="BD55" i="28"/>
  <c r="AS56" i="28"/>
  <c r="CF9" i="28"/>
  <c r="AG11" i="28"/>
  <c r="BW23" i="28"/>
  <c r="BV20" i="28"/>
  <c r="BU36" i="28"/>
  <c r="BU37" i="28"/>
  <c r="BU40" i="28"/>
  <c r="BU41" i="28"/>
  <c r="BV56" i="28"/>
  <c r="BV58" i="28"/>
  <c r="BV78" i="28"/>
  <c r="BD20" i="28"/>
  <c r="BU20" i="28"/>
  <c r="AH26" i="28"/>
  <c r="BD26" i="28"/>
  <c r="AG28" i="28"/>
  <c r="AS29" i="28"/>
  <c r="AS37" i="28"/>
  <c r="AS38" i="28"/>
  <c r="AS39" i="28"/>
  <c r="AS41" i="28"/>
  <c r="BU56" i="28"/>
  <c r="BU58" i="28"/>
  <c r="BU76" i="28"/>
  <c r="BV82" i="28"/>
  <c r="AH83" i="28"/>
  <c r="BU83" i="28"/>
  <c r="AH84" i="28"/>
  <c r="AS82" i="28"/>
  <c r="BD82" i="28"/>
  <c r="AG82" i="28"/>
  <c r="AS86" i="28"/>
  <c r="BD86" i="28"/>
  <c r="BD85" i="28"/>
  <c r="AS72" i="28"/>
  <c r="AH72" i="28"/>
  <c r="AH76" i="28"/>
  <c r="BD76" i="28"/>
  <c r="AS76" i="28"/>
  <c r="BD77" i="28"/>
  <c r="AS73" i="28"/>
  <c r="BD73" i="28"/>
  <c r="AH73" i="28"/>
  <c r="AS74" i="28"/>
  <c r="BD75" i="28"/>
  <c r="AS75" i="28"/>
  <c r="AS63" i="28"/>
  <c r="BD63" i="28"/>
  <c r="AH65" i="28"/>
  <c r="BD65" i="28"/>
  <c r="AH66" i="28"/>
  <c r="BD66" i="28"/>
  <c r="AS64" i="28"/>
  <c r="AG64" i="28"/>
  <c r="AS62" i="28"/>
  <c r="BD62" i="28"/>
  <c r="AG55" i="28"/>
  <c r="AS55" i="28"/>
  <c r="AH56" i="28"/>
  <c r="AR56" i="28" s="1"/>
  <c r="BD56" i="28"/>
  <c r="AS52" i="28"/>
  <c r="BD52" i="28"/>
  <c r="AS67" i="28"/>
  <c r="BD67" i="28"/>
  <c r="AH38" i="28"/>
  <c r="BD38" i="28"/>
  <c r="BD41" i="28"/>
  <c r="AH41" i="28"/>
  <c r="BD37" i="28"/>
  <c r="AS36" i="28"/>
  <c r="BD36" i="28"/>
  <c r="BD39" i="28"/>
  <c r="AG39" i="28"/>
  <c r="AS26" i="28"/>
  <c r="AS19" i="28"/>
  <c r="BD29" i="28"/>
  <c r="BD30" i="28"/>
  <c r="AS30" i="28"/>
  <c r="AH20" i="28"/>
  <c r="AS20" i="28"/>
  <c r="AH16" i="28"/>
  <c r="AS16" i="28"/>
  <c r="AH9" i="28"/>
  <c r="BD9" i="28"/>
  <c r="BD10" i="28"/>
  <c r="AS10" i="28"/>
  <c r="AG6" i="28"/>
  <c r="AH6" i="28"/>
  <c r="BD40" i="28"/>
  <c r="AS40" i="28"/>
  <c r="AG40" i="28"/>
  <c r="BV6" i="28"/>
  <c r="BU8" i="28"/>
  <c r="BU10" i="28"/>
  <c r="BU12" i="28"/>
  <c r="AG17" i="28"/>
  <c r="AH18" i="28"/>
  <c r="BX22" i="28" s="1"/>
  <c r="BU19" i="28"/>
  <c r="AG21" i="28"/>
  <c r="CF29" i="28"/>
  <c r="AH28" i="28"/>
  <c r="BX32" i="28" s="1"/>
  <c r="AG30" i="28"/>
  <c r="AG31" i="28"/>
  <c r="AH40" i="28"/>
  <c r="AG41" i="28"/>
  <c r="BU52" i="28"/>
  <c r="AG53" i="28"/>
  <c r="BU62" i="28"/>
  <c r="AG63" i="28"/>
  <c r="BU64" i="28"/>
  <c r="AG66" i="28"/>
  <c r="BV66" i="28"/>
  <c r="BU68" i="28"/>
  <c r="BV72" i="28"/>
  <c r="BV76" i="28"/>
  <c r="BU79" i="28"/>
  <c r="BV84" i="28"/>
  <c r="BU85" i="28"/>
  <c r="BV88" i="28"/>
  <c r="BU6" i="28"/>
  <c r="BU53" i="28"/>
  <c r="BU88" i="28"/>
  <c r="BU16" i="28"/>
  <c r="BZ23" i="28"/>
  <c r="BU32" i="28"/>
  <c r="BU38" i="28"/>
  <c r="BU39" i="28"/>
  <c r="BW59" i="28"/>
  <c r="CF57" i="28"/>
  <c r="AG9" i="28"/>
  <c r="AH10" i="28"/>
  <c r="BV10" i="28"/>
  <c r="AH19" i="28"/>
  <c r="AJ19" i="28" s="1"/>
  <c r="AG20" i="28"/>
  <c r="AH21" i="28"/>
  <c r="BC21" i="28" s="1"/>
  <c r="AH52" i="28"/>
  <c r="BE58" i="28"/>
  <c r="CJ58" i="28" s="1"/>
  <c r="AG57" i="28"/>
  <c r="AG62" i="28"/>
  <c r="BV62" i="28"/>
  <c r="BV64" i="28"/>
  <c r="AG74" i="28"/>
  <c r="AG75" i="28"/>
  <c r="AG76" i="28"/>
  <c r="BV86" i="28"/>
  <c r="BU87" i="28"/>
  <c r="AG84" i="28"/>
  <c r="AH85" i="28"/>
  <c r="AG86" i="28"/>
  <c r="AI86" i="28" s="1"/>
  <c r="CA82" i="28" s="1"/>
  <c r="AH87" i="28"/>
  <c r="CG86" i="28" s="1"/>
  <c r="AH74" i="28"/>
  <c r="AH75" i="28"/>
  <c r="AH77" i="28"/>
  <c r="AG72" i="28"/>
  <c r="AU72" i="28" s="1"/>
  <c r="AG73" i="28"/>
  <c r="AI73" i="28" s="1"/>
  <c r="CG74" i="28" s="1"/>
  <c r="AG77" i="28"/>
  <c r="AH63" i="28"/>
  <c r="AG67" i="28"/>
  <c r="AH62" i="28"/>
  <c r="AH64" i="28"/>
  <c r="AG65" i="28"/>
  <c r="AH67" i="28"/>
  <c r="AG52" i="28"/>
  <c r="AH55" i="28"/>
  <c r="CC59" i="28"/>
  <c r="AG54" i="28"/>
  <c r="AH57" i="28"/>
  <c r="CF55" i="28"/>
  <c r="CF53" i="28"/>
  <c r="AH53" i="28"/>
  <c r="CG54" i="28" s="1"/>
  <c r="AH36" i="28"/>
  <c r="AG37" i="28"/>
  <c r="AG38" i="28"/>
  <c r="AH39" i="28"/>
  <c r="AG36" i="28"/>
  <c r="AU36" i="28" s="1"/>
  <c r="AH37" i="28"/>
  <c r="BC37" i="28" s="1"/>
  <c r="AG26" i="28"/>
  <c r="AI26" i="28" s="1"/>
  <c r="AG27" i="28"/>
  <c r="AH29" i="28"/>
  <c r="CF31" i="28"/>
  <c r="BW33" i="28"/>
  <c r="AG29" i="28"/>
  <c r="AH30" i="28"/>
  <c r="AH31" i="28"/>
  <c r="BC31" i="28" s="1"/>
  <c r="BC28" i="28"/>
  <c r="AH27" i="28"/>
  <c r="CC23" i="28"/>
  <c r="AG16" i="28"/>
  <c r="AH17" i="28"/>
  <c r="AR17" i="28" s="1"/>
  <c r="AG19" i="28"/>
  <c r="AG18" i="28"/>
  <c r="BE12" i="28"/>
  <c r="BF12" i="28" s="1"/>
  <c r="CL12" i="28" s="1"/>
  <c r="BW13" i="28"/>
  <c r="AG10" i="28"/>
  <c r="AS6" i="28"/>
  <c r="BD6" i="28"/>
  <c r="AH8" i="28"/>
  <c r="BX12" i="28" s="1"/>
  <c r="AS9" i="28"/>
  <c r="CG6" i="28"/>
  <c r="CD12" i="28"/>
  <c r="AR11" i="28"/>
  <c r="CG10" i="28"/>
  <c r="AU26" i="28"/>
  <c r="CA32" i="28"/>
  <c r="CG28" i="28"/>
  <c r="AR27" i="28"/>
  <c r="AT74" i="28"/>
  <c r="CG82" i="28"/>
  <c r="AU84" i="28"/>
  <c r="AI84" i="28"/>
  <c r="AR84" i="28"/>
  <c r="AU87" i="28"/>
  <c r="AI87" i="28"/>
  <c r="CA12" i="28"/>
  <c r="CJ32" i="28"/>
  <c r="BF32" i="28"/>
  <c r="CL32" i="28" s="1"/>
  <c r="AI29" i="28"/>
  <c r="AJ37" i="28"/>
  <c r="BX58" i="28"/>
  <c r="AR54" i="28"/>
  <c r="CG52" i="28"/>
  <c r="AR73" i="28"/>
  <c r="AU82" i="28"/>
  <c r="AI82" i="28"/>
  <c r="AR82" i="28"/>
  <c r="AJ83" i="28"/>
  <c r="AT83" i="28"/>
  <c r="BC83" i="28"/>
  <c r="AT84" i="28"/>
  <c r="BX88" i="28" s="1"/>
  <c r="BC84" i="28"/>
  <c r="AJ84" i="28"/>
  <c r="AI85" i="28"/>
  <c r="AR10" i="28"/>
  <c r="AR21" i="28"/>
  <c r="CG20" i="28"/>
  <c r="CD22" i="28"/>
  <c r="CD32" i="28"/>
  <c r="CA58" i="28"/>
  <c r="AR53" i="28"/>
  <c r="BC66" i="28"/>
  <c r="AT82" i="28"/>
  <c r="BX86" i="28" s="1"/>
  <c r="BC82" i="28"/>
  <c r="AJ82" i="28"/>
  <c r="CA88" i="28"/>
  <c r="AR83" i="28"/>
  <c r="AU83" i="28"/>
  <c r="AI83" i="28"/>
  <c r="BC54" i="28"/>
  <c r="CJ22" i="28"/>
  <c r="BF22" i="28"/>
  <c r="CL22" i="28" s="1"/>
  <c r="AT26" i="28"/>
  <c r="CG26" i="28"/>
  <c r="AR74" i="28"/>
  <c r="AJ87" i="28"/>
  <c r="AT87" i="28"/>
  <c r="CD88" i="28" s="1"/>
  <c r="BC87" i="28"/>
  <c r="BC11" i="28"/>
  <c r="BC27" i="28"/>
  <c r="BC53" i="28"/>
  <c r="BV12" i="28"/>
  <c r="BZ13" i="28"/>
  <c r="CF17" i="28"/>
  <c r="CF19" i="28"/>
  <c r="CF21" i="28"/>
  <c r="BU22" i="28"/>
  <c r="BU26" i="28"/>
  <c r="BU28" i="28"/>
  <c r="BU30" i="28"/>
  <c r="BU33" i="28"/>
  <c r="BZ59" i="28"/>
  <c r="BV68" i="28"/>
  <c r="CF11" i="28"/>
  <c r="BU23" i="28"/>
  <c r="CC33" i="28"/>
  <c r="BV8" i="28"/>
  <c r="BU27" i="28"/>
  <c r="BU29" i="28"/>
  <c r="BU31" i="28"/>
  <c r="BZ33" i="28"/>
  <c r="BU42" i="28"/>
  <c r="BV54" i="28"/>
  <c r="BU55" i="28"/>
  <c r="AU19" i="28" l="1"/>
  <c r="CG8" i="28"/>
  <c r="AT86" i="28"/>
  <c r="BX84" i="28" s="1"/>
  <c r="AR8" i="28"/>
  <c r="AR85" i="28"/>
  <c r="AR28" i="28"/>
  <c r="CG16" i="28"/>
  <c r="BC8" i="28"/>
  <c r="AR18" i="28"/>
  <c r="BC7" i="28"/>
  <c r="AT85" i="28"/>
  <c r="CA86" i="28" s="1"/>
  <c r="BC18" i="28"/>
  <c r="BC26" i="28"/>
  <c r="AJ75" i="28"/>
  <c r="BC40" i="28"/>
  <c r="AJ74" i="28"/>
  <c r="BC77" i="28"/>
  <c r="CG18" i="28"/>
  <c r="CA22" i="28"/>
  <c r="AT37" i="28"/>
  <c r="AI19" i="28"/>
  <c r="AR55" i="28"/>
  <c r="AJ65" i="28"/>
  <c r="BC74" i="28"/>
  <c r="CG56" i="28"/>
  <c r="AI52" i="28"/>
  <c r="AJ62" i="28"/>
  <c r="AT10" i="28"/>
  <c r="AJ9" i="28"/>
  <c r="AJ20" i="28"/>
  <c r="AR66" i="28"/>
  <c r="AJ86" i="28"/>
  <c r="BZ83" i="28" s="1"/>
  <c r="AR86" i="28"/>
  <c r="AU86" i="28"/>
  <c r="BC86" i="28"/>
  <c r="AU85" i="28"/>
  <c r="BC85" i="28"/>
  <c r="BZ87" i="28" s="1"/>
  <c r="AT72" i="28"/>
  <c r="BX76" i="28" s="1"/>
  <c r="AJ72" i="28"/>
  <c r="AI72" i="28"/>
  <c r="CD72" i="28" s="1"/>
  <c r="AR72" i="28"/>
  <c r="AU76" i="28"/>
  <c r="AR76" i="28"/>
  <c r="BC76" i="28"/>
  <c r="AI76" i="28"/>
  <c r="CA72" i="28" s="1"/>
  <c r="AJ76" i="28"/>
  <c r="AT76" i="28"/>
  <c r="BX74" i="28" s="1"/>
  <c r="AJ77" i="28"/>
  <c r="BE78" i="28" s="1"/>
  <c r="CJ78" i="28" s="1"/>
  <c r="AT77" i="28"/>
  <c r="CD78" i="28" s="1"/>
  <c r="AI77" i="28"/>
  <c r="CG76" i="28" s="1"/>
  <c r="AU77" i="28"/>
  <c r="AR77" i="28"/>
  <c r="AJ73" i="28"/>
  <c r="CF75" i="28" s="1"/>
  <c r="BC73" i="28"/>
  <c r="AU73" i="28"/>
  <c r="AT73" i="28"/>
  <c r="CA78" i="28" s="1"/>
  <c r="AI74" i="28"/>
  <c r="CG72" i="28" s="1"/>
  <c r="AU74" i="28"/>
  <c r="BX78" i="28"/>
  <c r="AI75" i="28"/>
  <c r="BZ77" i="28" s="1"/>
  <c r="AR75" i="28"/>
  <c r="AT75" i="28"/>
  <c r="CA76" i="28" s="1"/>
  <c r="AU75" i="28"/>
  <c r="AJ63" i="28"/>
  <c r="AT63" i="28"/>
  <c r="BC63" i="28"/>
  <c r="AI63" i="28"/>
  <c r="AU63" i="28"/>
  <c r="CA68" i="28"/>
  <c r="AR63" i="28"/>
  <c r="AU65" i="28"/>
  <c r="AT65" i="28"/>
  <c r="CA66" i="28" s="1"/>
  <c r="AI65" i="28"/>
  <c r="CD64" i="28" s="1"/>
  <c r="AR65" i="28"/>
  <c r="BC65" i="28"/>
  <c r="AJ66" i="28"/>
  <c r="AT66" i="28"/>
  <c r="BX64" i="28" s="1"/>
  <c r="AU66" i="28"/>
  <c r="AI66" i="28"/>
  <c r="AR64" i="28"/>
  <c r="BC64" i="28"/>
  <c r="AT64" i="28"/>
  <c r="AJ64" i="28"/>
  <c r="AI64" i="28"/>
  <c r="CG62" i="28" s="1"/>
  <c r="AU64" i="28"/>
  <c r="BX68" i="28"/>
  <c r="AT62" i="28"/>
  <c r="BX66" i="28" s="1"/>
  <c r="AU62" i="28"/>
  <c r="AR62" i="28"/>
  <c r="BC62" i="28"/>
  <c r="AI62" i="28"/>
  <c r="BC55" i="28"/>
  <c r="AJ55" i="28"/>
  <c r="AT55" i="28"/>
  <c r="CA56" i="28" s="1"/>
  <c r="AU55" i="28"/>
  <c r="AI55" i="28"/>
  <c r="CD54" i="28" s="1"/>
  <c r="BC56" i="28"/>
  <c r="AI56" i="28"/>
  <c r="CA52" i="28" s="1"/>
  <c r="AJ56" i="28"/>
  <c r="AU56" i="28"/>
  <c r="AT56" i="28"/>
  <c r="BX54" i="28" s="1"/>
  <c r="BC52" i="28"/>
  <c r="AJ52" i="28"/>
  <c r="AR52" i="28"/>
  <c r="AT52" i="28"/>
  <c r="BX56" i="28" s="1"/>
  <c r="BF58" i="28"/>
  <c r="CL58" i="28" s="1"/>
  <c r="AU52" i="28"/>
  <c r="BC67" i="28"/>
  <c r="AR67" i="28"/>
  <c r="AT67" i="28"/>
  <c r="CD68" i="28" s="1"/>
  <c r="AJ67" i="28"/>
  <c r="AU67" i="28"/>
  <c r="AI67" i="28"/>
  <c r="AU38" i="28"/>
  <c r="AT38" i="28"/>
  <c r="BX42" i="28" s="1"/>
  <c r="BC38" i="28"/>
  <c r="AI38" i="28"/>
  <c r="CG36" i="28" s="1"/>
  <c r="AJ38" i="28"/>
  <c r="AR38" i="28"/>
  <c r="BC41" i="28"/>
  <c r="AR41" i="28"/>
  <c r="AJ41" i="28"/>
  <c r="AT41" i="28"/>
  <c r="CD42" i="28" s="1"/>
  <c r="AU41" i="28"/>
  <c r="AI41" i="28"/>
  <c r="CG40" i="28" s="1"/>
  <c r="AI37" i="28"/>
  <c r="CG38" i="28" s="1"/>
  <c r="AR37" i="28"/>
  <c r="AU37" i="28"/>
  <c r="AT36" i="28"/>
  <c r="BX40" i="28" s="1"/>
  <c r="AI36" i="28"/>
  <c r="AJ36" i="28"/>
  <c r="BC36" i="28"/>
  <c r="AR36" i="28"/>
  <c r="BC39" i="28"/>
  <c r="AJ39" i="28"/>
  <c r="AT39" i="28"/>
  <c r="CA40" i="28" s="1"/>
  <c r="AI39" i="28"/>
  <c r="CD38" i="28" s="1"/>
  <c r="AU39" i="28"/>
  <c r="AJ26" i="28"/>
  <c r="BW31" i="28" s="1"/>
  <c r="CD26" i="28"/>
  <c r="BX30" i="28"/>
  <c r="AR26" i="28"/>
  <c r="AT19" i="28"/>
  <c r="CA20" i="28" s="1"/>
  <c r="BC19" i="28"/>
  <c r="BZ21" i="28" s="1"/>
  <c r="CD18" i="28"/>
  <c r="AR19" i="28"/>
  <c r="AT29" i="28"/>
  <c r="AR29" i="28"/>
  <c r="AJ29" i="28"/>
  <c r="AU29" i="28"/>
  <c r="AT30" i="28"/>
  <c r="BX28" i="28" s="1"/>
  <c r="AJ30" i="28"/>
  <c r="BE28" i="28" s="1"/>
  <c r="CJ28" i="28" s="1"/>
  <c r="AU30" i="28"/>
  <c r="AI30" i="28"/>
  <c r="CA26" i="28" s="1"/>
  <c r="AR30" i="28"/>
  <c r="BC30" i="28"/>
  <c r="BC20" i="28"/>
  <c r="AI20" i="28"/>
  <c r="CA16" i="28" s="1"/>
  <c r="AR20" i="28"/>
  <c r="AU20" i="28"/>
  <c r="AT20" i="28"/>
  <c r="BX18" i="28" s="1"/>
  <c r="BC16" i="28"/>
  <c r="AT16" i="28"/>
  <c r="BX20" i="28" s="1"/>
  <c r="AU16" i="28"/>
  <c r="AJ16" i="28"/>
  <c r="BE20" i="28" s="1"/>
  <c r="AI16" i="28"/>
  <c r="CD16" i="28" s="1"/>
  <c r="AI9" i="28"/>
  <c r="CD8" i="28" s="1"/>
  <c r="BC9" i="28"/>
  <c r="AR9" i="28"/>
  <c r="AT9" i="28"/>
  <c r="CA10" i="28" s="1"/>
  <c r="AU9" i="28"/>
  <c r="AI10" i="28"/>
  <c r="CA6" i="28" s="1"/>
  <c r="BX8" i="28"/>
  <c r="AJ10" i="28"/>
  <c r="AU10" i="28"/>
  <c r="BC10" i="28"/>
  <c r="AR6" i="28"/>
  <c r="AJ6" i="28"/>
  <c r="BE10" i="28" s="1"/>
  <c r="CJ10" i="28" s="1"/>
  <c r="AT6" i="28"/>
  <c r="BX10" i="28" s="1"/>
  <c r="AU6" i="28"/>
  <c r="BC6" i="28"/>
  <c r="CJ12" i="28"/>
  <c r="AI6" i="28"/>
  <c r="CD6" i="28" s="1"/>
  <c r="AU40" i="28"/>
  <c r="AJ40" i="28"/>
  <c r="AI40" i="28"/>
  <c r="CA36" i="28" s="1"/>
  <c r="AT40" i="28"/>
  <c r="BX38" i="28" s="1"/>
  <c r="AR40" i="28"/>
  <c r="AR31" i="28"/>
  <c r="AR16" i="28"/>
  <c r="CD58" i="28"/>
  <c r="BC17" i="28"/>
  <c r="CA42" i="28"/>
  <c r="AR87" i="28"/>
  <c r="AR57" i="28"/>
  <c r="BC75" i="28"/>
  <c r="BC29" i="28"/>
  <c r="BC57" i="28"/>
  <c r="BC72" i="28"/>
  <c r="AR39" i="28"/>
  <c r="CG30" i="28"/>
  <c r="CA30" i="28"/>
  <c r="BE86" i="28"/>
  <c r="CF87" i="28"/>
  <c r="CC89" i="28"/>
  <c r="BE88" i="28"/>
  <c r="BE84" i="28"/>
  <c r="CF85" i="28"/>
  <c r="BZ89" i="28"/>
  <c r="CC85" i="28"/>
  <c r="CC83" i="28"/>
  <c r="BE82" i="28"/>
  <c r="BW87" i="28"/>
  <c r="CC53" i="28"/>
  <c r="CG84" i="28"/>
  <c r="CD84" i="28"/>
  <c r="CD82" i="28"/>
  <c r="CC19" i="28"/>
  <c r="BE18" i="28"/>
  <c r="BW89" i="28"/>
  <c r="CF83" i="28"/>
  <c r="CD28" i="28"/>
  <c r="CD52" i="28"/>
  <c r="BZ17" i="28" l="1"/>
  <c r="BE38" i="28"/>
  <c r="CC37" i="28"/>
  <c r="CF37" i="28"/>
  <c r="BW57" i="28"/>
  <c r="CC63" i="28"/>
  <c r="BZ67" i="28"/>
  <c r="BE76" i="28"/>
  <c r="CJ76" i="28" s="1"/>
  <c r="BE52" i="28"/>
  <c r="BE42" i="28"/>
  <c r="CJ42" i="28" s="1"/>
  <c r="BW85" i="28"/>
  <c r="BW77" i="28"/>
  <c r="CC73" i="28"/>
  <c r="BW75" i="28"/>
  <c r="BZ73" i="28"/>
  <c r="CC79" i="28"/>
  <c r="CF77" i="28"/>
  <c r="BZ79" i="28"/>
  <c r="CF73" i="28"/>
  <c r="BE72" i="28"/>
  <c r="CJ72" i="28" s="1"/>
  <c r="BW79" i="28"/>
  <c r="CD74" i="28"/>
  <c r="BE74" i="28"/>
  <c r="CJ74" i="28" s="1"/>
  <c r="CC75" i="28"/>
  <c r="BE68" i="28"/>
  <c r="CJ68" i="28" s="1"/>
  <c r="CF65" i="28"/>
  <c r="BZ69" i="28"/>
  <c r="CG64" i="28"/>
  <c r="CC65" i="28"/>
  <c r="BE64" i="28"/>
  <c r="CJ64" i="28" s="1"/>
  <c r="BW65" i="28"/>
  <c r="BZ63" i="28"/>
  <c r="CA62" i="28"/>
  <c r="BE62" i="28"/>
  <c r="CJ62" i="28" s="1"/>
  <c r="CF63" i="28"/>
  <c r="BW69" i="28"/>
  <c r="BW67" i="28"/>
  <c r="CD62" i="28"/>
  <c r="CC55" i="28"/>
  <c r="BE54" i="28"/>
  <c r="CJ54" i="28" s="1"/>
  <c r="BZ57" i="28"/>
  <c r="BE56" i="28"/>
  <c r="CJ56" i="28" s="1"/>
  <c r="BW55" i="28"/>
  <c r="BZ53" i="28"/>
  <c r="CF67" i="28"/>
  <c r="CG66" i="28"/>
  <c r="CC69" i="28"/>
  <c r="BE66" i="28"/>
  <c r="CJ66" i="28" s="1"/>
  <c r="BW43" i="28"/>
  <c r="CF41" i="28"/>
  <c r="CC43" i="28"/>
  <c r="CF39" i="28"/>
  <c r="BZ43" i="28"/>
  <c r="BW41" i="28"/>
  <c r="CD36" i="28"/>
  <c r="CC39" i="28"/>
  <c r="BZ41" i="28"/>
  <c r="BE40" i="28"/>
  <c r="CJ40" i="28" s="1"/>
  <c r="BE36" i="28"/>
  <c r="CC27" i="28"/>
  <c r="BZ31" i="28"/>
  <c r="CC29" i="28"/>
  <c r="BE30" i="28"/>
  <c r="CJ30" i="28" s="1"/>
  <c r="BW29" i="28"/>
  <c r="BE26" i="28"/>
  <c r="BZ27" i="28"/>
  <c r="BW19" i="28"/>
  <c r="BW21" i="28"/>
  <c r="CC17" i="28"/>
  <c r="BE16" i="28"/>
  <c r="BF16" i="28" s="1"/>
  <c r="BZ11" i="28"/>
  <c r="CC9" i="28"/>
  <c r="BE8" i="28"/>
  <c r="CJ8" i="28" s="1"/>
  <c r="BE6" i="28"/>
  <c r="CJ6" i="28" s="1"/>
  <c r="BZ7" i="28"/>
  <c r="BW9" i="28"/>
  <c r="BW11" i="28"/>
  <c r="CC7" i="28"/>
  <c r="BZ37" i="28"/>
  <c r="BW39" i="28"/>
  <c r="CJ18" i="28"/>
  <c r="CJ88" i="28"/>
  <c r="BF88" i="28"/>
  <c r="CL88" i="28" s="1"/>
  <c r="CJ20" i="28"/>
  <c r="CJ52" i="28"/>
  <c r="BE81" i="28"/>
  <c r="BC81" i="28" s="1"/>
  <c r="CJ82" i="28"/>
  <c r="BF82" i="28"/>
  <c r="CJ84" i="28"/>
  <c r="BF84" i="28"/>
  <c r="CL84" i="28" s="1"/>
  <c r="CJ38" i="28"/>
  <c r="CJ86" i="28"/>
  <c r="BF86" i="28"/>
  <c r="CL86" i="28" s="1"/>
  <c r="BF78" i="28" l="1"/>
  <c r="BF72" i="28"/>
  <c r="CL72" i="28" s="1"/>
  <c r="BF74" i="28"/>
  <c r="BF76" i="28"/>
  <c r="BE71" i="28"/>
  <c r="BC71" i="28" s="1"/>
  <c r="BF64" i="28"/>
  <c r="CL64" i="28" s="1"/>
  <c r="BF62" i="28"/>
  <c r="CL62" i="28" s="1"/>
  <c r="BF56" i="28"/>
  <c r="CL56" i="28" s="1"/>
  <c r="BE51" i="28"/>
  <c r="BC51" i="28" s="1"/>
  <c r="BF54" i="28"/>
  <c r="CL54" i="28" s="1"/>
  <c r="BF52" i="28"/>
  <c r="BF68" i="28"/>
  <c r="BE61" i="28"/>
  <c r="BC61" i="28" s="1"/>
  <c r="BF66" i="28"/>
  <c r="BF42" i="28"/>
  <c r="CL42" i="28" s="1"/>
  <c r="BF36" i="28"/>
  <c r="CL36" i="28" s="1"/>
  <c r="BF40" i="28"/>
  <c r="CL40" i="28" s="1"/>
  <c r="BF38" i="28"/>
  <c r="CL38" i="28" s="1"/>
  <c r="BE35" i="28"/>
  <c r="BC35" i="28" s="1"/>
  <c r="CJ36" i="28"/>
  <c r="BF28" i="28"/>
  <c r="BF30" i="28"/>
  <c r="BF26" i="28"/>
  <c r="BE25" i="28"/>
  <c r="BC25" i="28" s="1"/>
  <c r="CJ26" i="28"/>
  <c r="BF18" i="28"/>
  <c r="CL18" i="28" s="1"/>
  <c r="BF20" i="28"/>
  <c r="CL20" i="28" s="1"/>
  <c r="BE15" i="28"/>
  <c r="BC15" i="28" s="1"/>
  <c r="CJ16" i="28"/>
  <c r="BF8" i="28"/>
  <c r="CL8" i="28" s="1"/>
  <c r="BE5" i="28"/>
  <c r="BC5" i="28" s="1"/>
  <c r="BF10" i="28"/>
  <c r="CL10" i="28" s="1"/>
  <c r="BF6" i="28"/>
  <c r="CL6" i="28" s="1"/>
  <c r="BF81" i="28"/>
  <c r="CL82" i="28"/>
  <c r="CL16" i="28"/>
  <c r="BF71" i="28" l="1"/>
  <c r="BF51" i="28"/>
  <c r="CL52" i="28"/>
  <c r="BF61" i="28"/>
  <c r="BF35" i="28"/>
  <c r="BF25" i="28"/>
  <c r="CL26" i="28"/>
  <c r="BF15" i="28"/>
  <c r="BF5" i="28"/>
  <c r="D40" i="14"/>
  <c r="J37" i="14"/>
  <c r="D41" i="14" l="1"/>
  <c r="D42" i="14" l="1"/>
  <c r="D43" i="14" l="1"/>
  <c r="D44" i="14" l="1"/>
  <c r="D21" i="14" l="1"/>
  <c r="J21" i="14" s="1"/>
  <c r="J18" i="14"/>
  <c r="D22" i="14" l="1"/>
  <c r="J22" i="14" l="1"/>
  <c r="D23" i="14"/>
  <c r="J23" i="14" l="1"/>
  <c r="D24" i="14"/>
  <c r="J24" i="14" l="1"/>
  <c r="K57" i="41" l="1"/>
  <c r="K48" i="41"/>
  <c r="K28" i="41"/>
  <c r="K19" i="41"/>
  <c r="K10" i="41"/>
  <c r="D117" i="14" l="1"/>
  <c r="D118" i="14" s="1"/>
  <c r="D119" i="14" s="1"/>
  <c r="D120" i="14" s="1"/>
  <c r="J113" i="14"/>
  <c r="D108" i="14"/>
  <c r="J108" i="14" s="1"/>
  <c r="J104" i="14"/>
  <c r="D109" i="14" l="1"/>
  <c r="J109" i="14" s="1"/>
  <c r="D110" i="14" l="1"/>
  <c r="J110" i="14" l="1"/>
  <c r="D119" i="15" l="1"/>
  <c r="D110" i="15"/>
  <c r="D111" i="15" s="1"/>
  <c r="D112" i="15" s="1"/>
  <c r="D100" i="15"/>
  <c r="D91" i="15"/>
  <c r="D81" i="15"/>
  <c r="D82" i="15" s="1"/>
  <c r="D71" i="15"/>
  <c r="D62" i="15"/>
  <c r="D51" i="15"/>
  <c r="D42" i="15"/>
  <c r="D32" i="15"/>
  <c r="D22" i="15"/>
  <c r="D12" i="15"/>
  <c r="D70" i="14"/>
  <c r="D60" i="14"/>
  <c r="D50" i="14"/>
  <c r="C47" i="14"/>
  <c r="D30" i="14"/>
  <c r="D12" i="14"/>
  <c r="D13" i="14" l="1"/>
  <c r="D14" i="14" s="1"/>
  <c r="D51" i="14"/>
  <c r="J51" i="14" s="1"/>
  <c r="J60" i="14"/>
  <c r="D31" i="14"/>
  <c r="J12" i="15"/>
  <c r="D52" i="15"/>
  <c r="D53" i="15" s="1"/>
  <c r="J119" i="15"/>
  <c r="D33" i="15"/>
  <c r="D13" i="15"/>
  <c r="J13" i="15" s="1"/>
  <c r="D63" i="15"/>
  <c r="D83" i="15"/>
  <c r="D113" i="15"/>
  <c r="D120" i="15"/>
  <c r="D23" i="15"/>
  <c r="D43" i="15"/>
  <c r="D101" i="15"/>
  <c r="D92" i="15"/>
  <c r="D72" i="15"/>
  <c r="D81" i="14"/>
  <c r="J12" i="14"/>
  <c r="J30" i="14"/>
  <c r="J50" i="14"/>
  <c r="D61" i="14"/>
  <c r="D91" i="14"/>
  <c r="D71" i="14"/>
  <c r="D99" i="14"/>
  <c r="J13" i="14" l="1"/>
  <c r="D54" i="15"/>
  <c r="D52" i="14"/>
  <c r="J31" i="14"/>
  <c r="D32" i="14"/>
  <c r="J107" i="15"/>
  <c r="J9" i="15"/>
  <c r="D14" i="15"/>
  <c r="D34" i="15"/>
  <c r="D84" i="15"/>
  <c r="D64" i="15"/>
  <c r="D93" i="15"/>
  <c r="D102" i="15"/>
  <c r="D44" i="15"/>
  <c r="D73" i="15"/>
  <c r="D24" i="15"/>
  <c r="J78" i="15"/>
  <c r="J120" i="15"/>
  <c r="D121" i="15"/>
  <c r="D72" i="14"/>
  <c r="J81" i="14"/>
  <c r="D82" i="14"/>
  <c r="J99" i="14"/>
  <c r="D100" i="14"/>
  <c r="J61" i="14"/>
  <c r="D62" i="14"/>
  <c r="J47" i="14"/>
  <c r="J14" i="14"/>
  <c r="D15" i="14"/>
  <c r="J9" i="14"/>
  <c r="J91" i="14"/>
  <c r="D92" i="14"/>
  <c r="J52" i="14" l="1"/>
  <c r="D53" i="14"/>
  <c r="J48" i="15"/>
  <c r="D33" i="14"/>
  <c r="D34" i="14" s="1"/>
  <c r="J27" i="14"/>
  <c r="J32" i="14"/>
  <c r="J29" i="15"/>
  <c r="D35" i="15"/>
  <c r="D15" i="15"/>
  <c r="J14" i="15"/>
  <c r="D74" i="15"/>
  <c r="J68" i="15"/>
  <c r="D94" i="15"/>
  <c r="J88" i="15"/>
  <c r="D45" i="15"/>
  <c r="J97" i="15"/>
  <c r="D103" i="15"/>
  <c r="D25" i="15"/>
  <c r="J19" i="15"/>
  <c r="D65" i="15"/>
  <c r="J116" i="15"/>
  <c r="D122" i="15"/>
  <c r="D85" i="15"/>
  <c r="J39" i="15"/>
  <c r="J92" i="14"/>
  <c r="J87" i="14"/>
  <c r="J15" i="14"/>
  <c r="J62" i="14"/>
  <c r="J57" i="14"/>
  <c r="J67" i="14"/>
  <c r="D101" i="14"/>
  <c r="J95" i="14"/>
  <c r="J100" i="14"/>
  <c r="D83" i="14"/>
  <c r="J77" i="14"/>
  <c r="J82" i="14"/>
  <c r="D54" i="14" l="1"/>
  <c r="J54" i="14" s="1"/>
  <c r="J53" i="14"/>
  <c r="J33" i="14"/>
  <c r="D16" i="15"/>
  <c r="J15" i="15"/>
  <c r="D36" i="15"/>
  <c r="J122" i="15"/>
  <c r="D75" i="15"/>
  <c r="D26" i="15"/>
  <c r="J101" i="14"/>
  <c r="J34" i="14"/>
  <c r="J83" i="14"/>
  <c r="D84" i="14"/>
  <c r="J16" i="15" l="1"/>
  <c r="J84" i="14"/>
</calcChain>
</file>

<file path=xl/sharedStrings.xml><?xml version="1.0" encoding="utf-8"?>
<sst xmlns="http://schemas.openxmlformats.org/spreadsheetml/2006/main" count="1371" uniqueCount="325">
  <si>
    <t>О</t>
  </si>
  <si>
    <t>М</t>
  </si>
  <si>
    <t>№</t>
  </si>
  <si>
    <t>С</t>
  </si>
  <si>
    <t>Разряд</t>
  </si>
  <si>
    <t>Рейтинг</t>
  </si>
  <si>
    <t/>
  </si>
  <si>
    <t>Фамилия Имя</t>
  </si>
  <si>
    <t>Дата</t>
  </si>
  <si>
    <t>Регион</t>
  </si>
  <si>
    <t>рождения</t>
  </si>
  <si>
    <t>ПО НАСТОЛЬНОМУ ТЕННИСУ</t>
  </si>
  <si>
    <t>г. Нур-Султан</t>
  </si>
  <si>
    <t>ЗКО</t>
  </si>
  <si>
    <t>Карагандин. обл.</t>
  </si>
  <si>
    <t>г. Алматы</t>
  </si>
  <si>
    <t>г. Шымкент</t>
  </si>
  <si>
    <t>Павлодар. обл.</t>
  </si>
  <si>
    <t>ВКО</t>
  </si>
  <si>
    <t xml:space="preserve">Романовская Ангелина  </t>
  </si>
  <si>
    <t>18.03.2003</t>
  </si>
  <si>
    <t xml:space="preserve">Смирнова Александра  </t>
  </si>
  <si>
    <t>11.06.2004</t>
  </si>
  <si>
    <t>Костанай. обл</t>
  </si>
  <si>
    <t>Жамбылск. обл.</t>
  </si>
  <si>
    <t xml:space="preserve">Ашкеева Арай  </t>
  </si>
  <si>
    <t>08.07.2003</t>
  </si>
  <si>
    <t xml:space="preserve">Сандыбаева Малика  </t>
  </si>
  <si>
    <t>15.11.2005</t>
  </si>
  <si>
    <t xml:space="preserve">Кошкумбаева Жанерке  </t>
  </si>
  <si>
    <t>16.09.2005</t>
  </si>
  <si>
    <t xml:space="preserve">Торшаева Гюзель  </t>
  </si>
  <si>
    <t>03.12.2004</t>
  </si>
  <si>
    <t>Мангистау. обл.</t>
  </si>
  <si>
    <t xml:space="preserve">Нуржанкызы Аружан  </t>
  </si>
  <si>
    <t>11.05.2004</t>
  </si>
  <si>
    <t>Туркестан. обл.</t>
  </si>
  <si>
    <t xml:space="preserve">Цвигун Алиса  </t>
  </si>
  <si>
    <t>24.10.2007</t>
  </si>
  <si>
    <t xml:space="preserve">Касымова Наргиз  </t>
  </si>
  <si>
    <t>31.08.2004</t>
  </si>
  <si>
    <t xml:space="preserve">Ильяс Аружан  </t>
  </si>
  <si>
    <t>17.07.2006</t>
  </si>
  <si>
    <t xml:space="preserve">Бекиш Аружан  </t>
  </si>
  <si>
    <t>13.02.2006</t>
  </si>
  <si>
    <t xml:space="preserve">Серикбай Назым  </t>
  </si>
  <si>
    <t>06.01.2007</t>
  </si>
  <si>
    <t xml:space="preserve">Шокобалинова Дана  </t>
  </si>
  <si>
    <t>09.02.2006</t>
  </si>
  <si>
    <t>г.Нур-Султан</t>
  </si>
  <si>
    <t>г.Алматы</t>
  </si>
  <si>
    <t>г.Шымкент</t>
  </si>
  <si>
    <t>Актюбинск. обл.</t>
  </si>
  <si>
    <t xml:space="preserve">Курмамбаев Сагантай  </t>
  </si>
  <si>
    <t>02.06.2003</t>
  </si>
  <si>
    <t xml:space="preserve">Харки Искандер  </t>
  </si>
  <si>
    <t>17.05.2003</t>
  </si>
  <si>
    <t xml:space="preserve">Жубанов Санжар  </t>
  </si>
  <si>
    <t xml:space="preserve">Ким Темирлан  </t>
  </si>
  <si>
    <t>02.06.2004</t>
  </si>
  <si>
    <t xml:space="preserve">Сарсенбай Дамир  </t>
  </si>
  <si>
    <t>13.07.2005</t>
  </si>
  <si>
    <t xml:space="preserve">Харки Абдул-Мажит  </t>
  </si>
  <si>
    <t>07.01.2004</t>
  </si>
  <si>
    <t xml:space="preserve">Кыстаубаев   Дамир  </t>
  </si>
  <si>
    <t>27.11.2005</t>
  </si>
  <si>
    <t xml:space="preserve">Гайнеденов Ерасыл  </t>
  </si>
  <si>
    <t>01.08.2004</t>
  </si>
  <si>
    <t xml:space="preserve">Мамай Абдулла  </t>
  </si>
  <si>
    <t>19.01.2006</t>
  </si>
  <si>
    <t xml:space="preserve">Ниеткалиев Болат  </t>
  </si>
  <si>
    <t>26.05.2005</t>
  </si>
  <si>
    <t xml:space="preserve">Нугай Нурдаулет  </t>
  </si>
  <si>
    <t>18.07.2004</t>
  </si>
  <si>
    <t xml:space="preserve">Сипачев Артем  </t>
  </si>
  <si>
    <t>20.02.2004</t>
  </si>
  <si>
    <t xml:space="preserve">Хазкен Адиль  </t>
  </si>
  <si>
    <t xml:space="preserve">Торгайбеков Амир  </t>
  </si>
  <si>
    <t>14.02.2006</t>
  </si>
  <si>
    <t xml:space="preserve">Сердюк Владислав  </t>
  </si>
  <si>
    <t>14.08.2004</t>
  </si>
  <si>
    <t>12.03.2006</t>
  </si>
  <si>
    <t>Западно-Казахстанская обл.</t>
  </si>
  <si>
    <t>Костанайская обл.</t>
  </si>
  <si>
    <t>Карагандинская обл.</t>
  </si>
  <si>
    <t>Жамбылская обл.</t>
  </si>
  <si>
    <t>Мангистаусская обл.</t>
  </si>
  <si>
    <t>Актюбинская обл.</t>
  </si>
  <si>
    <t>Павлодарская обл.</t>
  </si>
  <si>
    <t>Восточно-Казахстанская обл.</t>
  </si>
  <si>
    <t>Встреча</t>
  </si>
  <si>
    <t>Время</t>
  </si>
  <si>
    <t>Стол</t>
  </si>
  <si>
    <t>КАРАГАНДИНСКАЯ обл.</t>
  </si>
  <si>
    <t>г. НУР-СУЛТАН</t>
  </si>
  <si>
    <t>ЖАМБЫЛСКАЯ обл.</t>
  </si>
  <si>
    <t>г. ШЫМКЕНТ</t>
  </si>
  <si>
    <t>ПАВЛОДАРСКАЯ обл.</t>
  </si>
  <si>
    <t>АКТЮБИНСКАЯ обл.</t>
  </si>
  <si>
    <t>КМС</t>
  </si>
  <si>
    <t>МС</t>
  </si>
  <si>
    <t>МУЖЧИНЫ</t>
  </si>
  <si>
    <t>Х</t>
  </si>
  <si>
    <t>1 МЕСТО</t>
  </si>
  <si>
    <t>2 МЕСТО</t>
  </si>
  <si>
    <t>3 МЕСТО</t>
  </si>
  <si>
    <t xml:space="preserve">Саидмуратханова Сарвиноз  </t>
  </si>
  <si>
    <t>11.09.2004</t>
  </si>
  <si>
    <t xml:space="preserve">Лаврова Елизавета  </t>
  </si>
  <si>
    <t>02.04.2007</t>
  </si>
  <si>
    <t xml:space="preserve">Ахмадалиева Шахзода  </t>
  </si>
  <si>
    <t>22.05.2006</t>
  </si>
  <si>
    <t xml:space="preserve">Дарханкызы Алуа  </t>
  </si>
  <si>
    <t>20.10.2005</t>
  </si>
  <si>
    <t xml:space="preserve">Темирханова  Акку  </t>
  </si>
  <si>
    <t>23.01.2009</t>
  </si>
  <si>
    <t>15.07.2006</t>
  </si>
  <si>
    <t>Туркестанская обл.</t>
  </si>
  <si>
    <t xml:space="preserve">Инырбаев Алишер </t>
  </si>
  <si>
    <t>27.07.2004</t>
  </si>
  <si>
    <t xml:space="preserve">Бакыт Алимжан </t>
  </si>
  <si>
    <t>21.12.2006</t>
  </si>
  <si>
    <t xml:space="preserve">Абил Темирлан  </t>
  </si>
  <si>
    <t>ТУРКЕСТАНСКАЯ обл.</t>
  </si>
  <si>
    <t>КОСТАНАЙСКАЯ обл.</t>
  </si>
  <si>
    <t>СПИСОК УЧАСТНИКОВ</t>
  </si>
  <si>
    <t xml:space="preserve">Главный судья. Судья МК                                                            А. Перевалов </t>
  </si>
  <si>
    <t>Главный секретарь. Судья МК                                                       М. Мирасланов</t>
  </si>
  <si>
    <t>г. АЛМАТЫ</t>
  </si>
  <si>
    <t>ИТОГИ КОМАНДНЫХ СОРЕВНОВАНИЙ . ЮНОШИ.</t>
  </si>
  <si>
    <t>ИТОГИ КОМАНДНЫХ СОРЕВНОВАНИЙ. ДЕВУШКИ.</t>
  </si>
  <si>
    <t xml:space="preserve">Акашева Зауреш  </t>
  </si>
  <si>
    <t>02.12.2000</t>
  </si>
  <si>
    <t xml:space="preserve">Борисюк Алина  </t>
  </si>
  <si>
    <t>27.03.2002</t>
  </si>
  <si>
    <t>08.05.2001</t>
  </si>
  <si>
    <t xml:space="preserve">Шапей Таншолпан  </t>
  </si>
  <si>
    <t>17.10.2001</t>
  </si>
  <si>
    <t xml:space="preserve">Куатова Жанар </t>
  </si>
  <si>
    <t>03.02.2006</t>
  </si>
  <si>
    <t xml:space="preserve">Рабченюк Алина  </t>
  </si>
  <si>
    <t>06.07.2005</t>
  </si>
  <si>
    <t xml:space="preserve">Акмурзина Мариза  </t>
  </si>
  <si>
    <t>09.08.2006</t>
  </si>
  <si>
    <t>16.04.2003</t>
  </si>
  <si>
    <t xml:space="preserve">Коновалов Сергей  </t>
  </si>
  <si>
    <t>14.04.2000</t>
  </si>
  <si>
    <t xml:space="preserve">Сагын Бейбол  </t>
  </si>
  <si>
    <t>13.03.2000</t>
  </si>
  <si>
    <t xml:space="preserve">Горбенко Глеб  </t>
  </si>
  <si>
    <t>08.11.2002</t>
  </si>
  <si>
    <t xml:space="preserve">Дарханбай Нурпеис  </t>
  </si>
  <si>
    <t>05.02.2001</t>
  </si>
  <si>
    <t xml:space="preserve">Байзак Бекзат  </t>
  </si>
  <si>
    <t>23.01.2001</t>
  </si>
  <si>
    <t xml:space="preserve">Алмагамбетова Гаухар  </t>
  </si>
  <si>
    <t>26.05.1998</t>
  </si>
  <si>
    <t xml:space="preserve">Бейсенова Елена  </t>
  </si>
  <si>
    <t>07.07.1989</t>
  </si>
  <si>
    <t xml:space="preserve">Капанова Динара  </t>
  </si>
  <si>
    <t>12.10.1995</t>
  </si>
  <si>
    <t xml:space="preserve">Азатова Озода  </t>
  </si>
  <si>
    <t xml:space="preserve">Капанова Гульсара  </t>
  </si>
  <si>
    <t>11.08.1998</t>
  </si>
  <si>
    <t xml:space="preserve">Пюрко Екатерина  </t>
  </si>
  <si>
    <t>21.05.2005</t>
  </si>
  <si>
    <t>СКО</t>
  </si>
  <si>
    <t xml:space="preserve">Мочалкина Виктория  </t>
  </si>
  <si>
    <t>06.12.2008</t>
  </si>
  <si>
    <t xml:space="preserve">Олексюк Екатерина  </t>
  </si>
  <si>
    <t>06.10.1999</t>
  </si>
  <si>
    <t xml:space="preserve">Усипбаева Аида  </t>
  </si>
  <si>
    <t>17.02.2006</t>
  </si>
  <si>
    <t xml:space="preserve">Шавкатова Гулёра  </t>
  </si>
  <si>
    <t xml:space="preserve">Дарханкызы Балауса </t>
  </si>
  <si>
    <t>28.02.2008</t>
  </si>
  <si>
    <t xml:space="preserve">Буланова Гульназ </t>
  </si>
  <si>
    <t>01.11.2008</t>
  </si>
  <si>
    <t xml:space="preserve">Жолудев Денис  </t>
  </si>
  <si>
    <t>28.07.1993</t>
  </si>
  <si>
    <t xml:space="preserve">Кенжигулов Дастан  </t>
  </si>
  <si>
    <t>14.01.1998</t>
  </si>
  <si>
    <t xml:space="preserve">Райтер Эрик  </t>
  </si>
  <si>
    <t>25.07.1996</t>
  </si>
  <si>
    <t xml:space="preserve">Захаров Владислав  </t>
  </si>
  <si>
    <t>31.10.1997</t>
  </si>
  <si>
    <t xml:space="preserve">Мархабаев Деас  </t>
  </si>
  <si>
    <t>25.04.1996</t>
  </si>
  <si>
    <t>22.09.1991</t>
  </si>
  <si>
    <t xml:space="preserve">Ирисалиев Сарвар  </t>
  </si>
  <si>
    <t>24.09.1999</t>
  </si>
  <si>
    <t xml:space="preserve">Герасименко Александр  </t>
  </si>
  <si>
    <t>13.02.1992</t>
  </si>
  <si>
    <t xml:space="preserve">Максимов Александр  </t>
  </si>
  <si>
    <t>03.08.1981</t>
  </si>
  <si>
    <t xml:space="preserve">Бейсалиев Тимур  </t>
  </si>
  <si>
    <t>13.04.1980</t>
  </si>
  <si>
    <t xml:space="preserve">Сотник Кирилл  </t>
  </si>
  <si>
    <t>19.05.1988</t>
  </si>
  <si>
    <t xml:space="preserve">Ахтанов Олжас  </t>
  </si>
  <si>
    <t>29.05.1989</t>
  </si>
  <si>
    <t xml:space="preserve">Искендиров Данияр  </t>
  </si>
  <si>
    <t xml:space="preserve">Аман Сабыржан  </t>
  </si>
  <si>
    <t>29.04.1998</t>
  </si>
  <si>
    <t xml:space="preserve">Бесбай Жасулан  </t>
  </si>
  <si>
    <t>03.11.1999</t>
  </si>
  <si>
    <t xml:space="preserve">Абельдинов Дамир  </t>
  </si>
  <si>
    <t>20.12.1986</t>
  </si>
  <si>
    <t xml:space="preserve">Харки Арсмане  </t>
  </si>
  <si>
    <t>29.06.1971</t>
  </si>
  <si>
    <t xml:space="preserve">Амангелды Амир  </t>
  </si>
  <si>
    <t>20.04.2005</t>
  </si>
  <si>
    <t xml:space="preserve">Назир Рамазан  </t>
  </si>
  <si>
    <t>05.09.2008</t>
  </si>
  <si>
    <t xml:space="preserve">Раимбеков Талгат  </t>
  </si>
  <si>
    <t>05.04.1986</t>
  </si>
  <si>
    <t xml:space="preserve">Касенов Динмухаммед </t>
  </si>
  <si>
    <t>Женщины. Группа 1</t>
  </si>
  <si>
    <t>#</t>
  </si>
  <si>
    <t>Территория</t>
  </si>
  <si>
    <t>17 сен.</t>
  </si>
  <si>
    <t>17.10</t>
  </si>
  <si>
    <t>область</t>
  </si>
  <si>
    <t>МАНГИСТАУСКАЯ</t>
  </si>
  <si>
    <t>АКТЮБИНСКАЯ</t>
  </si>
  <si>
    <t>18.10</t>
  </si>
  <si>
    <t>КОСТАНАЙСКАЯ</t>
  </si>
  <si>
    <t>Женщины. Группа 2</t>
  </si>
  <si>
    <t>ЖАМБЫЛСКАЯ</t>
  </si>
  <si>
    <t>АТЫРАУСКАЯ</t>
  </si>
  <si>
    <t>ТУРКЕСТАНСКАЯ</t>
  </si>
  <si>
    <t>Женщины. Группа 3</t>
  </si>
  <si>
    <t>17.40</t>
  </si>
  <si>
    <t>ПАВЛОДАРСКАЯ</t>
  </si>
  <si>
    <t>18.40</t>
  </si>
  <si>
    <t>Женщины. Группа 4</t>
  </si>
  <si>
    <t>КАРАГАНДИНСКАЯ</t>
  </si>
  <si>
    <t>Мужчины. Группа 1</t>
  </si>
  <si>
    <t>Мужчины. Группа 2</t>
  </si>
  <si>
    <t>Мужчины. Группа 3</t>
  </si>
  <si>
    <t>Мужчины. Группа 4</t>
  </si>
  <si>
    <t>Главный судья. Судья МК                                                            Перевалов А.Н.</t>
  </si>
  <si>
    <t>Северо-Казахстанская обл.</t>
  </si>
  <si>
    <t>Адильгереева Айназ</t>
  </si>
  <si>
    <t>Гончар Ирина</t>
  </si>
  <si>
    <t>Булатова Дильназ</t>
  </si>
  <si>
    <t>Бейсембаева Аружан</t>
  </si>
  <si>
    <t>Кусаинова Валерия</t>
  </si>
  <si>
    <t>Тренер-представитель: Пюрко И.А.</t>
  </si>
  <si>
    <t>Дручинин Дмитрий</t>
  </si>
  <si>
    <t>Портной Станислав</t>
  </si>
  <si>
    <t>Савин Илья</t>
  </si>
  <si>
    <t>ЖЕНЩИНЫ</t>
  </si>
  <si>
    <t>МАНГИСТАУСКАЯ обл,</t>
  </si>
  <si>
    <t>АТЫРАУСКАЯ обл,</t>
  </si>
  <si>
    <t>КУБКА РЕСПУБЛИКИ КАЗАХСТАН</t>
  </si>
  <si>
    <t xml:space="preserve">                 г. Алматы                                                                           14-17 октября 2021г.</t>
  </si>
  <si>
    <t>Дошимова Малика</t>
  </si>
  <si>
    <t>Куанышбеккызы Назерке</t>
  </si>
  <si>
    <t>Руссу Ксения</t>
  </si>
  <si>
    <t>Тренер-представитель: Сагимбаев А.С.</t>
  </si>
  <si>
    <t>Сагимбаев Асет</t>
  </si>
  <si>
    <t>Тузелхан Ердаулет</t>
  </si>
  <si>
    <t>Жолдыбай Нуржигит</t>
  </si>
  <si>
    <t xml:space="preserve">Тренер-представитель:  Абдазимов Ш. Сыдыков Б. </t>
  </si>
  <si>
    <t>Оразбекова Жанель</t>
  </si>
  <si>
    <t>Тренер-представитель:  Архипова О.Н. Капанова Д.К.</t>
  </si>
  <si>
    <t>Нарубаев Алибек</t>
  </si>
  <si>
    <t xml:space="preserve">Тренер-представитель: Назарова С.Р. Кузьмин В.Г. </t>
  </si>
  <si>
    <t>Буркитбай Абилай</t>
  </si>
  <si>
    <t>Карпташаров Таир</t>
  </si>
  <si>
    <t xml:space="preserve">Алмагамбетов Айдын  </t>
  </si>
  <si>
    <t>ЗМС</t>
  </si>
  <si>
    <t>Сураганова Алина</t>
  </si>
  <si>
    <t xml:space="preserve">Тренер-представитель: Харки А.  Раймбеков Т. </t>
  </si>
  <si>
    <t>Мукаш Шугыла</t>
  </si>
  <si>
    <t>Медеуова Анна</t>
  </si>
  <si>
    <t xml:space="preserve">Тренер-представитель:   Брижевский А.Ф. </t>
  </si>
  <si>
    <t>Фаридова Айнагул</t>
  </si>
  <si>
    <t>Тренер-представитель:   Исламгалиева Р.М.</t>
  </si>
  <si>
    <t>Мустафа Расылхан</t>
  </si>
  <si>
    <t>Романюк Никита</t>
  </si>
  <si>
    <t>Мустафа Радмир</t>
  </si>
  <si>
    <t>1юн.</t>
  </si>
  <si>
    <t xml:space="preserve">Тренер-представитель: Герасименко А.Г. Саламатов К.Т. </t>
  </si>
  <si>
    <t>Тажимова Меруерт</t>
  </si>
  <si>
    <t>Тохтамыс Нурбол</t>
  </si>
  <si>
    <t>29.10.20009</t>
  </si>
  <si>
    <t>Курманбаев Мурат</t>
  </si>
  <si>
    <t>Рахметова Фарида</t>
  </si>
  <si>
    <t>Тренер-представитель: Оразбаев Н.Б. Оразбаев Н.Н.  Мирасланов М.К.</t>
  </si>
  <si>
    <t>Починок  Полина</t>
  </si>
  <si>
    <t>Жакенова  Даяна</t>
  </si>
  <si>
    <t xml:space="preserve">Тренер-представитель: Искаков Д.А. </t>
  </si>
  <si>
    <t>Тренер-представитель: Данияров Г.С. Магалеева Л.К.</t>
  </si>
  <si>
    <t xml:space="preserve">Тренер-представитель: Тимченко А.А. Успанова А.С. </t>
  </si>
  <si>
    <t>Атырауская обл.</t>
  </si>
  <si>
    <t>Тен Владислав</t>
  </si>
  <si>
    <t>Кабидаев Саламат</t>
  </si>
  <si>
    <t>Кисан Расул</t>
  </si>
  <si>
    <t xml:space="preserve">         г. Алматы                                                                           14-17 октября 2021г.</t>
  </si>
  <si>
    <t>КУБОК   РЕСПУБЛИКИ КАЗАХСТАН  ПО НАСТОЛЬНОМУ ТЕННИСУ</t>
  </si>
  <si>
    <t>г.ШЫМКЕНТ</t>
  </si>
  <si>
    <t>Главный секретарь. Судья МК                                                  Мирасланов М.К.</t>
  </si>
  <si>
    <t>1,0</t>
  </si>
  <si>
    <t>1,25</t>
  </si>
  <si>
    <t>0,8</t>
  </si>
  <si>
    <t xml:space="preserve"> Предварительные игры</t>
  </si>
  <si>
    <t xml:space="preserve">  г. Алматы                                                                           14-17 октября 2021г.</t>
  </si>
  <si>
    <t>1 финал</t>
  </si>
  <si>
    <t>2 финал</t>
  </si>
  <si>
    <t>3 - 2</t>
  </si>
  <si>
    <t>3 - 0</t>
  </si>
  <si>
    <t>3 - 1</t>
  </si>
  <si>
    <t>9</t>
  </si>
  <si>
    <t>10</t>
  </si>
  <si>
    <t>11</t>
  </si>
  <si>
    <t>12</t>
  </si>
  <si>
    <t>13</t>
  </si>
  <si>
    <t>14</t>
  </si>
  <si>
    <t>Главный судья. Судья МК.                                                                Перевалов А.Л.</t>
  </si>
  <si>
    <t>Главный секретарь. Судья МК.                                                Мирасланов М.К.</t>
  </si>
  <si>
    <t>КУБОК РЕСПУБЛИКИ КАЗАХСТАН</t>
  </si>
  <si>
    <t xml:space="preserve">Мэлсов Дамир  </t>
  </si>
  <si>
    <t>25.05.2006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</si>
</sst>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3" x14ac:knownFonts="1">
    <font>
      <sz val="11"/>
      <color theme="1"/>
      <name val="Calibri"/>
      <family val="2"/>
      <charset val="204"/>
      <scheme val="minor"/>
    </font>
    <font>
      <sz val="10"/>
      <name val="Franklin Gothic Medium Cond"/>
      <family val="2"/>
      <charset val="204"/>
    </font>
    <font>
      <i/>
      <sz val="10"/>
      <name val="Franklin Gothic Medium Cond"/>
      <family val="2"/>
      <charset val="204"/>
    </font>
    <font>
      <sz val="10"/>
      <name val="Arial"/>
      <family val="2"/>
      <charset val="204"/>
    </font>
    <font>
      <b/>
      <sz val="26"/>
      <name val="Verdana"/>
      <family val="2"/>
      <charset val="204"/>
    </font>
    <font>
      <i/>
      <sz val="12"/>
      <name val="Arial"/>
      <family val="2"/>
      <charset val="204"/>
    </font>
    <font>
      <u/>
      <sz val="14"/>
      <name val="Arial"/>
      <family val="2"/>
      <charset val="204"/>
    </font>
    <font>
      <b/>
      <i/>
      <sz val="14"/>
      <color rgb="FF333399"/>
      <name val="Times New Roman"/>
      <family val="1"/>
      <charset val="204"/>
    </font>
    <font>
      <i/>
      <sz val="14"/>
      <name val="Arial"/>
      <family val="2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color rgb="FF990000"/>
      <name val="Times New Roman"/>
      <family val="1"/>
      <charset val="204"/>
    </font>
    <font>
      <b/>
      <i/>
      <sz val="10"/>
      <color rgb="FF0066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8"/>
      <color theme="1"/>
      <name val="Cambria"/>
      <family val="1"/>
      <charset val="204"/>
      <scheme val="major"/>
    </font>
    <font>
      <i/>
      <sz val="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i/>
      <sz val="10"/>
      <color theme="1"/>
      <name val="Cambria"/>
      <family val="1"/>
      <charset val="204"/>
      <scheme val="major"/>
    </font>
    <font>
      <b/>
      <i/>
      <sz val="14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  <font>
      <b/>
      <i/>
      <sz val="8"/>
      <name val="Cambria"/>
      <family val="1"/>
      <charset val="204"/>
      <scheme val="major"/>
    </font>
    <font>
      <sz val="9"/>
      <color theme="1"/>
      <name val="Calibri"/>
      <family val="2"/>
      <charset val="204"/>
      <scheme val="minor"/>
    </font>
    <font>
      <b/>
      <sz val="10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i/>
      <sz val="10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i/>
      <sz val="8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11"/>
      <name val="Calibri"/>
      <family val="2"/>
      <charset val="204"/>
      <scheme val="minor"/>
    </font>
    <font>
      <b/>
      <i/>
      <sz val="8"/>
      <name val="Times New Roman"/>
      <family val="1"/>
      <charset val="204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10"/>
      <name val="Arial"/>
      <family val="2"/>
    </font>
    <font>
      <b/>
      <sz val="14"/>
      <name val="Arial"/>
      <family val="2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name val="Cambria"/>
      <family val="1"/>
      <charset val="204"/>
      <scheme val="major"/>
    </font>
    <font>
      <b/>
      <sz val="12"/>
      <name val="Calibri"/>
      <family val="2"/>
      <charset val="204"/>
      <scheme val="minor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b/>
      <sz val="7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8"/>
      <color indexed="9"/>
      <name val="Calibri"/>
      <family val="2"/>
      <charset val="204"/>
      <scheme val="minor"/>
    </font>
    <font>
      <b/>
      <sz val="10"/>
      <color indexed="51"/>
      <name val="Arial"/>
      <family val="2"/>
    </font>
    <font>
      <b/>
      <i/>
      <sz val="10"/>
      <color indexed="9"/>
      <name val="Arial"/>
      <family val="2"/>
      <charset val="204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  <charset val="204"/>
    </font>
    <font>
      <b/>
      <sz val="8"/>
      <color indexed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indexed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8"/>
      <color indexed="16"/>
      <name val="Calibri"/>
      <family val="2"/>
      <charset val="204"/>
      <scheme val="minor"/>
    </font>
    <font>
      <sz val="8"/>
      <color indexed="9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8"/>
      <color indexed="9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i/>
      <sz val="10"/>
      <name val="Cambria"/>
      <family val="1"/>
      <charset val="204"/>
      <scheme val="major"/>
    </font>
    <font>
      <b/>
      <i/>
      <sz val="10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6"/>
      <name val="Cambria"/>
      <family val="1"/>
      <charset val="204"/>
      <scheme val="major"/>
    </font>
    <font>
      <i/>
      <sz val="16"/>
      <name val="Times New Roman"/>
      <family val="1"/>
      <charset val="204"/>
    </font>
    <font>
      <sz val="16"/>
      <color theme="1"/>
      <name val="Cambria"/>
      <family val="1"/>
      <charset val="204"/>
      <scheme val="maj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22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544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10" fillId="0" borderId="0" xfId="0" applyFont="1" applyAlignment="1"/>
    <xf numFmtId="0" fontId="9" fillId="0" borderId="0" xfId="0" applyFont="1" applyBorder="1" applyAlignment="1"/>
    <xf numFmtId="0" fontId="9" fillId="0" borderId="0" xfId="0" applyFont="1" applyAlignment="1"/>
    <xf numFmtId="0" fontId="13" fillId="0" borderId="0" xfId="0" applyFont="1" applyAlignment="1">
      <alignment horizontal="center" vertical="center" shrinkToFit="1"/>
    </xf>
    <xf numFmtId="0" fontId="0" fillId="0" borderId="0" xfId="0" applyBorder="1"/>
    <xf numFmtId="0" fontId="9" fillId="0" borderId="6" xfId="0" applyFont="1" applyBorder="1" applyAlignment="1">
      <alignment horizontal="center"/>
    </xf>
    <xf numFmtId="0" fontId="14" fillId="0" borderId="6" xfId="0" applyFont="1" applyBorder="1"/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shrinkToFit="1"/>
    </xf>
    <xf numFmtId="0" fontId="11" fillId="0" borderId="15" xfId="0" applyFont="1" applyBorder="1" applyAlignment="1" applyProtection="1">
      <alignment horizontal="center"/>
      <protection locked="0"/>
    </xf>
    <xf numFmtId="0" fontId="12" fillId="0" borderId="15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/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wrapText="1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32" fillId="0" borderId="5" xfId="0" applyFont="1" applyBorder="1" applyAlignment="1"/>
    <xf numFmtId="0" fontId="32" fillId="0" borderId="11" xfId="0" applyFont="1" applyBorder="1" applyAlignment="1">
      <alignment horizontal="center"/>
    </xf>
    <xf numFmtId="0" fontId="32" fillId="0" borderId="4" xfId="0" applyFont="1" applyBorder="1" applyAlignment="1">
      <alignment horizontal="center" vertical="top" wrapText="1"/>
    </xf>
    <xf numFmtId="0" fontId="32" fillId="0" borderId="4" xfId="0" applyFont="1" applyBorder="1" applyAlignment="1" applyProtection="1">
      <alignment horizontal="center" vertical="top" wrapText="1"/>
      <protection locked="0"/>
    </xf>
    <xf numFmtId="0" fontId="32" fillId="0" borderId="6" xfId="0" applyFont="1" applyBorder="1" applyAlignment="1">
      <alignment horizontal="center"/>
    </xf>
    <xf numFmtId="0" fontId="32" fillId="0" borderId="4" xfId="0" applyFont="1" applyBorder="1" applyAlignment="1">
      <alignment horizontal="left" vertical="top" shrinkToFit="1"/>
    </xf>
    <xf numFmtId="0" fontId="32" fillId="0" borderId="4" xfId="0" applyFont="1" applyBorder="1" applyAlignment="1">
      <alignment horizontal="center"/>
    </xf>
    <xf numFmtId="0" fontId="32" fillId="0" borderId="4" xfId="0" applyFont="1" applyBorder="1" applyAlignment="1"/>
    <xf numFmtId="0" fontId="32" fillId="0" borderId="0" xfId="0" applyFont="1" applyBorder="1" applyAlignment="1"/>
    <xf numFmtId="0" fontId="33" fillId="0" borderId="7" xfId="0" applyFont="1" applyBorder="1" applyAlignment="1">
      <alignment horizontal="center" shrinkToFit="1"/>
    </xf>
    <xf numFmtId="0" fontId="32" fillId="0" borderId="4" xfId="0" applyFont="1" applyBorder="1" applyAlignment="1" applyProtection="1">
      <alignment horizontal="center" vertical="center" wrapText="1"/>
      <protection locked="0"/>
    </xf>
    <xf numFmtId="0" fontId="32" fillId="0" borderId="5" xfId="0" applyFont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2" fillId="0" borderId="4" xfId="0" applyFont="1" applyBorder="1"/>
    <xf numFmtId="14" fontId="32" fillId="0" borderId="4" xfId="0" applyNumberFormat="1" applyFont="1" applyBorder="1" applyAlignment="1">
      <alignment horizontal="center"/>
    </xf>
    <xf numFmtId="0" fontId="32" fillId="0" borderId="5" xfId="0" applyFont="1" applyBorder="1"/>
    <xf numFmtId="0" fontId="32" fillId="0" borderId="11" xfId="0" applyFont="1" applyBorder="1"/>
    <xf numFmtId="0" fontId="32" fillId="0" borderId="11" xfId="0" applyFont="1" applyBorder="1" applyAlignment="1">
      <alignment shrinkToFit="1"/>
    </xf>
    <xf numFmtId="0" fontId="32" fillId="0" borderId="4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0" xfId="0" applyFont="1" applyBorder="1"/>
    <xf numFmtId="0" fontId="32" fillId="0" borderId="6" xfId="0" applyFont="1" applyBorder="1"/>
    <xf numFmtId="0" fontId="32" fillId="0" borderId="6" xfId="0" applyFont="1" applyBorder="1" applyAlignment="1">
      <alignment shrinkToFit="1"/>
    </xf>
    <xf numFmtId="0" fontId="33" fillId="0" borderId="4" xfId="0" applyFont="1" applyBorder="1" applyAlignment="1">
      <alignment horizontal="center" shrinkToFit="1"/>
    </xf>
    <xf numFmtId="0" fontId="32" fillId="0" borderId="0" xfId="0" applyFont="1"/>
    <xf numFmtId="0" fontId="32" fillId="0" borderId="0" xfId="0" applyFont="1" applyAlignment="1">
      <alignment horizontal="center"/>
    </xf>
    <xf numFmtId="0" fontId="32" fillId="0" borderId="0" xfId="0" applyFont="1" applyAlignment="1">
      <alignment shrinkToFit="1"/>
    </xf>
    <xf numFmtId="0" fontId="32" fillId="0" borderId="0" xfId="0" applyFont="1" applyFill="1" applyBorder="1" applyAlignment="1">
      <alignment horizontal="center"/>
    </xf>
    <xf numFmtId="0" fontId="33" fillId="0" borderId="12" xfId="0" applyFont="1" applyBorder="1" applyAlignment="1">
      <alignment horizontal="center" shrinkToFi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4" fillId="0" borderId="0" xfId="0" applyFont="1"/>
    <xf numFmtId="0" fontId="34" fillId="0" borderId="0" xfId="0" applyFont="1" applyAlignment="1">
      <alignment shrinkToFit="1"/>
    </xf>
    <xf numFmtId="0" fontId="26" fillId="2" borderId="0" xfId="0" applyFont="1" applyFill="1" applyBorder="1" applyAlignment="1">
      <alignment horizontal="center"/>
    </xf>
    <xf numFmtId="0" fontId="35" fillId="0" borderId="4" xfId="0" applyFont="1" applyBorder="1" applyAlignment="1" applyProtection="1">
      <alignment horizontal="center" vertical="center" wrapText="1"/>
      <protection locked="0"/>
    </xf>
    <xf numFmtId="0" fontId="35" fillId="0" borderId="4" xfId="0" applyFont="1" applyBorder="1" applyAlignment="1">
      <alignment vertical="center"/>
    </xf>
    <xf numFmtId="0" fontId="35" fillId="0" borderId="4" xfId="0" applyFont="1" applyBorder="1" applyAlignment="1">
      <alignment horizontal="center" vertical="center"/>
    </xf>
    <xf numFmtId="0" fontId="35" fillId="0" borderId="4" xfId="0" applyFont="1" applyBorder="1" applyAlignment="1">
      <alignment horizontal="left" vertical="center" shrinkToFit="1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center" vertical="center" wrapText="1"/>
    </xf>
    <xf numFmtId="0" fontId="35" fillId="0" borderId="0" xfId="0" applyFont="1" applyBorder="1"/>
    <xf numFmtId="14" fontId="3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 vertical="top" shrinkToFit="1"/>
    </xf>
    <xf numFmtId="0" fontId="30" fillId="0" borderId="0" xfId="0" applyFont="1" applyAlignment="1">
      <alignment vertical="center" shrinkToFit="1"/>
    </xf>
    <xf numFmtId="14" fontId="35" fillId="0" borderId="4" xfId="0" applyNumberFormat="1" applyFont="1" applyBorder="1" applyAlignment="1">
      <alignment horizontal="center" vertic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37" fillId="0" borderId="0" xfId="0" applyFont="1" applyAlignment="1">
      <alignment shrinkToFit="1"/>
    </xf>
    <xf numFmtId="0" fontId="38" fillId="0" borderId="7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center" vertical="center"/>
    </xf>
    <xf numFmtId="0" fontId="38" fillId="0" borderId="16" xfId="0" applyFont="1" applyBorder="1" applyAlignment="1">
      <alignment horizontal="center" vertical="center" shrinkToFit="1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33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>
      <alignment horizontal="center"/>
    </xf>
    <xf numFmtId="0" fontId="32" fillId="0" borderId="4" xfId="0" applyFont="1" applyBorder="1" applyAlignment="1" applyProtection="1">
      <alignment horizontal="center" vertical="center" wrapText="1"/>
      <protection locked="0"/>
    </xf>
    <xf numFmtId="0" fontId="32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16" xfId="0" applyFill="1" applyBorder="1"/>
    <xf numFmtId="0" fontId="32" fillId="0" borderId="5" xfId="0" applyFont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 wrapText="1"/>
    </xf>
    <xf numFmtId="0" fontId="38" fillId="0" borderId="0" xfId="0" applyFont="1" applyBorder="1" applyAlignment="1" applyProtection="1">
      <alignment vertical="center"/>
      <protection locked="0"/>
    </xf>
    <xf numFmtId="0" fontId="44" fillId="0" borderId="4" xfId="0" applyFont="1" applyBorder="1"/>
    <xf numFmtId="0" fontId="44" fillId="0" borderId="4" xfId="0" applyFont="1" applyBorder="1" applyAlignment="1">
      <alignment horizontal="center"/>
    </xf>
    <xf numFmtId="14" fontId="44" fillId="0" borderId="4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 vertical="center"/>
    </xf>
    <xf numFmtId="0" fontId="28" fillId="0" borderId="0" xfId="0" applyFont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1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1" fillId="7" borderId="0" xfId="0" applyFont="1" applyFill="1" applyAlignment="1" applyProtection="1">
      <alignment horizontal="center" vertical="center"/>
    </xf>
    <xf numFmtId="0" fontId="52" fillId="8" borderId="0" xfId="0" applyFont="1" applyFill="1" applyAlignment="1" applyProtection="1">
      <alignment horizontal="center" vertical="center"/>
      <protection locked="0"/>
    </xf>
    <xf numFmtId="0" fontId="53" fillId="9" borderId="0" xfId="0" applyFont="1" applyFill="1" applyAlignment="1">
      <alignment vertical="center"/>
    </xf>
    <xf numFmtId="0" fontId="0" fillId="9" borderId="0" xfId="0" applyFill="1" applyAlignment="1">
      <alignment horizontal="center" vertical="center"/>
    </xf>
    <xf numFmtId="0" fontId="54" fillId="9" borderId="4" xfId="0" applyFont="1" applyFill="1" applyBorder="1" applyAlignment="1">
      <alignment horizontal="center" vertical="center"/>
    </xf>
    <xf numFmtId="0" fontId="54" fillId="9" borderId="0" xfId="0" applyFont="1" applyFill="1" applyAlignment="1">
      <alignment horizontal="center" vertical="center"/>
    </xf>
    <xf numFmtId="0" fontId="55" fillId="8" borderId="0" xfId="0" applyFont="1" applyFill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9" borderId="38" xfId="0" applyFont="1" applyFill="1" applyBorder="1" applyAlignment="1">
      <alignment horizontal="center" vertical="center"/>
    </xf>
    <xf numFmtId="0" fontId="57" fillId="9" borderId="39" xfId="0" applyFont="1" applyFill="1" applyBorder="1" applyAlignment="1">
      <alignment horizontal="center" vertical="center"/>
    </xf>
    <xf numFmtId="0" fontId="57" fillId="9" borderId="40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59" fillId="5" borderId="30" xfId="0" applyFont="1" applyFill="1" applyBorder="1" applyAlignment="1">
      <alignment horizontal="center" vertical="center"/>
    </xf>
    <xf numFmtId="0" fontId="59" fillId="5" borderId="24" xfId="0" applyFont="1" applyFill="1" applyBorder="1" applyAlignment="1">
      <alignment horizontal="center" vertical="center"/>
    </xf>
    <xf numFmtId="0" fontId="59" fillId="5" borderId="43" xfId="0" applyFont="1" applyFill="1" applyBorder="1" applyAlignment="1">
      <alignment horizontal="center" vertical="center"/>
    </xf>
    <xf numFmtId="0" fontId="61" fillId="10" borderId="0" xfId="0" applyFont="1" applyFill="1" applyAlignment="1" applyProtection="1">
      <alignment horizontal="center" vertical="center"/>
    </xf>
    <xf numFmtId="0" fontId="62" fillId="10" borderId="0" xfId="0" applyFont="1" applyFill="1" applyAlignment="1" applyProtection="1">
      <alignment horizontal="center" vertical="center"/>
      <protection locked="0"/>
    </xf>
    <xf numFmtId="0" fontId="52" fillId="11" borderId="0" xfId="0" applyFont="1" applyFill="1" applyAlignment="1">
      <alignment horizontal="center" vertical="center"/>
    </xf>
    <xf numFmtId="0" fontId="63" fillId="12" borderId="0" xfId="0" applyFont="1" applyFill="1" applyAlignment="1" applyProtection="1">
      <alignment horizontal="center" vertical="center"/>
      <protection locked="0"/>
    </xf>
    <xf numFmtId="0" fontId="64" fillId="12" borderId="0" xfId="0" applyFont="1" applyFill="1" applyAlignment="1" applyProtection="1">
      <alignment horizontal="center" vertical="center"/>
      <protection locked="0"/>
    </xf>
    <xf numFmtId="0" fontId="63" fillId="5" borderId="0" xfId="0" applyFont="1" applyFill="1" applyAlignment="1" applyProtection="1">
      <alignment horizontal="center" vertical="center"/>
      <protection locked="0"/>
    </xf>
    <xf numFmtId="0" fontId="64" fillId="5" borderId="0" xfId="0" applyFont="1" applyFill="1" applyAlignment="1" applyProtection="1">
      <alignment horizontal="center" vertical="center"/>
      <protection locked="0"/>
    </xf>
    <xf numFmtId="0" fontId="52" fillId="13" borderId="0" xfId="0" applyFont="1" applyFill="1" applyAlignment="1">
      <alignment horizontal="center" vertical="center"/>
    </xf>
    <xf numFmtId="0" fontId="65" fillId="14" borderId="0" xfId="0" applyFont="1" applyFill="1" applyAlignment="1">
      <alignment horizontal="center" vertical="center"/>
    </xf>
    <xf numFmtId="0" fontId="66" fillId="15" borderId="0" xfId="0" applyFont="1" applyFill="1" applyAlignment="1">
      <alignment horizontal="center" vertical="center"/>
    </xf>
    <xf numFmtId="0" fontId="45" fillId="3" borderId="0" xfId="0" applyFont="1" applyFill="1" applyAlignment="1">
      <alignment horizontal="center" vertical="center"/>
    </xf>
    <xf numFmtId="0" fontId="45" fillId="16" borderId="0" xfId="0" applyFont="1" applyFill="1" applyAlignment="1">
      <alignment horizontal="center" vertical="center"/>
    </xf>
    <xf numFmtId="0" fontId="45" fillId="7" borderId="0" xfId="0" applyFont="1" applyFill="1" applyAlignment="1">
      <alignment horizontal="center" vertical="center"/>
    </xf>
    <xf numFmtId="0" fontId="53" fillId="17" borderId="0" xfId="0" applyFont="1" applyFill="1" applyAlignment="1">
      <alignment horizontal="center" vertical="center"/>
    </xf>
    <xf numFmtId="0" fontId="53" fillId="12" borderId="0" xfId="0" applyFont="1" applyFill="1" applyAlignment="1">
      <alignment horizontal="center" vertical="center"/>
    </xf>
    <xf numFmtId="0" fontId="53" fillId="6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16" fontId="67" fillId="0" borderId="44" xfId="0" quotePrefix="1" applyNumberFormat="1" applyFont="1" applyBorder="1" applyAlignment="1">
      <alignment horizontal="center" vertical="center"/>
    </xf>
    <xf numFmtId="16" fontId="67" fillId="0" borderId="22" xfId="0" applyNumberFormat="1" applyFont="1" applyBorder="1" applyAlignment="1">
      <alignment vertical="center"/>
    </xf>
    <xf numFmtId="49" fontId="67" fillId="0" borderId="21" xfId="0" applyNumberFormat="1" applyFont="1" applyBorder="1" applyAlignment="1">
      <alignment vertical="center"/>
    </xf>
    <xf numFmtId="0" fontId="67" fillId="0" borderId="23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shrinkToFit="1"/>
    </xf>
    <xf numFmtId="0" fontId="71" fillId="0" borderId="13" xfId="0" applyNumberFormat="1" applyFont="1" applyFill="1" applyBorder="1" applyAlignment="1">
      <alignment horizontal="center" vertical="center" shrinkToFit="1"/>
    </xf>
    <xf numFmtId="0" fontId="71" fillId="0" borderId="47" xfId="0" applyNumberFormat="1" applyFont="1" applyBorder="1" applyAlignment="1">
      <alignment horizontal="center" vertical="center" shrinkToFit="1"/>
    </xf>
    <xf numFmtId="0" fontId="71" fillId="0" borderId="12" xfId="0" applyNumberFormat="1" applyFont="1" applyBorder="1" applyAlignment="1">
      <alignment horizontal="center" vertical="center" shrinkToFit="1"/>
    </xf>
    <xf numFmtId="0" fontId="71" fillId="0" borderId="10" xfId="0" applyNumberFormat="1" applyFont="1" applyBorder="1" applyAlignment="1">
      <alignment horizontal="center" vertical="center" shrinkToFit="1"/>
    </xf>
    <xf numFmtId="0" fontId="71" fillId="0" borderId="13" xfId="0" applyNumberFormat="1" applyFont="1" applyBorder="1" applyAlignment="1">
      <alignment horizontal="center" vertical="center" shrinkToFit="1"/>
    </xf>
    <xf numFmtId="0" fontId="72" fillId="0" borderId="10" xfId="0" applyNumberFormat="1" applyFont="1" applyFill="1" applyBorder="1" applyAlignment="1">
      <alignment horizontal="center" vertical="center"/>
    </xf>
    <xf numFmtId="0" fontId="53" fillId="3" borderId="0" xfId="0" applyFont="1" applyFill="1" applyAlignment="1" applyProtection="1">
      <alignment horizontal="center" vertical="center"/>
      <protection locked="0"/>
    </xf>
    <xf numFmtId="0" fontId="68" fillId="0" borderId="6" xfId="0" applyFont="1" applyBorder="1" applyAlignment="1">
      <alignment horizontal="center" vertical="center" shrinkToFit="1"/>
    </xf>
    <xf numFmtId="0" fontId="75" fillId="0" borderId="6" xfId="0" applyNumberFormat="1" applyFont="1" applyFill="1" applyBorder="1" applyAlignment="1">
      <alignment horizontal="center" vertical="center"/>
    </xf>
    <xf numFmtId="16" fontId="67" fillId="5" borderId="44" xfId="0" quotePrefix="1" applyNumberFormat="1" applyFont="1" applyFill="1" applyBorder="1" applyAlignment="1">
      <alignment horizontal="center" vertical="center"/>
    </xf>
    <xf numFmtId="16" fontId="67" fillId="5" borderId="22" xfId="0" applyNumberFormat="1" applyFont="1" applyFill="1" applyBorder="1" applyAlignment="1">
      <alignment vertical="center"/>
    </xf>
    <xf numFmtId="49" fontId="67" fillId="5" borderId="21" xfId="0" applyNumberFormat="1" applyFont="1" applyFill="1" applyBorder="1" applyAlignment="1">
      <alignment vertical="center"/>
    </xf>
    <xf numFmtId="0" fontId="67" fillId="5" borderId="23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70" fillId="0" borderId="0" xfId="0" applyFont="1" applyBorder="1" applyAlignment="1">
      <alignment horizontal="center" vertical="center"/>
    </xf>
    <xf numFmtId="0" fontId="71" fillId="0" borderId="51" xfId="0" applyNumberFormat="1" applyFont="1" applyBorder="1" applyAlignment="1">
      <alignment horizontal="center" vertical="center" shrinkToFit="1"/>
    </xf>
    <xf numFmtId="0" fontId="71" fillId="0" borderId="0" xfId="0" applyNumberFormat="1" applyFont="1" applyBorder="1" applyAlignment="1">
      <alignment horizontal="center" vertical="center" shrinkToFit="1"/>
    </xf>
    <xf numFmtId="0" fontId="71" fillId="0" borderId="15" xfId="0" applyNumberFormat="1" applyFont="1" applyFill="1" applyBorder="1" applyAlignment="1">
      <alignment horizontal="center" vertical="center" shrinkToFit="1"/>
    </xf>
    <xf numFmtId="0" fontId="71" fillId="0" borderId="16" xfId="0" applyNumberFormat="1" applyFont="1" applyBorder="1" applyAlignment="1">
      <alignment horizontal="center" vertical="center" shrinkToFit="1"/>
    </xf>
    <xf numFmtId="0" fontId="72" fillId="0" borderId="0" xfId="0" applyNumberFormat="1" applyFont="1" applyFill="1" applyBorder="1" applyAlignment="1">
      <alignment horizontal="center" vertical="center"/>
    </xf>
    <xf numFmtId="0" fontId="75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Alignment="1" applyProtection="1">
      <alignment horizontal="center" vertical="center"/>
      <protection locked="0"/>
    </xf>
    <xf numFmtId="16" fontId="67" fillId="0" borderId="44" xfId="0" quotePrefix="1" applyNumberFormat="1" applyFont="1" applyFill="1" applyBorder="1" applyAlignment="1">
      <alignment horizontal="center" vertical="center"/>
    </xf>
    <xf numFmtId="0" fontId="70" fillId="0" borderId="53" xfId="0" applyFont="1" applyBorder="1" applyAlignment="1">
      <alignment horizontal="center" vertical="center"/>
    </xf>
    <xf numFmtId="16" fontId="67" fillId="0" borderId="54" xfId="0" quotePrefix="1" applyNumberFormat="1" applyFont="1" applyFill="1" applyBorder="1" applyAlignment="1">
      <alignment horizontal="center" vertical="center"/>
    </xf>
    <xf numFmtId="16" fontId="67" fillId="0" borderId="55" xfId="0" applyNumberFormat="1" applyFont="1" applyBorder="1" applyAlignment="1">
      <alignment vertical="center"/>
    </xf>
    <xf numFmtId="49" fontId="67" fillId="0" borderId="56" xfId="0" applyNumberFormat="1" applyFont="1" applyBorder="1" applyAlignment="1">
      <alignment vertical="center"/>
    </xf>
    <xf numFmtId="0" fontId="67" fillId="0" borderId="57" xfId="0" applyFont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71" fillId="0" borderId="15" xfId="0" applyNumberFormat="1" applyFont="1" applyBorder="1" applyAlignment="1">
      <alignment horizontal="center" vertical="center" shrinkToFit="1"/>
    </xf>
    <xf numFmtId="0" fontId="77" fillId="0" borderId="0" xfId="0" quotePrefix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20" fontId="77" fillId="0" borderId="0" xfId="0" applyNumberFormat="1" applyFont="1" applyFill="1" applyBorder="1" applyAlignment="1">
      <alignment horizontal="center" vertical="center"/>
    </xf>
    <xf numFmtId="0" fontId="68" fillId="0" borderId="1" xfId="0" applyFont="1" applyBorder="1" applyAlignment="1">
      <alignment horizontal="center" vertical="center" shrinkToFit="1"/>
    </xf>
    <xf numFmtId="0" fontId="75" fillId="0" borderId="1" xfId="0" applyNumberFormat="1" applyFont="1" applyFill="1" applyBorder="1" applyAlignment="1">
      <alignment horizontal="center" vertical="center"/>
    </xf>
    <xf numFmtId="0" fontId="58" fillId="5" borderId="29" xfId="0" applyFont="1" applyFill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16" xfId="0" applyFont="1" applyBorder="1" applyAlignment="1">
      <alignment vertical="center"/>
    </xf>
    <xf numFmtId="0" fontId="78" fillId="0" borderId="1" xfId="0" applyFont="1" applyBorder="1" applyAlignment="1">
      <alignment horizontal="center" vertical="center"/>
    </xf>
    <xf numFmtId="0" fontId="78" fillId="0" borderId="58" xfId="0" applyFont="1" applyBorder="1" applyAlignment="1">
      <alignment horizontal="center" vertical="center"/>
    </xf>
    <xf numFmtId="0" fontId="58" fillId="5" borderId="61" xfId="0" applyFont="1" applyFill="1" applyBorder="1" applyAlignment="1">
      <alignment vertical="center"/>
    </xf>
    <xf numFmtId="20" fontId="67" fillId="0" borderId="21" xfId="0" applyNumberFormat="1" applyFont="1" applyBorder="1" applyAlignment="1">
      <alignment vertical="center"/>
    </xf>
    <xf numFmtId="20" fontId="67" fillId="0" borderId="5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79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59" fillId="5" borderId="18" xfId="0" applyFont="1" applyFill="1" applyBorder="1" applyAlignment="1">
      <alignment horizontal="center" vertical="center"/>
    </xf>
    <xf numFmtId="0" fontId="71" fillId="0" borderId="10" xfId="0" applyNumberFormat="1" applyFont="1" applyFill="1" applyBorder="1" applyAlignment="1">
      <alignment horizontal="center" vertical="center" shrinkToFit="1"/>
    </xf>
    <xf numFmtId="0" fontId="72" fillId="0" borderId="5" xfId="0" applyNumberFormat="1" applyFont="1" applyFill="1" applyBorder="1" applyAlignment="1">
      <alignment horizontal="center" vertical="center"/>
    </xf>
    <xf numFmtId="0" fontId="75" fillId="0" borderId="7" xfId="0" applyNumberFormat="1" applyFont="1" applyFill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1" fillId="0" borderId="0" xfId="0" applyNumberFormat="1" applyFont="1" applyFill="1" applyBorder="1" applyAlignment="1">
      <alignment horizontal="center" vertical="center" shrinkToFit="1"/>
    </xf>
    <xf numFmtId="0" fontId="72" fillId="0" borderId="14" xfId="0" applyNumberFormat="1" applyFont="1" applyFill="1" applyBorder="1" applyAlignment="1">
      <alignment horizontal="center" vertical="center"/>
    </xf>
    <xf numFmtId="0" fontId="75" fillId="0" borderId="14" xfId="0" applyNumberFormat="1" applyFont="1" applyFill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5" fillId="0" borderId="32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47" fillId="0" borderId="0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8" fillId="0" borderId="1" xfId="0" applyFont="1" applyBorder="1" applyAlignment="1">
      <alignment vertical="center"/>
    </xf>
    <xf numFmtId="0" fontId="78" fillId="0" borderId="58" xfId="0" applyFont="1" applyBorder="1" applyAlignment="1">
      <alignment vertical="center"/>
    </xf>
    <xf numFmtId="0" fontId="60" fillId="0" borderId="36" xfId="0" applyFont="1" applyFill="1" applyBorder="1" applyAlignment="1">
      <alignment horizontal="center" vertical="center"/>
    </xf>
    <xf numFmtId="0" fontId="59" fillId="5" borderId="41" xfId="0" applyFont="1" applyFill="1" applyBorder="1" applyAlignment="1">
      <alignment horizontal="center" vertical="center"/>
    </xf>
    <xf numFmtId="0" fontId="72" fillId="0" borderId="13" xfId="0" applyNumberFormat="1" applyFont="1" applyFill="1" applyBorder="1" applyAlignment="1">
      <alignment horizontal="center" vertical="center"/>
    </xf>
    <xf numFmtId="0" fontId="75" fillId="0" borderId="9" xfId="0" applyNumberFormat="1" applyFont="1" applyFill="1" applyBorder="1" applyAlignment="1">
      <alignment horizontal="center" vertical="center"/>
    </xf>
    <xf numFmtId="0" fontId="72" fillId="0" borderId="15" xfId="0" applyNumberFormat="1" applyFont="1" applyFill="1" applyBorder="1" applyAlignment="1">
      <alignment horizontal="center" vertical="center"/>
    </xf>
    <xf numFmtId="0" fontId="75" fillId="0" borderId="15" xfId="0" applyNumberFormat="1" applyFont="1" applyFill="1" applyBorder="1" applyAlignment="1">
      <alignment horizontal="center" vertical="center"/>
    </xf>
    <xf numFmtId="0" fontId="75" fillId="0" borderId="37" xfId="0" applyNumberFormat="1" applyFont="1" applyFill="1" applyBorder="1" applyAlignment="1">
      <alignment horizontal="center" vertical="center"/>
    </xf>
    <xf numFmtId="0" fontId="63" fillId="12" borderId="4" xfId="0" applyFont="1" applyFill="1" applyBorder="1" applyAlignment="1" applyProtection="1">
      <alignment horizontal="center" vertical="center"/>
      <protection locked="0"/>
    </xf>
    <xf numFmtId="0" fontId="32" fillId="0" borderId="4" xfId="0" applyFont="1" applyBorder="1" applyAlignment="1" applyProtection="1">
      <alignment horizontal="center" vertical="center" wrapText="1"/>
      <protection locked="0"/>
    </xf>
    <xf numFmtId="0" fontId="32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2" fillId="0" borderId="4" xfId="0" applyFont="1" applyBorder="1" applyAlignment="1">
      <alignment horizontal="center" vertical="center" wrapText="1"/>
    </xf>
    <xf numFmtId="0" fontId="32" fillId="0" borderId="4" xfId="0" applyFont="1" applyBorder="1" applyAlignment="1" applyProtection="1">
      <alignment horizontal="center" vertical="center" wrapText="1"/>
      <protection locked="0"/>
    </xf>
    <xf numFmtId="0" fontId="33" fillId="0" borderId="4" xfId="0" applyFont="1" applyBorder="1" applyAlignment="1" applyProtection="1">
      <alignment horizontal="center"/>
      <protection locked="0"/>
    </xf>
    <xf numFmtId="0" fontId="32" fillId="0" borderId="4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>
      <alignment shrinkToFit="1"/>
    </xf>
    <xf numFmtId="0" fontId="30" fillId="0" borderId="0" xfId="0" applyFont="1" applyAlignment="1">
      <alignment horizontal="center" vertical="center" shrinkToFit="1"/>
    </xf>
    <xf numFmtId="0" fontId="80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59" fillId="5" borderId="24" xfId="0" applyFont="1" applyFill="1" applyBorder="1" applyAlignment="1">
      <alignment horizontal="center" vertical="center"/>
    </xf>
    <xf numFmtId="0" fontId="30" fillId="0" borderId="0" xfId="0" applyFont="1" applyAlignment="1">
      <alignment vertical="center" shrinkToFit="1"/>
    </xf>
    <xf numFmtId="0" fontId="44" fillId="0" borderId="4" xfId="0" applyFont="1" applyBorder="1" applyAlignment="1">
      <alignment vertical="center"/>
    </xf>
    <xf numFmtId="0" fontId="44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horizontal="left" vertical="center" shrinkToFit="1"/>
    </xf>
    <xf numFmtId="14" fontId="44" fillId="0" borderId="4" xfId="0" applyNumberFormat="1" applyFont="1" applyBorder="1" applyAlignment="1">
      <alignment horizontal="center" vertical="center"/>
    </xf>
    <xf numFmtId="0" fontId="32" fillId="0" borderId="4" xfId="0" applyFont="1" applyBorder="1" applyAlignment="1">
      <alignment vertical="center"/>
    </xf>
    <xf numFmtId="14" fontId="32" fillId="0" borderId="4" xfId="0" applyNumberFormat="1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3" fillId="4" borderId="4" xfId="0" applyFont="1" applyFill="1" applyBorder="1" applyAlignment="1">
      <alignment horizontal="center" shrinkToFit="1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32" fillId="0" borderId="9" xfId="0" applyFont="1" applyBorder="1" applyAlignment="1">
      <alignment vertical="center"/>
    </xf>
    <xf numFmtId="0" fontId="32" fillId="0" borderId="6" xfId="0" applyFont="1" applyBorder="1" applyAlignment="1">
      <alignment vertical="center"/>
    </xf>
    <xf numFmtId="0" fontId="44" fillId="0" borderId="4" xfId="0" applyFont="1" applyFill="1" applyBorder="1" applyAlignment="1">
      <alignment vertical="center"/>
    </xf>
    <xf numFmtId="0" fontId="44" fillId="0" borderId="4" xfId="0" applyFont="1" applyBorder="1" applyAlignment="1">
      <alignment horizontal="left" vertical="center"/>
    </xf>
    <xf numFmtId="0" fontId="76" fillId="0" borderId="4" xfId="0" applyFont="1" applyBorder="1" applyAlignment="1">
      <alignment horizontal="center" vertical="center"/>
    </xf>
    <xf numFmtId="0" fontId="76" fillId="0" borderId="0" xfId="0" applyFont="1" applyBorder="1" applyAlignment="1">
      <alignment vertical="center"/>
    </xf>
    <xf numFmtId="0" fontId="32" fillId="0" borderId="4" xfId="0" applyFont="1" applyBorder="1" applyAlignment="1">
      <alignment horizontal="left" vertical="center" wrapText="1"/>
    </xf>
    <xf numFmtId="14" fontId="32" fillId="0" borderId="4" xfId="0" applyNumberFormat="1" applyFont="1" applyBorder="1" applyAlignment="1">
      <alignment horizontal="center" vertical="center" wrapText="1"/>
    </xf>
    <xf numFmtId="0" fontId="83" fillId="0" borderId="4" xfId="0" applyFont="1" applyBorder="1" applyAlignment="1">
      <alignment vertical="center"/>
    </xf>
    <xf numFmtId="0" fontId="83" fillId="0" borderId="4" xfId="0" applyFont="1" applyBorder="1" applyAlignment="1">
      <alignment horizontal="center" vertical="center"/>
    </xf>
    <xf numFmtId="0" fontId="76" fillId="0" borderId="4" xfId="0" applyFont="1" applyBorder="1" applyAlignment="1">
      <alignment vertical="center"/>
    </xf>
    <xf numFmtId="0" fontId="33" fillId="0" borderId="4" xfId="0" applyFont="1" applyBorder="1" applyAlignment="1" applyProtection="1">
      <alignment horizontal="center" vertical="center"/>
      <protection locked="0"/>
    </xf>
    <xf numFmtId="0" fontId="44" fillId="0" borderId="4" xfId="0" applyFont="1" applyBorder="1" applyAlignment="1">
      <alignment vertical="top"/>
    </xf>
    <xf numFmtId="0" fontId="44" fillId="0" borderId="4" xfId="0" applyFont="1" applyBorder="1" applyAlignment="1">
      <alignment horizontal="center" vertical="top"/>
    </xf>
    <xf numFmtId="0" fontId="32" fillId="0" borderId="5" xfId="0" applyFont="1" applyBorder="1" applyAlignment="1">
      <alignment vertical="center"/>
    </xf>
    <xf numFmtId="14" fontId="32" fillId="0" borderId="4" xfId="0" applyNumberFormat="1" applyFont="1" applyBorder="1" applyAlignment="1" applyProtection="1">
      <alignment horizontal="center" vertical="center" wrapText="1"/>
      <protection locked="0"/>
    </xf>
    <xf numFmtId="0" fontId="32" fillId="0" borderId="4" xfId="0" applyFont="1" applyBorder="1" applyAlignment="1" applyProtection="1">
      <alignment horizontal="center" vertical="center"/>
      <protection locked="0"/>
    </xf>
    <xf numFmtId="0" fontId="76" fillId="0" borderId="0" xfId="0" applyFont="1"/>
    <xf numFmtId="0" fontId="44" fillId="0" borderId="0" xfId="0" applyFont="1"/>
    <xf numFmtId="0" fontId="80" fillId="0" borderId="4" xfId="0" applyFont="1" applyBorder="1" applyAlignment="1">
      <alignment horizontal="center" vertical="center" wrapText="1"/>
    </xf>
    <xf numFmtId="0" fontId="82" fillId="0" borderId="4" xfId="0" applyFont="1" applyBorder="1" applyAlignment="1">
      <alignment vertical="center"/>
    </xf>
    <xf numFmtId="0" fontId="82" fillId="0" borderId="4" xfId="0" applyFont="1" applyBorder="1" applyAlignment="1">
      <alignment horizontal="center" vertical="center"/>
    </xf>
    <xf numFmtId="0" fontId="80" fillId="0" borderId="4" xfId="0" applyFont="1" applyBorder="1" applyAlignment="1">
      <alignment horizontal="left" vertical="center" shrinkToFit="1"/>
    </xf>
    <xf numFmtId="14" fontId="82" fillId="0" borderId="4" xfId="0" applyNumberFormat="1" applyFont="1" applyBorder="1" applyAlignment="1">
      <alignment horizontal="center" vertical="center"/>
    </xf>
    <xf numFmtId="0" fontId="80" fillId="0" borderId="4" xfId="0" applyFont="1" applyBorder="1" applyAlignment="1">
      <alignment vertical="center"/>
    </xf>
    <xf numFmtId="0" fontId="32" fillId="0" borderId="11" xfId="0" applyFont="1" applyFill="1" applyBorder="1"/>
    <xf numFmtId="0" fontId="32" fillId="0" borderId="11" xfId="0" applyFont="1" applyFill="1" applyBorder="1" applyAlignment="1"/>
    <xf numFmtId="0" fontId="32" fillId="0" borderId="11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0" fillId="0" borderId="0" xfId="0" applyFill="1" applyBorder="1"/>
    <xf numFmtId="0" fontId="33" fillId="0" borderId="4" xfId="0" applyFont="1" applyBorder="1" applyAlignment="1">
      <alignment horizontal="center" vertical="center"/>
    </xf>
    <xf numFmtId="0" fontId="18" fillId="0" borderId="0" xfId="0" applyFont="1" applyFill="1"/>
    <xf numFmtId="0" fontId="18" fillId="0" borderId="0" xfId="0" applyFont="1" applyFill="1" applyBorder="1"/>
    <xf numFmtId="0" fontId="44" fillId="0" borderId="0" xfId="0" applyFont="1" applyAlignment="1">
      <alignment horizontal="center"/>
    </xf>
    <xf numFmtId="0" fontId="78" fillId="0" borderId="0" xfId="0" applyFont="1" applyBorder="1" applyAlignment="1">
      <alignment horizontal="center" vertical="center"/>
    </xf>
    <xf numFmtId="0" fontId="85" fillId="0" borderId="0" xfId="0" applyFont="1" applyAlignment="1">
      <alignment horizontal="center"/>
    </xf>
    <xf numFmtId="0" fontId="8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 shrinkToFit="1"/>
    </xf>
    <xf numFmtId="0" fontId="30" fillId="0" borderId="0" xfId="0" applyFont="1" applyBorder="1" applyAlignment="1">
      <alignment vertical="center" shrinkToFit="1"/>
    </xf>
    <xf numFmtId="0" fontId="85" fillId="0" borderId="0" xfId="0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33" fillId="0" borderId="7" xfId="0" applyFont="1" applyFill="1" applyBorder="1" applyAlignment="1">
      <alignment horizontal="center" shrinkToFit="1"/>
    </xf>
    <xf numFmtId="0" fontId="58" fillId="5" borderId="2" xfId="0" applyFont="1" applyFill="1" applyBorder="1" applyAlignment="1">
      <alignment vertical="center"/>
    </xf>
    <xf numFmtId="49" fontId="15" fillId="0" borderId="0" xfId="0" applyNumberFormat="1" applyFont="1" applyAlignment="1">
      <alignment vertical="center"/>
    </xf>
    <xf numFmtId="49" fontId="8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right" vertical="center"/>
    </xf>
    <xf numFmtId="49" fontId="76" fillId="0" borderId="0" xfId="0" applyNumberFormat="1" applyFont="1" applyAlignment="1">
      <alignment vertical="center"/>
    </xf>
    <xf numFmtId="49" fontId="76" fillId="0" borderId="0" xfId="0" applyNumberFormat="1" applyFont="1" applyAlignment="1">
      <alignment horizontal="right" vertical="center"/>
    </xf>
    <xf numFmtId="49" fontId="16" fillId="0" borderId="0" xfId="0" applyNumberFormat="1" applyFont="1" applyAlignment="1">
      <alignment vertical="center"/>
    </xf>
    <xf numFmtId="49" fontId="85" fillId="0" borderId="10" xfId="0" applyNumberFormat="1" applyFont="1" applyBorder="1" applyAlignment="1">
      <alignment horizontal="center" vertical="center"/>
    </xf>
    <xf numFmtId="49" fontId="76" fillId="0" borderId="0" xfId="0" applyNumberFormat="1" applyFont="1" applyBorder="1" applyAlignment="1">
      <alignment vertical="center"/>
    </xf>
    <xf numFmtId="49" fontId="85" fillId="0" borderId="6" xfId="0" applyNumberFormat="1" applyFont="1" applyBorder="1" applyAlignment="1">
      <alignment horizontal="center" vertical="center"/>
    </xf>
    <xf numFmtId="49" fontId="76" fillId="0" borderId="1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horizontal="right" vertical="center"/>
    </xf>
    <xf numFmtId="49" fontId="15" fillId="0" borderId="10" xfId="0" applyNumberFormat="1" applyFont="1" applyBorder="1" applyAlignment="1">
      <alignment horizontal="right" vertical="center"/>
    </xf>
    <xf numFmtId="49" fontId="15" fillId="0" borderId="6" xfId="0" applyNumberFormat="1" applyFont="1" applyBorder="1" applyAlignment="1">
      <alignment horizontal="right" vertical="center"/>
    </xf>
    <xf numFmtId="49" fontId="76" fillId="0" borderId="6" xfId="0" applyNumberFormat="1" applyFont="1" applyBorder="1" applyAlignment="1">
      <alignment vertical="center"/>
    </xf>
    <xf numFmtId="49" fontId="85" fillId="0" borderId="0" xfId="0" applyNumberFormat="1" applyFont="1" applyBorder="1" applyAlignment="1">
      <alignment horizontal="center" vertical="center"/>
    </xf>
    <xf numFmtId="49" fontId="76" fillId="0" borderId="10" xfId="0" applyNumberFormat="1" applyFont="1" applyBorder="1" applyAlignment="1">
      <alignment horizontal="center" vertical="center"/>
    </xf>
    <xf numFmtId="49" fontId="0" fillId="0" borderId="0" xfId="0" applyNumberFormat="1"/>
    <xf numFmtId="49" fontId="85" fillId="0" borderId="0" xfId="0" applyNumberFormat="1" applyFont="1" applyAlignment="1">
      <alignment horizontal="center"/>
    </xf>
    <xf numFmtId="49" fontId="76" fillId="0" borderId="0" xfId="0" applyNumberFormat="1" applyFont="1"/>
    <xf numFmtId="49" fontId="76" fillId="0" borderId="0" xfId="0" applyNumberFormat="1" applyFont="1" applyBorder="1" applyAlignment="1">
      <alignment horizontal="center" vertical="center"/>
    </xf>
    <xf numFmtId="49" fontId="76" fillId="0" borderId="0" xfId="0" applyNumberFormat="1" applyFont="1" applyAlignment="1">
      <alignment horizontal="center" vertical="center"/>
    </xf>
    <xf numFmtId="49" fontId="76" fillId="0" borderId="6" xfId="0" applyNumberFormat="1" applyFont="1" applyBorder="1" applyAlignment="1">
      <alignment horizontal="center" vertical="center"/>
    </xf>
    <xf numFmtId="49" fontId="76" fillId="0" borderId="0" xfId="0" applyNumberFormat="1" applyFont="1" applyAlignment="1">
      <alignment horizontal="center"/>
    </xf>
    <xf numFmtId="49" fontId="85" fillId="0" borderId="9" xfId="0" applyNumberFormat="1" applyFont="1" applyBorder="1" applyAlignment="1">
      <alignment horizontal="center" vertical="center"/>
    </xf>
    <xf numFmtId="0" fontId="80" fillId="0" borderId="0" xfId="0" applyFont="1" applyFill="1" applyBorder="1" applyAlignment="1">
      <alignment vertical="center"/>
    </xf>
    <xf numFmtId="0" fontId="80" fillId="0" borderId="0" xfId="0" applyFont="1" applyAlignment="1">
      <alignment vertical="center"/>
    </xf>
    <xf numFmtId="49" fontId="87" fillId="0" borderId="0" xfId="0" applyNumberFormat="1" applyFont="1"/>
    <xf numFmtId="49" fontId="87" fillId="0" borderId="0" xfId="0" applyNumberFormat="1" applyFont="1" applyAlignment="1">
      <alignment horizontal="right" vertical="center"/>
    </xf>
    <xf numFmtId="0" fontId="87" fillId="0" borderId="0" xfId="0" applyFont="1"/>
    <xf numFmtId="0" fontId="28" fillId="0" borderId="0" xfId="0" applyFont="1" applyAlignment="1">
      <alignment horizontal="right" vertical="center" shrinkToFit="1"/>
    </xf>
    <xf numFmtId="0" fontId="80" fillId="0" borderId="0" xfId="0" applyFont="1" applyAlignment="1">
      <alignment horizontal="right" vertical="center" shrinkToFit="1"/>
    </xf>
    <xf numFmtId="0" fontId="87" fillId="0" borderId="0" xfId="0" applyFont="1" applyAlignment="1">
      <alignment horizontal="right"/>
    </xf>
    <xf numFmtId="49" fontId="88" fillId="0" borderId="0" xfId="0" applyNumberFormat="1" applyFont="1" applyAlignment="1">
      <alignment horizontal="right" vertical="center"/>
    </xf>
    <xf numFmtId="49" fontId="87" fillId="0" borderId="0" xfId="0" applyNumberFormat="1" applyFont="1" applyAlignment="1">
      <alignment horizontal="right"/>
    </xf>
    <xf numFmtId="49" fontId="87" fillId="0" borderId="0" xfId="0" applyNumberFormat="1" applyFont="1" applyBorder="1" applyAlignment="1">
      <alignment horizontal="right" vertical="center"/>
    </xf>
    <xf numFmtId="0" fontId="89" fillId="0" borderId="0" xfId="0" applyFont="1"/>
    <xf numFmtId="0" fontId="90" fillId="0" borderId="0" xfId="0" applyFont="1" applyAlignment="1">
      <alignment vertical="center" shrinkToFit="1"/>
    </xf>
    <xf numFmtId="0" fontId="91" fillId="0" borderId="0" xfId="0" applyFont="1" applyAlignment="1">
      <alignment vertical="center" shrinkToFit="1"/>
    </xf>
    <xf numFmtId="49" fontId="22" fillId="0" borderId="0" xfId="0" applyNumberFormat="1" applyFont="1" applyAlignment="1">
      <alignment vertical="center"/>
    </xf>
    <xf numFmtId="49" fontId="89" fillId="0" borderId="0" xfId="0" applyNumberFormat="1" applyFont="1" applyAlignment="1">
      <alignment horizontal="right" vertical="center"/>
    </xf>
    <xf numFmtId="49" fontId="92" fillId="0" borderId="0" xfId="0" applyNumberFormat="1" applyFont="1" applyAlignment="1">
      <alignment horizontal="right" vertical="center"/>
    </xf>
    <xf numFmtId="0" fontId="20" fillId="0" borderId="4" xfId="0" applyFont="1" applyFill="1" applyBorder="1" applyAlignment="1">
      <alignment vertical="center"/>
    </xf>
    <xf numFmtId="14" fontId="20" fillId="0" borderId="4" xfId="0" applyNumberFormat="1" applyFont="1" applyBorder="1" applyAlignment="1">
      <alignment horizontal="center" vertical="center"/>
    </xf>
    <xf numFmtId="0" fontId="35" fillId="0" borderId="4" xfId="0" applyFont="1" applyBorder="1" applyAlignment="1" applyProtection="1">
      <alignment horizontal="center" vertical="top" wrapText="1"/>
      <protection locked="0"/>
    </xf>
    <xf numFmtId="0" fontId="35" fillId="0" borderId="4" xfId="0" applyFont="1" applyBorder="1" applyAlignment="1" applyProtection="1">
      <alignment horizontal="left" vertical="center" wrapText="1"/>
      <protection locked="0"/>
    </xf>
    <xf numFmtId="0" fontId="44" fillId="0" borderId="0" xfId="0" applyFont="1" applyBorder="1"/>
    <xf numFmtId="0" fontId="44" fillId="0" borderId="0" xfId="0" applyFont="1" applyBorder="1" applyAlignment="1">
      <alignment horizontal="center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shrinkToFit="1"/>
    </xf>
    <xf numFmtId="0" fontId="32" fillId="0" borderId="5" xfId="0" applyFont="1" applyBorder="1" applyAlignment="1">
      <alignment horizontal="center" vertical="center" shrinkToFit="1"/>
    </xf>
    <xf numFmtId="0" fontId="32" fillId="4" borderId="4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8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4" xfId="0" applyFont="1" applyBorder="1" applyAlignment="1" applyProtection="1">
      <alignment horizontal="center" vertical="center" wrapText="1"/>
      <protection locked="0"/>
    </xf>
    <xf numFmtId="0" fontId="80" fillId="4" borderId="4" xfId="0" applyFont="1" applyFill="1" applyBorder="1" applyAlignment="1">
      <alignment horizontal="center" vertical="center"/>
    </xf>
    <xf numFmtId="0" fontId="32" fillId="0" borderId="3" xfId="0" applyFont="1" applyBorder="1" applyAlignment="1" applyProtection="1">
      <alignment horizontal="center" vertical="center" wrapText="1"/>
      <protection locked="0"/>
    </xf>
    <xf numFmtId="0" fontId="32" fillId="0" borderId="17" xfId="0" applyFont="1" applyBorder="1" applyAlignment="1" applyProtection="1">
      <alignment horizontal="center" vertical="center" wrapText="1"/>
      <protection locked="0"/>
    </xf>
    <xf numFmtId="0" fontId="84" fillId="0" borderId="0" xfId="0" applyFont="1" applyAlignment="1">
      <alignment horizontal="center"/>
    </xf>
    <xf numFmtId="0" fontId="33" fillId="0" borderId="7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7" xfId="0" applyFont="1" applyBorder="1" applyAlignment="1" applyProtection="1">
      <alignment horizontal="center"/>
      <protection locked="0"/>
    </xf>
    <xf numFmtId="0" fontId="33" fillId="0" borderId="14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2" fillId="0" borderId="0" xfId="0" applyFont="1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3" fillId="0" borderId="17" xfId="0" applyFont="1" applyBorder="1" applyAlignment="1" applyProtection="1">
      <alignment horizontal="center"/>
      <protection locked="0"/>
    </xf>
    <xf numFmtId="0" fontId="33" fillId="0" borderId="11" xfId="0" applyFont="1" applyBorder="1" applyAlignment="1" applyProtection="1">
      <alignment horizontal="center"/>
      <protection locked="0"/>
    </xf>
    <xf numFmtId="0" fontId="33" fillId="0" borderId="3" xfId="0" applyFont="1" applyBorder="1" applyAlignment="1" applyProtection="1">
      <alignment horizontal="center"/>
      <protection locked="0"/>
    </xf>
    <xf numFmtId="0" fontId="31" fillId="0" borderId="0" xfId="0" applyFont="1" applyAlignment="1">
      <alignment horizontal="center"/>
    </xf>
    <xf numFmtId="0" fontId="33" fillId="0" borderId="5" xfId="0" applyFont="1" applyBorder="1" applyAlignment="1">
      <alignment horizontal="center"/>
    </xf>
    <xf numFmtId="0" fontId="32" fillId="0" borderId="5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3" fillId="0" borderId="4" xfId="0" applyFont="1" applyBorder="1" applyAlignment="1" applyProtection="1">
      <alignment horizontal="center"/>
      <protection locked="0"/>
    </xf>
    <xf numFmtId="0" fontId="33" fillId="0" borderId="5" xfId="0" applyFont="1" applyBorder="1" applyAlignment="1" applyProtection="1">
      <alignment horizontal="center"/>
      <protection locked="0"/>
    </xf>
    <xf numFmtId="0" fontId="32" fillId="4" borderId="17" xfId="0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/>
    </xf>
    <xf numFmtId="0" fontId="32" fillId="0" borderId="5" xfId="0" applyFont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>
      <alignment horizontal="center" vertical="center" shrinkToFit="1"/>
    </xf>
    <xf numFmtId="0" fontId="33" fillId="0" borderId="17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2" fillId="4" borderId="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shrinkToFit="1"/>
    </xf>
    <xf numFmtId="0" fontId="33" fillId="0" borderId="0" xfId="0" applyFont="1" applyAlignment="1">
      <alignment horizontal="center" vertical="center"/>
    </xf>
    <xf numFmtId="0" fontId="57" fillId="0" borderId="46" xfId="0" applyFont="1" applyBorder="1" applyAlignment="1">
      <alignment horizontal="center" vertical="center" shrinkToFit="1"/>
    </xf>
    <xf numFmtId="0" fontId="57" fillId="0" borderId="49" xfId="0" applyFont="1" applyBorder="1" applyAlignment="1">
      <alignment horizontal="center" vertical="center" shrinkToFit="1"/>
    </xf>
    <xf numFmtId="0" fontId="70" fillId="6" borderId="10" xfId="0" applyFont="1" applyFill="1" applyBorder="1" applyAlignment="1">
      <alignment horizontal="center" vertical="center"/>
    </xf>
    <xf numFmtId="0" fontId="70" fillId="6" borderId="6" xfId="0" applyFont="1" applyFill="1" applyBorder="1" applyAlignment="1">
      <alignment horizontal="center" vertical="center"/>
    </xf>
    <xf numFmtId="0" fontId="50" fillId="0" borderId="5" xfId="0" applyNumberFormat="1" applyFont="1" applyBorder="1" applyAlignment="1">
      <alignment horizontal="center" vertical="center"/>
    </xf>
    <xf numFmtId="0" fontId="50" fillId="0" borderId="7" xfId="0" applyNumberFormat="1" applyFont="1" applyBorder="1" applyAlignment="1">
      <alignment horizontal="center" vertical="center"/>
    </xf>
    <xf numFmtId="0" fontId="50" fillId="0" borderId="6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8" fillId="5" borderId="36" xfId="0" applyFont="1" applyFill="1" applyBorder="1" applyAlignment="1">
      <alignment horizontal="center" vertical="center" shrinkToFit="1"/>
    </xf>
    <xf numFmtId="0" fontId="58" fillId="5" borderId="24" xfId="0" applyFont="1" applyFill="1" applyBorder="1" applyAlignment="1">
      <alignment horizontal="center" vertical="center" shrinkToFit="1"/>
    </xf>
    <xf numFmtId="0" fontId="58" fillId="5" borderId="41" xfId="0" applyFont="1" applyFill="1" applyBorder="1" applyAlignment="1">
      <alignment horizontal="center" vertical="center" shrinkToFit="1"/>
    </xf>
    <xf numFmtId="0" fontId="58" fillId="5" borderId="24" xfId="0" applyFont="1" applyFill="1" applyBorder="1" applyAlignment="1">
      <alignment horizontal="center" vertical="center"/>
    </xf>
    <xf numFmtId="0" fontId="58" fillId="5" borderId="42" xfId="0" applyFont="1" applyFill="1" applyBorder="1" applyAlignment="1">
      <alignment horizontal="center" vertical="center"/>
    </xf>
    <xf numFmtId="0" fontId="59" fillId="5" borderId="24" xfId="0" applyFont="1" applyFill="1" applyBorder="1" applyAlignment="1">
      <alignment horizontal="center" vertical="center"/>
    </xf>
    <xf numFmtId="0" fontId="59" fillId="5" borderId="36" xfId="0" applyFont="1" applyFill="1" applyBorder="1" applyAlignment="1">
      <alignment horizontal="center" vertical="center"/>
    </xf>
    <xf numFmtId="0" fontId="59" fillId="5" borderId="41" xfId="0" applyFont="1" applyFill="1" applyBorder="1" applyAlignment="1">
      <alignment horizontal="center" vertical="center"/>
    </xf>
    <xf numFmtId="0" fontId="68" fillId="5" borderId="25" xfId="0" applyFont="1" applyFill="1" applyBorder="1" applyAlignment="1">
      <alignment horizontal="center" vertical="center"/>
    </xf>
    <xf numFmtId="0" fontId="68" fillId="5" borderId="31" xfId="0" applyFont="1" applyFill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68" fillId="5" borderId="33" xfId="0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57" fillId="0" borderId="50" xfId="0" applyFont="1" applyBorder="1" applyAlignment="1">
      <alignment horizontal="center" vertical="center" shrinkToFit="1"/>
    </xf>
    <xf numFmtId="0" fontId="70" fillId="6" borderId="15" xfId="0" applyFont="1" applyFill="1" applyBorder="1" applyAlignment="1">
      <alignment horizontal="center" vertical="center"/>
    </xf>
    <xf numFmtId="0" fontId="70" fillId="6" borderId="0" xfId="0" applyFont="1" applyFill="1" applyBorder="1" applyAlignment="1">
      <alignment horizontal="center" vertical="center"/>
    </xf>
    <xf numFmtId="0" fontId="70" fillId="6" borderId="16" xfId="0" applyFont="1" applyFill="1" applyBorder="1" applyAlignment="1">
      <alignment horizontal="center" vertical="center"/>
    </xf>
    <xf numFmtId="0" fontId="50" fillId="0" borderId="14" xfId="0" applyNumberFormat="1" applyFont="1" applyBorder="1" applyAlignment="1">
      <alignment horizontal="center" vertical="center"/>
    </xf>
    <xf numFmtId="49" fontId="73" fillId="0" borderId="0" xfId="0" applyNumberFormat="1" applyFont="1" applyBorder="1" applyAlignment="1">
      <alignment horizontal="center" vertical="center"/>
    </xf>
    <xf numFmtId="0" fontId="47" fillId="0" borderId="35" xfId="0" applyNumberFormat="1" applyFont="1" applyBorder="1" applyAlignment="1">
      <alignment horizontal="center" vertical="center"/>
    </xf>
    <xf numFmtId="49" fontId="73" fillId="0" borderId="10" xfId="0" applyNumberFormat="1" applyFont="1" applyBorder="1" applyAlignment="1">
      <alignment horizontal="center" vertical="center"/>
    </xf>
    <xf numFmtId="49" fontId="73" fillId="0" borderId="6" xfId="0" applyNumberFormat="1" applyFont="1" applyBorder="1" applyAlignment="1">
      <alignment horizontal="center" vertical="center"/>
    </xf>
    <xf numFmtId="0" fontId="47" fillId="0" borderId="26" xfId="0" applyNumberFormat="1" applyFont="1" applyBorder="1" applyAlignment="1">
      <alignment horizontal="center" vertical="center"/>
    </xf>
    <xf numFmtId="0" fontId="47" fillId="0" borderId="34" xfId="0" applyNumberFormat="1" applyFont="1" applyBorder="1" applyAlignment="1">
      <alignment horizontal="center" vertical="center"/>
    </xf>
    <xf numFmtId="0" fontId="74" fillId="0" borderId="9" xfId="0" applyNumberFormat="1" applyFont="1" applyBorder="1" applyAlignment="1">
      <alignment horizontal="center" vertical="center" shrinkToFit="1"/>
    </xf>
    <xf numFmtId="0" fontId="74" fillId="0" borderId="6" xfId="0" applyNumberFormat="1" applyFont="1" applyBorder="1" applyAlignment="1">
      <alignment horizontal="center" vertical="center" shrinkToFit="1"/>
    </xf>
    <xf numFmtId="0" fontId="74" fillId="0" borderId="8" xfId="0" applyNumberFormat="1" applyFont="1" applyBorder="1" applyAlignment="1">
      <alignment horizontal="center" vertical="center" shrinkToFit="1"/>
    </xf>
    <xf numFmtId="0" fontId="68" fillId="5" borderId="45" xfId="0" applyFont="1" applyFill="1" applyBorder="1" applyAlignment="1">
      <alignment horizontal="center" vertical="center"/>
    </xf>
    <xf numFmtId="0" fontId="68" fillId="5" borderId="48" xfId="0" applyFont="1" applyFill="1" applyBorder="1" applyAlignment="1">
      <alignment horizontal="center" vertical="center"/>
    </xf>
    <xf numFmtId="0" fontId="74" fillId="0" borderId="57" xfId="0" applyNumberFormat="1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74" fillId="0" borderId="52" xfId="0" applyNumberFormat="1" applyFont="1" applyBorder="1" applyAlignment="1">
      <alignment horizontal="center" vertical="center" shrinkToFit="1"/>
    </xf>
    <xf numFmtId="0" fontId="74" fillId="0" borderId="0" xfId="0" applyNumberFormat="1" applyFont="1" applyBorder="1" applyAlignment="1">
      <alignment horizontal="center" vertical="center" shrinkToFit="1"/>
    </xf>
    <xf numFmtId="0" fontId="74" fillId="0" borderId="15" xfId="0" applyNumberFormat="1" applyFont="1" applyBorder="1" applyAlignment="1">
      <alignment horizontal="center" vertical="center" shrinkToFit="1"/>
    </xf>
    <xf numFmtId="0" fontId="74" fillId="0" borderId="16" xfId="0" applyNumberFormat="1" applyFont="1" applyBorder="1" applyAlignment="1">
      <alignment horizontal="center" vertical="center" shrinkToFit="1"/>
    </xf>
    <xf numFmtId="49" fontId="73" fillId="0" borderId="1" xfId="0" applyNumberFormat="1" applyFont="1" applyBorder="1" applyAlignment="1">
      <alignment horizontal="center" vertical="center"/>
    </xf>
    <xf numFmtId="0" fontId="47" fillId="0" borderId="28" xfId="0" applyNumberFormat="1" applyFont="1" applyBorder="1" applyAlignment="1">
      <alignment horizontal="center" vertical="center"/>
    </xf>
    <xf numFmtId="0" fontId="71" fillId="0" borderId="1" xfId="0" applyFont="1" applyBorder="1" applyAlignment="1">
      <alignment horizontal="center" vertical="center" shrinkToFit="1"/>
    </xf>
    <xf numFmtId="0" fontId="71" fillId="0" borderId="58" xfId="0" applyFont="1" applyBorder="1" applyAlignment="1">
      <alignment horizontal="center" vertical="center" shrinkToFit="1"/>
    </xf>
    <xf numFmtId="0" fontId="74" fillId="0" borderId="60" xfId="0" applyNumberFormat="1" applyFont="1" applyBorder="1" applyAlignment="1">
      <alignment horizontal="center" vertical="center" shrinkToFit="1"/>
    </xf>
    <xf numFmtId="0" fontId="74" fillId="0" borderId="1" xfId="0" applyNumberFormat="1" applyFont="1" applyBorder="1" applyAlignment="1">
      <alignment horizontal="center" vertical="center" shrinkToFit="1"/>
    </xf>
    <xf numFmtId="0" fontId="74" fillId="0" borderId="37" xfId="0" applyNumberFormat="1" applyFont="1" applyBorder="1" applyAlignment="1">
      <alignment horizontal="center" vertical="center" shrinkToFit="1"/>
    </xf>
    <xf numFmtId="0" fontId="74" fillId="0" borderId="58" xfId="0" applyNumberFormat="1" applyFont="1" applyBorder="1" applyAlignment="1">
      <alignment horizontal="center" vertical="center" shrinkToFit="1"/>
    </xf>
    <xf numFmtId="0" fontId="68" fillId="5" borderId="27" xfId="0" applyFont="1" applyFill="1" applyBorder="1" applyAlignment="1">
      <alignment horizontal="center" vertical="center"/>
    </xf>
    <xf numFmtId="0" fontId="69" fillId="0" borderId="37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71" fillId="0" borderId="16" xfId="0" applyFont="1" applyBorder="1" applyAlignment="1">
      <alignment horizontal="center" vertical="center" shrinkToFit="1"/>
    </xf>
    <xf numFmtId="0" fontId="57" fillId="0" borderId="59" xfId="0" applyFont="1" applyBorder="1" applyAlignment="1">
      <alignment horizontal="center" vertical="center" shrinkToFit="1"/>
    </xf>
    <xf numFmtId="0" fontId="70" fillId="6" borderId="37" xfId="0" applyFont="1" applyFill="1" applyBorder="1" applyAlignment="1">
      <alignment horizontal="center" vertical="center"/>
    </xf>
    <xf numFmtId="0" fontId="70" fillId="6" borderId="1" xfId="0" applyFont="1" applyFill="1" applyBorder="1" applyAlignment="1">
      <alignment horizontal="center" vertical="center"/>
    </xf>
    <xf numFmtId="0" fontId="70" fillId="6" borderId="58" xfId="0" applyFont="1" applyFill="1" applyBorder="1" applyAlignment="1">
      <alignment horizontal="center" vertical="center"/>
    </xf>
    <xf numFmtId="0" fontId="50" fillId="0" borderId="32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shrinkToFit="1"/>
    </xf>
    <xf numFmtId="0" fontId="50" fillId="0" borderId="0" xfId="0" applyNumberFormat="1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0" fontId="50" fillId="0" borderId="6" xfId="0" applyNumberFormat="1" applyFont="1" applyBorder="1" applyAlignment="1">
      <alignment horizontal="center" vertical="center"/>
    </xf>
    <xf numFmtId="49" fontId="73" fillId="0" borderId="5" xfId="0" applyNumberFormat="1" applyFont="1" applyBorder="1" applyAlignment="1">
      <alignment horizontal="center" vertical="center"/>
    </xf>
    <xf numFmtId="49" fontId="73" fillId="0" borderId="7" xfId="0" applyNumberFormat="1" applyFont="1" applyBorder="1" applyAlignment="1">
      <alignment horizontal="center" vertical="center"/>
    </xf>
    <xf numFmtId="0" fontId="47" fillId="0" borderId="62" xfId="0" applyNumberFormat="1" applyFont="1" applyBorder="1" applyAlignment="1">
      <alignment horizontal="center" vertical="center"/>
    </xf>
    <xf numFmtId="0" fontId="47" fillId="0" borderId="63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6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shrinkToFit="1"/>
    </xf>
    <xf numFmtId="0" fontId="57" fillId="0" borderId="6" xfId="0" applyFont="1" applyBorder="1" applyAlignment="1">
      <alignment horizontal="center" vertical="center" shrinkToFit="1"/>
    </xf>
    <xf numFmtId="0" fontId="70" fillId="6" borderId="13" xfId="0" applyFont="1" applyFill="1" applyBorder="1" applyAlignment="1">
      <alignment horizontal="center" vertical="center"/>
    </xf>
    <xf numFmtId="0" fontId="70" fillId="6" borderId="12" xfId="0" applyFont="1" applyFill="1" applyBorder="1" applyAlignment="1">
      <alignment horizontal="center" vertical="center"/>
    </xf>
    <xf numFmtId="0" fontId="70" fillId="6" borderId="9" xfId="0" applyFont="1" applyFill="1" applyBorder="1" applyAlignment="1">
      <alignment horizontal="center" vertical="center"/>
    </xf>
    <xf numFmtId="0" fontId="70" fillId="6" borderId="8" xfId="0" applyFont="1" applyFill="1" applyBorder="1" applyAlignment="1">
      <alignment horizontal="center" vertical="center"/>
    </xf>
    <xf numFmtId="0" fontId="69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 shrinkToFit="1"/>
    </xf>
    <xf numFmtId="0" fontId="50" fillId="0" borderId="1" xfId="0" applyNumberFormat="1" applyFont="1" applyBorder="1" applyAlignment="1">
      <alignment horizontal="center" vertical="center"/>
    </xf>
    <xf numFmtId="49" fontId="73" fillId="0" borderId="14" xfId="0" applyNumberFormat="1" applyFont="1" applyBorder="1" applyAlignment="1">
      <alignment horizontal="center" vertical="center"/>
    </xf>
    <xf numFmtId="49" fontId="73" fillId="0" borderId="32" xfId="0" applyNumberFormat="1" applyFont="1" applyBorder="1" applyAlignment="1">
      <alignment horizontal="center" vertical="center"/>
    </xf>
    <xf numFmtId="0" fontId="47" fillId="0" borderId="19" xfId="0" applyNumberFormat="1" applyFont="1" applyBorder="1" applyAlignment="1">
      <alignment horizontal="center" vertical="center"/>
    </xf>
    <xf numFmtId="0" fontId="47" fillId="0" borderId="20" xfId="0" applyNumberFormat="1" applyFont="1" applyBorder="1" applyAlignment="1">
      <alignment horizontal="center" vertical="center"/>
    </xf>
    <xf numFmtId="0" fontId="80" fillId="0" borderId="24" xfId="0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73" fillId="0" borderId="16" xfId="0" applyNumberFormat="1" applyFont="1" applyBorder="1" applyAlignment="1">
      <alignment horizontal="center" vertical="center"/>
    </xf>
    <xf numFmtId="49" fontId="73" fillId="0" borderId="12" xfId="0" applyNumberFormat="1" applyFont="1" applyBorder="1" applyAlignment="1">
      <alignment horizontal="center" vertical="center"/>
    </xf>
    <xf numFmtId="49" fontId="73" fillId="0" borderId="8" xfId="0" applyNumberFormat="1" applyFont="1" applyBorder="1" applyAlignment="1">
      <alignment horizontal="center" vertical="center"/>
    </xf>
    <xf numFmtId="49" fontId="73" fillId="0" borderId="58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 shrinkToFit="1"/>
    </xf>
    <xf numFmtId="0" fontId="81" fillId="0" borderId="6" xfId="0" applyFont="1" applyBorder="1" applyAlignment="1">
      <alignment horizontal="center" vertical="center" shrinkToFit="1"/>
    </xf>
    <xf numFmtId="49" fontId="88" fillId="0" borderId="0" xfId="0" applyNumberFormat="1" applyFont="1" applyAlignment="1">
      <alignment horizontal="center"/>
    </xf>
    <xf numFmtId="49" fontId="87" fillId="0" borderId="12" xfId="0" applyNumberFormat="1" applyFont="1" applyBorder="1" applyAlignment="1">
      <alignment horizontal="right" vertical="center"/>
    </xf>
    <xf numFmtId="49" fontId="87" fillId="0" borderId="8" xfId="0" applyNumberFormat="1" applyFont="1" applyBorder="1" applyAlignment="1">
      <alignment horizontal="right" vertical="center"/>
    </xf>
    <xf numFmtId="49" fontId="87" fillId="0" borderId="16" xfId="0" applyNumberFormat="1" applyFont="1" applyBorder="1" applyAlignment="1">
      <alignment horizontal="right" vertical="center"/>
    </xf>
    <xf numFmtId="0" fontId="86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49" fontId="16" fillId="0" borderId="0" xfId="0" applyNumberFormat="1" applyFont="1" applyAlignment="1">
      <alignment horizontal="center"/>
    </xf>
    <xf numFmtId="0" fontId="21" fillId="0" borderId="4" xfId="0" applyFont="1" applyBorder="1" applyAlignment="1">
      <alignment horizontal="center" vertical="center" shrinkToFit="1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38" fillId="0" borderId="8" xfId="0" applyFont="1" applyBorder="1" applyAlignment="1" applyProtection="1">
      <alignment horizontal="center" vertical="center"/>
      <protection locked="0"/>
    </xf>
    <xf numFmtId="0" fontId="38" fillId="0" borderId="7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38" fillId="0" borderId="8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6" xfId="0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center" vertical="center"/>
    </xf>
  </cellXfs>
  <cellStyles count="4">
    <cellStyle name="Обычный" xfId="0" builtinId="0"/>
    <cellStyle name="Обычный 2 2" xfId="2"/>
    <cellStyle name="Обычный 2 2 2" xfId="3"/>
    <cellStyle name="Обычный 6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6;&#1091;&#1089;&#1090;&#1072;&#1084;\Desktop\&#1063;&#1056;&#1050;-2001\&#1063;&#1050;-2019.%20&#1050;&#1054;&#1052;&#1040;&#1053;&#1044;&#1067;%20-&#1044;&#1077;&#1074;&#1091;&#1096;&#1082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6;&#1091;&#1089;&#1090;&#1072;&#1084;\Desktop\&#1063;&#1056;&#1050;-2001\&#1063;&#1050;-2019.%20&#1050;&#1054;&#1052;&#1040;&#1053;&#1044;&#1067;%20-&#1070;&#1085;&#1086;&#1096;&#1080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6;&#1091;&#1089;&#1090;&#1072;&#1084;\Desktop\&#1059;&#1043;&#1052;&#1050;-&#1054;&#1055;&#1045;&#105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И"/>
      <sheetName val="Список команд (2)"/>
      <sheetName val="Шахматка"/>
      <sheetName val="Список"/>
      <sheetName val="Список команд"/>
      <sheetName val="Список алф"/>
      <sheetName val="Список рейт"/>
      <sheetName val="ЖЕР КМ"/>
      <sheetName val="Ж"/>
      <sheetName val="Команды"/>
      <sheetName val="Сводник. ЖЕН."/>
      <sheetName val="ПРОТОКОЛ ВСТРЕЧ"/>
      <sheetName val="Заявка"/>
      <sheetName val="ПРОТОКОЛ (2)"/>
      <sheetName val="ПРОТОКОЛ"/>
      <sheetName val="R-муж0"/>
      <sheetName val="R-жен0"/>
      <sheetName val="R-муж"/>
      <sheetName val="R-жен"/>
      <sheetName val="Папки"/>
    </sheetNames>
    <sheetDataSet>
      <sheetData sheetId="0"/>
      <sheetData sheetId="1"/>
      <sheetData sheetId="2"/>
      <sheetData sheetId="3">
        <row r="1">
          <cell r="A1" t="str">
            <v>ЧЕМПИОНАТ РЕСПУБЛИКИ КАЗАХСТАН ПО НАСТОЛЬНОМУ ТЕННИСУ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U1">
            <v>0</v>
          </cell>
        </row>
        <row r="2">
          <cell r="A2" t="str">
            <v>СРЕДИ СПОРТСМЕНОВ 2001 ГОДА РОЖДЕНИЯ И МОЛОЖЕ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U2">
            <v>0</v>
          </cell>
        </row>
        <row r="3">
          <cell r="A3" t="str">
            <v>г. Актобе                                                                         23 - 29 марта 2019 г.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U3">
            <v>0</v>
          </cell>
        </row>
        <row r="4">
          <cell r="A4" t="str">
            <v>Nr.</v>
          </cell>
          <cell r="B4" t="str">
            <v>№</v>
          </cell>
          <cell r="C4" t="str">
            <v>ФАМИЛИЯ Имя</v>
          </cell>
          <cell r="D4" t="str">
            <v>Дата рожд.</v>
          </cell>
          <cell r="E4" t="str">
            <v>Разр.</v>
          </cell>
          <cell r="F4" t="str">
            <v>Рейт</v>
          </cell>
          <cell r="G4" t="str">
            <v>Город</v>
          </cell>
          <cell r="H4" t="str">
            <v>Личный тренер</v>
          </cell>
          <cell r="I4" t="str">
            <v>Команда</v>
          </cell>
          <cell r="J4">
            <v>0</v>
          </cell>
          <cell r="K4" t="str">
            <v>Тренер команды</v>
          </cell>
          <cell r="L4" t="str">
            <v>ФО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 t="str">
            <v>Команда</v>
          </cell>
          <cell r="V4">
            <v>0</v>
          </cell>
          <cell r="W4" t="str">
            <v>ЯНВ</v>
          </cell>
        </row>
        <row r="5">
          <cell r="A5">
            <v>1</v>
          </cell>
          <cell r="B5">
            <v>1</v>
          </cell>
          <cell r="C5" t="str">
            <v>КРЮКОВСКАЯ Алина</v>
          </cell>
          <cell r="D5">
            <v>37768</v>
          </cell>
          <cell r="E5" t="str">
            <v>КМС</v>
          </cell>
          <cell r="F5">
            <v>23</v>
          </cell>
          <cell r="G5" t="str">
            <v>Актюбинск. обл.</v>
          </cell>
          <cell r="H5" t="str">
            <v xml:space="preserve"> </v>
          </cell>
          <cell r="I5" t="str">
            <v>Актюбинск-1</v>
          </cell>
          <cell r="J5" t="str">
            <v>Актюбинск-1</v>
          </cell>
          <cell r="K5" t="str">
            <v>Саламатов К.</v>
          </cell>
          <cell r="L5">
            <v>0</v>
          </cell>
          <cell r="M5" t="str">
            <v>КРЮКОВСКАЯ</v>
          </cell>
          <cell r="N5" t="str">
            <v>А</v>
          </cell>
          <cell r="O5" t="str">
            <v>КРЮКОВСКАЯ А.</v>
          </cell>
          <cell r="P5">
            <v>21</v>
          </cell>
          <cell r="Q5">
            <v>21</v>
          </cell>
          <cell r="R5">
            <v>101</v>
          </cell>
          <cell r="S5">
            <v>105</v>
          </cell>
          <cell r="T5" t="str">
            <v>101-105</v>
          </cell>
          <cell r="U5" t="str">
            <v>Актюбинская обл.-1</v>
          </cell>
          <cell r="V5">
            <v>23</v>
          </cell>
          <cell r="W5">
            <v>0</v>
          </cell>
        </row>
        <row r="6">
          <cell r="A6">
            <v>2</v>
          </cell>
          <cell r="B6">
            <v>2</v>
          </cell>
          <cell r="C6" t="str">
            <v>НАСЫРОВА Динара</v>
          </cell>
          <cell r="D6">
            <v>38353</v>
          </cell>
          <cell r="E6" t="str">
            <v>I</v>
          </cell>
          <cell r="F6">
            <v>0</v>
          </cell>
          <cell r="G6" t="str">
            <v>Актюбинск. обл.</v>
          </cell>
          <cell r="H6" t="str">
            <v xml:space="preserve"> </v>
          </cell>
          <cell r="I6">
            <v>0</v>
          </cell>
          <cell r="J6" t="str">
            <v>Актюбинск-1</v>
          </cell>
          <cell r="K6">
            <v>0</v>
          </cell>
          <cell r="L6">
            <v>0</v>
          </cell>
          <cell r="M6" t="str">
            <v>НАСЫРОВА</v>
          </cell>
          <cell r="N6" t="str">
            <v>Д</v>
          </cell>
          <cell r="O6" t="str">
            <v>НАСЫРОВА Д.</v>
          </cell>
          <cell r="P6">
            <v>0</v>
          </cell>
          <cell r="Q6">
            <v>21</v>
          </cell>
          <cell r="R6">
            <v>101</v>
          </cell>
          <cell r="S6">
            <v>105</v>
          </cell>
          <cell r="T6" t="str">
            <v>101-105</v>
          </cell>
          <cell r="U6">
            <v>0</v>
          </cell>
          <cell r="V6">
            <v>0</v>
          </cell>
          <cell r="W6">
            <v>0</v>
          </cell>
        </row>
        <row r="7">
          <cell r="A7">
            <v>3</v>
          </cell>
          <cell r="B7">
            <v>3</v>
          </cell>
          <cell r="C7" t="str">
            <v>МАРТЫНОВА Анастасия</v>
          </cell>
          <cell r="D7">
            <v>38353</v>
          </cell>
          <cell r="E7" t="str">
            <v>I</v>
          </cell>
          <cell r="F7">
            <v>0</v>
          </cell>
          <cell r="G7" t="str">
            <v>Актюбинск. обл.</v>
          </cell>
          <cell r="H7" t="str">
            <v xml:space="preserve"> </v>
          </cell>
          <cell r="I7">
            <v>0</v>
          </cell>
          <cell r="J7" t="str">
            <v>Актюбинск-1</v>
          </cell>
          <cell r="K7">
            <v>0</v>
          </cell>
          <cell r="L7">
            <v>0</v>
          </cell>
          <cell r="M7" t="str">
            <v>МАРТЫНОВА</v>
          </cell>
          <cell r="N7" t="str">
            <v>А</v>
          </cell>
          <cell r="O7" t="str">
            <v>МАРТЫНОВА А.</v>
          </cell>
          <cell r="P7">
            <v>0</v>
          </cell>
          <cell r="Q7">
            <v>21</v>
          </cell>
          <cell r="R7">
            <v>101</v>
          </cell>
          <cell r="S7">
            <v>105</v>
          </cell>
          <cell r="T7" t="str">
            <v>101-105</v>
          </cell>
          <cell r="U7">
            <v>0</v>
          </cell>
          <cell r="V7">
            <v>0</v>
          </cell>
          <cell r="W7">
            <v>0</v>
          </cell>
        </row>
        <row r="8">
          <cell r="A8">
            <v>4</v>
          </cell>
          <cell r="B8">
            <v>4</v>
          </cell>
          <cell r="C8" t="str">
            <v>АСЫЛХАНОВА Асылхан</v>
          </cell>
          <cell r="D8">
            <v>38353</v>
          </cell>
          <cell r="E8" t="str">
            <v>I</v>
          </cell>
          <cell r="F8">
            <v>0</v>
          </cell>
          <cell r="G8" t="str">
            <v>Актюбинск. обл.</v>
          </cell>
          <cell r="H8" t="str">
            <v xml:space="preserve"> </v>
          </cell>
          <cell r="I8">
            <v>0</v>
          </cell>
          <cell r="J8" t="str">
            <v>Актюбинск-1</v>
          </cell>
          <cell r="K8">
            <v>0</v>
          </cell>
          <cell r="L8">
            <v>0</v>
          </cell>
          <cell r="M8" t="str">
            <v>АСЫЛХАНОВА</v>
          </cell>
          <cell r="N8" t="str">
            <v>А</v>
          </cell>
          <cell r="O8" t="str">
            <v>АСЫЛХАНОВА А.</v>
          </cell>
          <cell r="P8">
            <v>0</v>
          </cell>
          <cell r="Q8">
            <v>21</v>
          </cell>
          <cell r="R8">
            <v>101</v>
          </cell>
          <cell r="S8">
            <v>105</v>
          </cell>
          <cell r="T8" t="str">
            <v>101-105</v>
          </cell>
          <cell r="U8">
            <v>0</v>
          </cell>
          <cell r="V8">
            <v>0</v>
          </cell>
          <cell r="W8">
            <v>0</v>
          </cell>
        </row>
        <row r="9">
          <cell r="A9">
            <v>5</v>
          </cell>
          <cell r="B9">
            <v>5</v>
          </cell>
          <cell r="C9">
            <v>0</v>
          </cell>
          <cell r="D9" t="str">
            <v/>
          </cell>
          <cell r="E9">
            <v>0</v>
          </cell>
          <cell r="F9" t="str">
            <v/>
          </cell>
          <cell r="G9" t="str">
            <v/>
          </cell>
          <cell r="H9" t="str">
            <v xml:space="preserve"> </v>
          </cell>
          <cell r="I9">
            <v>0</v>
          </cell>
          <cell r="J9" t="str">
            <v>Актюбинск-1</v>
          </cell>
          <cell r="K9">
            <v>0</v>
          </cell>
          <cell r="L9">
            <v>0</v>
          </cell>
          <cell r="M9" t="e">
            <v>#VALUE!</v>
          </cell>
          <cell r="N9" t="e">
            <v>#VALUE!</v>
          </cell>
          <cell r="O9" t="e">
            <v>#VALUE!</v>
          </cell>
          <cell r="P9">
            <v>0</v>
          </cell>
          <cell r="Q9">
            <v>21</v>
          </cell>
          <cell r="R9">
            <v>101</v>
          </cell>
          <cell r="S9">
            <v>105</v>
          </cell>
          <cell r="T9" t="str">
            <v>101-105</v>
          </cell>
          <cell r="U9">
            <v>0</v>
          </cell>
          <cell r="V9" t="str">
            <v/>
          </cell>
          <cell r="W9" t="str">
            <v/>
          </cell>
        </row>
        <row r="10">
          <cell r="A10">
            <v>6</v>
          </cell>
          <cell r="B10">
            <v>6</v>
          </cell>
          <cell r="C10" t="str">
            <v>СМИРНОВА Александра</v>
          </cell>
          <cell r="D10">
            <v>38149</v>
          </cell>
          <cell r="E10" t="str">
            <v>МС</v>
          </cell>
          <cell r="F10">
            <v>55</v>
          </cell>
          <cell r="G10" t="str">
            <v>Карагандин. обл.</v>
          </cell>
          <cell r="H10" t="str">
            <v xml:space="preserve"> </v>
          </cell>
          <cell r="I10" t="str">
            <v>Караганда-1</v>
          </cell>
          <cell r="J10" t="str">
            <v>Караганда-1</v>
          </cell>
          <cell r="K10" t="str">
            <v>Ким Т.А.</v>
          </cell>
          <cell r="L10">
            <v>0</v>
          </cell>
          <cell r="M10" t="str">
            <v>СМИРНОВА</v>
          </cell>
          <cell r="N10" t="str">
            <v>А</v>
          </cell>
          <cell r="O10" t="str">
            <v>СМИРНОВА А.</v>
          </cell>
          <cell r="P10">
            <v>22</v>
          </cell>
          <cell r="Q10">
            <v>22</v>
          </cell>
          <cell r="R10">
            <v>106</v>
          </cell>
          <cell r="S10">
            <v>110</v>
          </cell>
          <cell r="T10" t="str">
            <v>106-110</v>
          </cell>
          <cell r="U10" t="str">
            <v>Карагандинская обл.-1</v>
          </cell>
          <cell r="V10">
            <v>55</v>
          </cell>
          <cell r="W10">
            <v>0</v>
          </cell>
        </row>
        <row r="11">
          <cell r="A11">
            <v>7</v>
          </cell>
          <cell r="B11">
            <v>7</v>
          </cell>
          <cell r="C11" t="str">
            <v>АШКЕЕВА Арай</v>
          </cell>
          <cell r="D11">
            <v>38353</v>
          </cell>
          <cell r="E11" t="str">
            <v>КМС</v>
          </cell>
          <cell r="F11">
            <v>43</v>
          </cell>
          <cell r="G11" t="str">
            <v>Карагандин. обл.</v>
          </cell>
          <cell r="H11" t="str">
            <v xml:space="preserve"> </v>
          </cell>
          <cell r="I11">
            <v>0</v>
          </cell>
          <cell r="J11" t="str">
            <v>Караганда-1</v>
          </cell>
          <cell r="K11">
            <v>0</v>
          </cell>
          <cell r="L11">
            <v>0</v>
          </cell>
          <cell r="M11" t="str">
            <v>АШКЕЕВА</v>
          </cell>
          <cell r="N11" t="str">
            <v>А</v>
          </cell>
          <cell r="O11" t="str">
            <v>АШКЕЕВА А.</v>
          </cell>
          <cell r="P11">
            <v>0</v>
          </cell>
          <cell r="Q11">
            <v>22</v>
          </cell>
          <cell r="R11">
            <v>106</v>
          </cell>
          <cell r="S11">
            <v>110</v>
          </cell>
          <cell r="T11" t="str">
            <v>106-110</v>
          </cell>
          <cell r="U11">
            <v>0</v>
          </cell>
          <cell r="V11">
            <v>43</v>
          </cell>
          <cell r="W11">
            <v>0</v>
          </cell>
        </row>
        <row r="12">
          <cell r="A12">
            <v>8</v>
          </cell>
          <cell r="B12">
            <v>8</v>
          </cell>
          <cell r="C12" t="str">
            <v>КОШКУМБАЕВА Жанерке</v>
          </cell>
          <cell r="D12">
            <v>38353</v>
          </cell>
          <cell r="E12" t="str">
            <v>КМС</v>
          </cell>
          <cell r="F12">
            <v>38</v>
          </cell>
          <cell r="G12" t="str">
            <v>Карагандин. обл.</v>
          </cell>
          <cell r="H12" t="str">
            <v xml:space="preserve"> </v>
          </cell>
          <cell r="I12">
            <v>0</v>
          </cell>
          <cell r="J12" t="str">
            <v>Караганда-1</v>
          </cell>
          <cell r="K12">
            <v>0</v>
          </cell>
          <cell r="L12">
            <v>0</v>
          </cell>
          <cell r="M12" t="str">
            <v>КОШКУМБАЕВА</v>
          </cell>
          <cell r="N12" t="str">
            <v>Ж</v>
          </cell>
          <cell r="O12" t="str">
            <v>КОШКУМБАЕВА Ж.</v>
          </cell>
          <cell r="P12">
            <v>0</v>
          </cell>
          <cell r="Q12">
            <v>22</v>
          </cell>
          <cell r="R12">
            <v>106</v>
          </cell>
          <cell r="S12">
            <v>110</v>
          </cell>
          <cell r="T12" t="str">
            <v>106-110</v>
          </cell>
          <cell r="U12">
            <v>0</v>
          </cell>
          <cell r="V12">
            <v>38</v>
          </cell>
          <cell r="W12">
            <v>0</v>
          </cell>
        </row>
        <row r="13">
          <cell r="A13">
            <v>9</v>
          </cell>
          <cell r="B13">
            <v>9</v>
          </cell>
          <cell r="C13" t="str">
            <v>СОЛТАБАЕВА Ясмина</v>
          </cell>
          <cell r="D13">
            <v>38353</v>
          </cell>
          <cell r="E13" t="str">
            <v>III</v>
          </cell>
          <cell r="F13">
            <v>24</v>
          </cell>
          <cell r="G13" t="str">
            <v>Карагандин. обл.</v>
          </cell>
          <cell r="H13" t="str">
            <v xml:space="preserve"> </v>
          </cell>
          <cell r="I13">
            <v>0</v>
          </cell>
          <cell r="J13" t="str">
            <v>Караганда-1</v>
          </cell>
          <cell r="K13">
            <v>0</v>
          </cell>
          <cell r="L13">
            <v>0</v>
          </cell>
          <cell r="M13" t="str">
            <v>СОЛТАБАЕВА</v>
          </cell>
          <cell r="N13" t="str">
            <v>Я</v>
          </cell>
          <cell r="O13" t="str">
            <v>СОЛТАБАЕВА Я.</v>
          </cell>
          <cell r="P13">
            <v>0</v>
          </cell>
          <cell r="Q13">
            <v>22</v>
          </cell>
          <cell r="R13">
            <v>106</v>
          </cell>
          <cell r="S13">
            <v>110</v>
          </cell>
          <cell r="T13" t="str">
            <v>106-110</v>
          </cell>
          <cell r="U13">
            <v>0</v>
          </cell>
          <cell r="V13">
            <v>24</v>
          </cell>
          <cell r="W13">
            <v>0</v>
          </cell>
        </row>
        <row r="14">
          <cell r="A14">
            <v>10</v>
          </cell>
          <cell r="B14">
            <v>10</v>
          </cell>
          <cell r="C14">
            <v>0</v>
          </cell>
          <cell r="D14" t="str">
            <v/>
          </cell>
          <cell r="E14">
            <v>0</v>
          </cell>
          <cell r="F14" t="str">
            <v/>
          </cell>
          <cell r="G14" t="str">
            <v/>
          </cell>
          <cell r="H14" t="str">
            <v xml:space="preserve"> </v>
          </cell>
          <cell r="I14">
            <v>0</v>
          </cell>
          <cell r="J14" t="str">
            <v>Караганда-1</v>
          </cell>
          <cell r="K14">
            <v>0</v>
          </cell>
          <cell r="L14">
            <v>0</v>
          </cell>
          <cell r="M14" t="e">
            <v>#VALUE!</v>
          </cell>
          <cell r="N14" t="e">
            <v>#VALUE!</v>
          </cell>
          <cell r="O14" t="e">
            <v>#VALUE!</v>
          </cell>
          <cell r="P14">
            <v>0</v>
          </cell>
          <cell r="Q14">
            <v>22</v>
          </cell>
          <cell r="R14">
            <v>106</v>
          </cell>
          <cell r="S14">
            <v>110</v>
          </cell>
          <cell r="T14" t="str">
            <v>106-110</v>
          </cell>
          <cell r="U14">
            <v>0</v>
          </cell>
          <cell r="V14" t="str">
            <v/>
          </cell>
          <cell r="W14" t="str">
            <v/>
          </cell>
        </row>
        <row r="15">
          <cell r="A15">
            <v>11</v>
          </cell>
          <cell r="B15">
            <v>11</v>
          </cell>
          <cell r="C15" t="str">
            <v>ЖАКСЫЛЫКОВА Альбина</v>
          </cell>
          <cell r="D15">
            <v>39213</v>
          </cell>
          <cell r="E15" t="str">
            <v>I</v>
          </cell>
          <cell r="F15">
            <v>0</v>
          </cell>
          <cell r="G15" t="str">
            <v>Карагандин. обл.</v>
          </cell>
          <cell r="H15" t="str">
            <v xml:space="preserve"> </v>
          </cell>
          <cell r="I15" t="str">
            <v>Караганда-2</v>
          </cell>
          <cell r="J15" t="str">
            <v>Караганда-2</v>
          </cell>
          <cell r="K15" t="str">
            <v>Ким Т.А.</v>
          </cell>
          <cell r="L15">
            <v>0</v>
          </cell>
          <cell r="M15" t="str">
            <v>ЖАКСЫЛЫКОВА</v>
          </cell>
          <cell r="N15" t="str">
            <v>А</v>
          </cell>
          <cell r="O15" t="str">
            <v>ЖАКСЫЛЫКОВА А.</v>
          </cell>
          <cell r="P15">
            <v>23</v>
          </cell>
          <cell r="Q15">
            <v>23</v>
          </cell>
          <cell r="R15">
            <v>111</v>
          </cell>
          <cell r="S15">
            <v>115</v>
          </cell>
          <cell r="T15" t="str">
            <v>111-115</v>
          </cell>
          <cell r="U15" t="str">
            <v>Карагандинская обл.-2</v>
          </cell>
          <cell r="V15">
            <v>0</v>
          </cell>
          <cell r="W15">
            <v>0</v>
          </cell>
        </row>
        <row r="16">
          <cell r="A16">
            <v>12</v>
          </cell>
          <cell r="B16">
            <v>12</v>
          </cell>
          <cell r="C16" t="str">
            <v>ФУ Дарья</v>
          </cell>
          <cell r="D16">
            <v>39844</v>
          </cell>
          <cell r="E16" t="str">
            <v>III</v>
          </cell>
          <cell r="F16">
            <v>0</v>
          </cell>
          <cell r="G16" t="str">
            <v>Карагандин. обл.</v>
          </cell>
          <cell r="H16" t="str">
            <v xml:space="preserve"> </v>
          </cell>
          <cell r="I16">
            <v>0</v>
          </cell>
          <cell r="J16" t="str">
            <v>Караганда-2</v>
          </cell>
          <cell r="K16">
            <v>0</v>
          </cell>
          <cell r="L16">
            <v>0</v>
          </cell>
          <cell r="M16" t="str">
            <v>ФУ</v>
          </cell>
          <cell r="N16" t="str">
            <v>Д</v>
          </cell>
          <cell r="O16" t="str">
            <v>ФУ Д.</v>
          </cell>
          <cell r="P16">
            <v>0</v>
          </cell>
          <cell r="Q16">
            <v>23</v>
          </cell>
          <cell r="R16">
            <v>111</v>
          </cell>
          <cell r="S16">
            <v>115</v>
          </cell>
          <cell r="T16" t="str">
            <v>111-115</v>
          </cell>
          <cell r="U16">
            <v>0</v>
          </cell>
          <cell r="V16">
            <v>0</v>
          </cell>
          <cell r="W16">
            <v>0</v>
          </cell>
        </row>
        <row r="17">
          <cell r="A17">
            <v>13</v>
          </cell>
          <cell r="B17">
            <v>13</v>
          </cell>
          <cell r="C17" t="str">
            <v>СИРОТИНА Полина</v>
          </cell>
          <cell r="D17">
            <v>39500</v>
          </cell>
          <cell r="E17" t="str">
            <v>1 юн.</v>
          </cell>
          <cell r="F17">
            <v>0</v>
          </cell>
          <cell r="G17" t="str">
            <v>Карагандин. обл.</v>
          </cell>
          <cell r="H17" t="str">
            <v xml:space="preserve"> </v>
          </cell>
          <cell r="I17">
            <v>0</v>
          </cell>
          <cell r="J17" t="str">
            <v>Караганда-2</v>
          </cell>
          <cell r="K17">
            <v>0</v>
          </cell>
          <cell r="L17">
            <v>0</v>
          </cell>
          <cell r="M17" t="str">
            <v>СИРОТИНА</v>
          </cell>
          <cell r="N17" t="str">
            <v>П</v>
          </cell>
          <cell r="O17" t="str">
            <v>СИРОТИНА П.</v>
          </cell>
          <cell r="P17">
            <v>0</v>
          </cell>
          <cell r="Q17">
            <v>23</v>
          </cell>
          <cell r="R17">
            <v>111</v>
          </cell>
          <cell r="S17">
            <v>115</v>
          </cell>
          <cell r="T17" t="str">
            <v>111-115</v>
          </cell>
          <cell r="U17">
            <v>0</v>
          </cell>
          <cell r="V17">
            <v>0</v>
          </cell>
          <cell r="W17">
            <v>0</v>
          </cell>
        </row>
        <row r="18">
          <cell r="A18">
            <v>14</v>
          </cell>
          <cell r="B18">
            <v>14</v>
          </cell>
          <cell r="C18" t="str">
            <v>ОХМАК Екатерина</v>
          </cell>
          <cell r="D18">
            <v>39025</v>
          </cell>
          <cell r="E18" t="str">
            <v>III</v>
          </cell>
          <cell r="F18">
            <v>0</v>
          </cell>
          <cell r="G18" t="str">
            <v>Карагандин. обл.</v>
          </cell>
          <cell r="H18" t="str">
            <v xml:space="preserve"> </v>
          </cell>
          <cell r="I18">
            <v>0</v>
          </cell>
          <cell r="J18" t="str">
            <v>Караганда-2</v>
          </cell>
          <cell r="K18">
            <v>0</v>
          </cell>
          <cell r="L18">
            <v>0</v>
          </cell>
          <cell r="M18" t="str">
            <v>ОХМАК</v>
          </cell>
          <cell r="N18" t="str">
            <v>Е</v>
          </cell>
          <cell r="O18" t="str">
            <v>ОХМАК Е.</v>
          </cell>
          <cell r="P18">
            <v>0</v>
          </cell>
          <cell r="Q18">
            <v>23</v>
          </cell>
          <cell r="R18">
            <v>111</v>
          </cell>
          <cell r="S18">
            <v>115</v>
          </cell>
          <cell r="T18" t="str">
            <v>111-115</v>
          </cell>
          <cell r="U18">
            <v>0</v>
          </cell>
          <cell r="V18">
            <v>0</v>
          </cell>
          <cell r="W18">
            <v>0</v>
          </cell>
        </row>
        <row r="19">
          <cell r="A19">
            <v>15</v>
          </cell>
          <cell r="B19">
            <v>15</v>
          </cell>
          <cell r="C19">
            <v>0</v>
          </cell>
          <cell r="D19" t="str">
            <v/>
          </cell>
          <cell r="E19">
            <v>0</v>
          </cell>
          <cell r="F19" t="str">
            <v/>
          </cell>
          <cell r="G19" t="str">
            <v/>
          </cell>
          <cell r="H19" t="str">
            <v xml:space="preserve"> </v>
          </cell>
          <cell r="I19">
            <v>0</v>
          </cell>
          <cell r="J19" t="str">
            <v>Караганда-2</v>
          </cell>
          <cell r="K19">
            <v>0</v>
          </cell>
          <cell r="L19">
            <v>0</v>
          </cell>
          <cell r="M19" t="e">
            <v>#VALUE!</v>
          </cell>
          <cell r="N19" t="e">
            <v>#VALUE!</v>
          </cell>
          <cell r="O19" t="e">
            <v>#VALUE!</v>
          </cell>
          <cell r="P19">
            <v>0</v>
          </cell>
          <cell r="Q19">
            <v>23</v>
          </cell>
          <cell r="R19">
            <v>111</v>
          </cell>
          <cell r="S19">
            <v>115</v>
          </cell>
          <cell r="T19" t="str">
            <v>111-115</v>
          </cell>
          <cell r="U19">
            <v>0</v>
          </cell>
          <cell r="V19" t="str">
            <v/>
          </cell>
          <cell r="W19" t="str">
            <v/>
          </cell>
        </row>
        <row r="20">
          <cell r="A20">
            <v>16</v>
          </cell>
          <cell r="B20">
            <v>16</v>
          </cell>
          <cell r="C20" t="str">
            <v>РОМАНОВСКАЯ Ангелина</v>
          </cell>
          <cell r="D20">
            <v>37698</v>
          </cell>
          <cell r="E20" t="str">
            <v>МС</v>
          </cell>
          <cell r="F20">
            <v>61</v>
          </cell>
          <cell r="G20" t="str">
            <v>Павлодар. обл.</v>
          </cell>
          <cell r="H20" t="str">
            <v xml:space="preserve"> </v>
          </cell>
          <cell r="I20" t="str">
            <v>Павлодар-1</v>
          </cell>
          <cell r="J20" t="str">
            <v>Павлодар-1</v>
          </cell>
          <cell r="K20" t="str">
            <v>Бондарь Е.С.</v>
          </cell>
          <cell r="L20">
            <v>0</v>
          </cell>
          <cell r="M20" t="str">
            <v>РОМАНОВСКАЯ</v>
          </cell>
          <cell r="N20" t="str">
            <v>А</v>
          </cell>
          <cell r="O20" t="str">
            <v>РОМАНОВСКАЯ А.</v>
          </cell>
          <cell r="P20">
            <v>24</v>
          </cell>
          <cell r="Q20">
            <v>24</v>
          </cell>
          <cell r="R20">
            <v>116</v>
          </cell>
          <cell r="S20">
            <v>120</v>
          </cell>
          <cell r="T20" t="str">
            <v>116-120</v>
          </cell>
          <cell r="U20" t="str">
            <v>Павлодарская обл.</v>
          </cell>
          <cell r="V20">
            <v>61</v>
          </cell>
          <cell r="W20">
            <v>0</v>
          </cell>
        </row>
        <row r="21">
          <cell r="A21">
            <v>17</v>
          </cell>
          <cell r="B21">
            <v>17</v>
          </cell>
          <cell r="C21" t="str">
            <v>КАРСЕНОВА Алтын</v>
          </cell>
          <cell r="D21">
            <v>37876</v>
          </cell>
          <cell r="E21" t="str">
            <v>III</v>
          </cell>
          <cell r="F21">
            <v>0</v>
          </cell>
          <cell r="G21" t="str">
            <v>Павлодар. обл.</v>
          </cell>
          <cell r="H21" t="str">
            <v xml:space="preserve"> </v>
          </cell>
          <cell r="I21">
            <v>0</v>
          </cell>
          <cell r="J21" t="str">
            <v>Павлодар-1</v>
          </cell>
          <cell r="K21">
            <v>0</v>
          </cell>
          <cell r="L21">
            <v>0</v>
          </cell>
          <cell r="M21" t="str">
            <v>КАРСЕНОВА</v>
          </cell>
          <cell r="N21" t="str">
            <v>А</v>
          </cell>
          <cell r="O21" t="str">
            <v>КАРСЕНОВА А.</v>
          </cell>
          <cell r="P21">
            <v>0</v>
          </cell>
          <cell r="Q21">
            <v>24</v>
          </cell>
          <cell r="R21">
            <v>116</v>
          </cell>
          <cell r="S21">
            <v>120</v>
          </cell>
          <cell r="T21" t="str">
            <v>116-120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18</v>
          </cell>
          <cell r="B22">
            <v>18</v>
          </cell>
          <cell r="C22" t="str">
            <v>ШЛЕТГАУЭР Валерия</v>
          </cell>
          <cell r="D22">
            <v>38913</v>
          </cell>
          <cell r="E22" t="str">
            <v>III</v>
          </cell>
          <cell r="F22">
            <v>0</v>
          </cell>
          <cell r="G22" t="str">
            <v>Павлодар. обл.</v>
          </cell>
          <cell r="H22" t="str">
            <v xml:space="preserve"> </v>
          </cell>
          <cell r="I22">
            <v>0</v>
          </cell>
          <cell r="J22" t="str">
            <v>Павлодар-1</v>
          </cell>
          <cell r="K22">
            <v>0</v>
          </cell>
          <cell r="L22">
            <v>0</v>
          </cell>
          <cell r="M22" t="str">
            <v>ШЛЕТГАУЭР</v>
          </cell>
          <cell r="N22" t="str">
            <v>В</v>
          </cell>
          <cell r="O22" t="str">
            <v>ШЛЕТГАУЭР В.</v>
          </cell>
          <cell r="P22">
            <v>0</v>
          </cell>
          <cell r="Q22">
            <v>24</v>
          </cell>
          <cell r="R22">
            <v>116</v>
          </cell>
          <cell r="S22">
            <v>120</v>
          </cell>
          <cell r="T22" t="str">
            <v>116-120</v>
          </cell>
          <cell r="U22">
            <v>0</v>
          </cell>
          <cell r="V22">
            <v>0</v>
          </cell>
          <cell r="W22">
            <v>0</v>
          </cell>
        </row>
        <row r="23">
          <cell r="A23">
            <v>19</v>
          </cell>
          <cell r="B23">
            <v>19</v>
          </cell>
          <cell r="C23" t="str">
            <v>ВАГАНОВА Светлана</v>
          </cell>
          <cell r="D23">
            <v>38766</v>
          </cell>
          <cell r="E23" t="str">
            <v>III</v>
          </cell>
          <cell r="F23">
            <v>0</v>
          </cell>
          <cell r="G23" t="str">
            <v>Павлодар. обл.</v>
          </cell>
          <cell r="H23" t="str">
            <v xml:space="preserve"> </v>
          </cell>
          <cell r="I23">
            <v>0</v>
          </cell>
          <cell r="J23" t="str">
            <v>Павлодар-1</v>
          </cell>
          <cell r="K23">
            <v>0</v>
          </cell>
          <cell r="L23">
            <v>0</v>
          </cell>
          <cell r="M23" t="str">
            <v>ВАГАНОВА</v>
          </cell>
          <cell r="N23" t="str">
            <v>С</v>
          </cell>
          <cell r="O23" t="str">
            <v>ВАГАНОВА С.</v>
          </cell>
          <cell r="P23">
            <v>0</v>
          </cell>
          <cell r="Q23">
            <v>24</v>
          </cell>
          <cell r="R23">
            <v>116</v>
          </cell>
          <cell r="S23">
            <v>120</v>
          </cell>
          <cell r="T23" t="str">
            <v>116-120</v>
          </cell>
          <cell r="U23">
            <v>0</v>
          </cell>
          <cell r="V23">
            <v>0</v>
          </cell>
          <cell r="W23">
            <v>0</v>
          </cell>
        </row>
        <row r="24">
          <cell r="A24">
            <v>20</v>
          </cell>
          <cell r="B24">
            <v>20</v>
          </cell>
          <cell r="C24">
            <v>0</v>
          </cell>
          <cell r="D24" t="str">
            <v/>
          </cell>
          <cell r="E24">
            <v>0</v>
          </cell>
          <cell r="F24" t="str">
            <v/>
          </cell>
          <cell r="G24" t="str">
            <v/>
          </cell>
          <cell r="H24" t="str">
            <v xml:space="preserve"> </v>
          </cell>
          <cell r="I24">
            <v>0</v>
          </cell>
          <cell r="J24" t="str">
            <v>Павлодар-1</v>
          </cell>
          <cell r="K24">
            <v>0</v>
          </cell>
          <cell r="L24">
            <v>0</v>
          </cell>
          <cell r="M24" t="e">
            <v>#VALUE!</v>
          </cell>
          <cell r="N24" t="e">
            <v>#VALUE!</v>
          </cell>
          <cell r="O24" t="e">
            <v>#VALUE!</v>
          </cell>
          <cell r="P24">
            <v>0</v>
          </cell>
          <cell r="Q24">
            <v>24</v>
          </cell>
          <cell r="R24">
            <v>116</v>
          </cell>
          <cell r="S24">
            <v>120</v>
          </cell>
          <cell r="T24" t="str">
            <v>116-120</v>
          </cell>
          <cell r="U24">
            <v>0</v>
          </cell>
          <cell r="V24" t="str">
            <v/>
          </cell>
          <cell r="W24" t="str">
            <v/>
          </cell>
        </row>
        <row r="25">
          <cell r="A25">
            <v>21</v>
          </cell>
          <cell r="B25">
            <v>21</v>
          </cell>
          <cell r="C25" t="str">
            <v>ГУБЕРТ Амалия</v>
          </cell>
          <cell r="D25">
            <v>37913</v>
          </cell>
          <cell r="E25" t="str">
            <v>КМС</v>
          </cell>
          <cell r="F25">
            <v>28</v>
          </cell>
          <cell r="G25" t="str">
            <v>ВКО</v>
          </cell>
          <cell r="H25" t="str">
            <v xml:space="preserve"> </v>
          </cell>
          <cell r="I25" t="str">
            <v>ВКО</v>
          </cell>
          <cell r="J25" t="str">
            <v>ВКО</v>
          </cell>
          <cell r="K25" t="str">
            <v>Литвинов С.Б.</v>
          </cell>
          <cell r="L25">
            <v>0</v>
          </cell>
          <cell r="M25" t="str">
            <v>ГУБЕРТ</v>
          </cell>
          <cell r="N25" t="str">
            <v>А</v>
          </cell>
          <cell r="O25" t="str">
            <v>ГУБЕРТ А.</v>
          </cell>
          <cell r="P25">
            <v>25</v>
          </cell>
          <cell r="Q25">
            <v>25</v>
          </cell>
          <cell r="R25">
            <v>121</v>
          </cell>
          <cell r="S25">
            <v>125</v>
          </cell>
          <cell r="T25" t="str">
            <v>121-125</v>
          </cell>
          <cell r="U25" t="str">
            <v>Восточно-Казахстанская обл.</v>
          </cell>
          <cell r="V25">
            <v>28</v>
          </cell>
          <cell r="W25">
            <v>0</v>
          </cell>
        </row>
        <row r="26">
          <cell r="A26">
            <v>22</v>
          </cell>
          <cell r="B26">
            <v>22</v>
          </cell>
          <cell r="C26" t="str">
            <v>ДАРХАНКЫЗЫ Алуа</v>
          </cell>
          <cell r="D26">
            <v>38645</v>
          </cell>
          <cell r="E26" t="str">
            <v>I</v>
          </cell>
          <cell r="F26">
            <v>0</v>
          </cell>
          <cell r="G26" t="str">
            <v>ВКО</v>
          </cell>
          <cell r="H26" t="str">
            <v xml:space="preserve"> </v>
          </cell>
          <cell r="I26">
            <v>0</v>
          </cell>
          <cell r="J26" t="str">
            <v>ВКО</v>
          </cell>
          <cell r="K26">
            <v>0</v>
          </cell>
          <cell r="L26">
            <v>0</v>
          </cell>
          <cell r="M26" t="str">
            <v>ДАРХАНКЫЗЫ</v>
          </cell>
          <cell r="N26" t="str">
            <v>А</v>
          </cell>
          <cell r="O26" t="str">
            <v>ДАРХАНКЫЗЫ А.</v>
          </cell>
          <cell r="P26">
            <v>0</v>
          </cell>
          <cell r="Q26">
            <v>25</v>
          </cell>
          <cell r="R26">
            <v>121</v>
          </cell>
          <cell r="S26">
            <v>125</v>
          </cell>
          <cell r="T26" t="str">
            <v>121-125</v>
          </cell>
          <cell r="U26">
            <v>0</v>
          </cell>
          <cell r="V26">
            <v>0</v>
          </cell>
          <cell r="W26">
            <v>0</v>
          </cell>
        </row>
        <row r="27">
          <cell r="A27">
            <v>23</v>
          </cell>
          <cell r="B27">
            <v>23</v>
          </cell>
          <cell r="C27" t="str">
            <v>ИЛЬЯСОВА Ирина</v>
          </cell>
          <cell r="D27">
            <v>38232</v>
          </cell>
          <cell r="E27" t="str">
            <v>I</v>
          </cell>
          <cell r="F27">
            <v>0</v>
          </cell>
          <cell r="G27" t="str">
            <v>ВКО</v>
          </cell>
          <cell r="H27" t="str">
            <v xml:space="preserve"> </v>
          </cell>
          <cell r="I27">
            <v>0</v>
          </cell>
          <cell r="J27" t="str">
            <v>ВКО</v>
          </cell>
          <cell r="K27">
            <v>0</v>
          </cell>
          <cell r="L27">
            <v>0</v>
          </cell>
          <cell r="M27" t="str">
            <v>ИЛЬЯСОВА</v>
          </cell>
          <cell r="N27" t="str">
            <v>И</v>
          </cell>
          <cell r="O27" t="str">
            <v>ИЛЬЯСОВА И.</v>
          </cell>
          <cell r="P27">
            <v>0</v>
          </cell>
          <cell r="Q27">
            <v>25</v>
          </cell>
          <cell r="R27">
            <v>121</v>
          </cell>
          <cell r="S27">
            <v>125</v>
          </cell>
          <cell r="T27" t="str">
            <v>121-125</v>
          </cell>
          <cell r="U27">
            <v>0</v>
          </cell>
          <cell r="V27">
            <v>0</v>
          </cell>
          <cell r="W27">
            <v>0</v>
          </cell>
        </row>
        <row r="28">
          <cell r="A28">
            <v>24</v>
          </cell>
          <cell r="B28">
            <v>24</v>
          </cell>
          <cell r="C28" t="str">
            <v>ЯСАКОВА Анна</v>
          </cell>
          <cell r="D28">
            <v>38904</v>
          </cell>
          <cell r="E28" t="str">
            <v>I</v>
          </cell>
          <cell r="F28">
            <v>0</v>
          </cell>
          <cell r="G28" t="str">
            <v>ВКО</v>
          </cell>
          <cell r="H28" t="str">
            <v xml:space="preserve"> </v>
          </cell>
          <cell r="I28">
            <v>0</v>
          </cell>
          <cell r="J28" t="str">
            <v>ВКО</v>
          </cell>
          <cell r="K28">
            <v>0</v>
          </cell>
          <cell r="L28">
            <v>0</v>
          </cell>
          <cell r="M28" t="str">
            <v>ЯСАКОВА</v>
          </cell>
          <cell r="N28" t="str">
            <v>А</v>
          </cell>
          <cell r="O28" t="str">
            <v>ЯСАКОВА А.</v>
          </cell>
          <cell r="P28">
            <v>0</v>
          </cell>
          <cell r="Q28">
            <v>25</v>
          </cell>
          <cell r="R28">
            <v>121</v>
          </cell>
          <cell r="S28">
            <v>125</v>
          </cell>
          <cell r="T28" t="str">
            <v>121-125</v>
          </cell>
          <cell r="U28">
            <v>0</v>
          </cell>
          <cell r="V28">
            <v>0</v>
          </cell>
          <cell r="W28">
            <v>0</v>
          </cell>
        </row>
        <row r="29">
          <cell r="A29">
            <v>25</v>
          </cell>
          <cell r="B29">
            <v>25</v>
          </cell>
          <cell r="C29">
            <v>0</v>
          </cell>
          <cell r="D29" t="str">
            <v/>
          </cell>
          <cell r="E29">
            <v>0</v>
          </cell>
          <cell r="F29" t="str">
            <v/>
          </cell>
          <cell r="G29" t="str">
            <v/>
          </cell>
          <cell r="H29" t="str">
            <v xml:space="preserve"> </v>
          </cell>
          <cell r="I29">
            <v>0</v>
          </cell>
          <cell r="J29" t="str">
            <v>ВКО</v>
          </cell>
          <cell r="K29">
            <v>0</v>
          </cell>
          <cell r="L29">
            <v>0</v>
          </cell>
          <cell r="M29" t="e">
            <v>#VALUE!</v>
          </cell>
          <cell r="N29" t="e">
            <v>#VALUE!</v>
          </cell>
          <cell r="O29" t="e">
            <v>#VALUE!</v>
          </cell>
          <cell r="P29">
            <v>0</v>
          </cell>
          <cell r="Q29">
            <v>25</v>
          </cell>
          <cell r="R29">
            <v>121</v>
          </cell>
          <cell r="S29">
            <v>125</v>
          </cell>
          <cell r="T29" t="str">
            <v>121-125</v>
          </cell>
          <cell r="U29">
            <v>0</v>
          </cell>
          <cell r="V29" t="str">
            <v/>
          </cell>
          <cell r="W29" t="str">
            <v/>
          </cell>
        </row>
        <row r="30">
          <cell r="A30">
            <v>26</v>
          </cell>
          <cell r="B30">
            <v>26</v>
          </cell>
          <cell r="C30" t="str">
            <v>БАХЫТ Анель</v>
          </cell>
          <cell r="D30">
            <v>37664</v>
          </cell>
          <cell r="E30" t="str">
            <v>МС</v>
          </cell>
          <cell r="F30">
            <v>64</v>
          </cell>
          <cell r="G30" t="str">
            <v>г. Алматы</v>
          </cell>
          <cell r="H30" t="str">
            <v xml:space="preserve"> </v>
          </cell>
          <cell r="I30" t="str">
            <v>г. Алматы</v>
          </cell>
          <cell r="J30" t="str">
            <v>г. Алматы</v>
          </cell>
          <cell r="K30" t="str">
            <v>Успанова А.С.</v>
          </cell>
          <cell r="L30">
            <v>0</v>
          </cell>
          <cell r="M30" t="str">
            <v>БАХЫТ</v>
          </cell>
          <cell r="N30" t="str">
            <v>А</v>
          </cell>
          <cell r="O30" t="str">
            <v>БАХЫТ А.</v>
          </cell>
          <cell r="P30">
            <v>26</v>
          </cell>
          <cell r="Q30">
            <v>26</v>
          </cell>
          <cell r="R30">
            <v>126</v>
          </cell>
          <cell r="S30">
            <v>130</v>
          </cell>
          <cell r="T30" t="str">
            <v>126-130</v>
          </cell>
          <cell r="U30" t="str">
            <v>г. Алматы</v>
          </cell>
          <cell r="V30">
            <v>64</v>
          </cell>
          <cell r="W30">
            <v>0</v>
          </cell>
        </row>
        <row r="31">
          <cell r="A31">
            <v>27</v>
          </cell>
          <cell r="B31">
            <v>27</v>
          </cell>
          <cell r="C31" t="str">
            <v>МАРКИНА Виктория</v>
          </cell>
          <cell r="D31">
            <v>38181</v>
          </cell>
          <cell r="E31" t="str">
            <v>КМС</v>
          </cell>
          <cell r="F31">
            <v>30</v>
          </cell>
          <cell r="G31" t="str">
            <v>г. Алматы</v>
          </cell>
          <cell r="H31" t="str">
            <v xml:space="preserve"> </v>
          </cell>
          <cell r="I31">
            <v>0</v>
          </cell>
          <cell r="J31" t="str">
            <v>г. Алматы</v>
          </cell>
          <cell r="K31">
            <v>0</v>
          </cell>
          <cell r="L31">
            <v>0</v>
          </cell>
          <cell r="M31" t="str">
            <v>МАРКИНА</v>
          </cell>
          <cell r="N31" t="str">
            <v>В</v>
          </cell>
          <cell r="O31" t="str">
            <v>МАРКИНА В.</v>
          </cell>
          <cell r="P31">
            <v>0</v>
          </cell>
          <cell r="Q31">
            <v>26</v>
          </cell>
          <cell r="R31">
            <v>126</v>
          </cell>
          <cell r="S31">
            <v>130</v>
          </cell>
          <cell r="T31" t="str">
            <v>126-130</v>
          </cell>
          <cell r="U31">
            <v>0</v>
          </cell>
          <cell r="V31">
            <v>30</v>
          </cell>
          <cell r="W31">
            <v>0</v>
          </cell>
        </row>
        <row r="32">
          <cell r="A32">
            <v>28</v>
          </cell>
          <cell r="B32">
            <v>28</v>
          </cell>
          <cell r="C32" t="str">
            <v>ЖУНИС Дильназ</v>
          </cell>
          <cell r="D32">
            <v>37480</v>
          </cell>
          <cell r="E32" t="str">
            <v>КМС</v>
          </cell>
          <cell r="F32">
            <v>35</v>
          </cell>
          <cell r="G32" t="str">
            <v>г. Алматы</v>
          </cell>
          <cell r="H32" t="str">
            <v xml:space="preserve"> </v>
          </cell>
          <cell r="I32">
            <v>0</v>
          </cell>
          <cell r="J32" t="str">
            <v>г. Алматы</v>
          </cell>
          <cell r="K32">
            <v>0</v>
          </cell>
          <cell r="L32">
            <v>0</v>
          </cell>
          <cell r="M32" t="str">
            <v>ЖУНИС</v>
          </cell>
          <cell r="N32" t="str">
            <v>Д</v>
          </cell>
          <cell r="O32" t="str">
            <v>ЖУНИС Д.</v>
          </cell>
          <cell r="P32">
            <v>0</v>
          </cell>
          <cell r="Q32">
            <v>26</v>
          </cell>
          <cell r="R32">
            <v>126</v>
          </cell>
          <cell r="S32">
            <v>130</v>
          </cell>
          <cell r="T32" t="str">
            <v>126-130</v>
          </cell>
          <cell r="U32">
            <v>0</v>
          </cell>
          <cell r="V32">
            <v>35</v>
          </cell>
          <cell r="W32">
            <v>0</v>
          </cell>
        </row>
        <row r="33">
          <cell r="A33">
            <v>29</v>
          </cell>
          <cell r="B33">
            <v>29</v>
          </cell>
          <cell r="C33">
            <v>0</v>
          </cell>
          <cell r="D33" t="str">
            <v/>
          </cell>
          <cell r="E33">
            <v>0</v>
          </cell>
          <cell r="F33" t="str">
            <v/>
          </cell>
          <cell r="G33" t="str">
            <v/>
          </cell>
          <cell r="H33" t="str">
            <v xml:space="preserve"> </v>
          </cell>
          <cell r="I33">
            <v>0</v>
          </cell>
          <cell r="J33" t="str">
            <v>г. Алматы</v>
          </cell>
          <cell r="K33">
            <v>0</v>
          </cell>
          <cell r="L33">
            <v>0</v>
          </cell>
          <cell r="M33" t="e">
            <v>#VALUE!</v>
          </cell>
          <cell r="N33" t="e">
            <v>#VALUE!</v>
          </cell>
          <cell r="O33" t="e">
            <v>#VALUE!</v>
          </cell>
          <cell r="P33">
            <v>0</v>
          </cell>
          <cell r="Q33">
            <v>26</v>
          </cell>
          <cell r="R33">
            <v>126</v>
          </cell>
          <cell r="S33">
            <v>130</v>
          </cell>
          <cell r="T33" t="str">
            <v>126-130</v>
          </cell>
          <cell r="U33">
            <v>0</v>
          </cell>
          <cell r="V33" t="str">
            <v/>
          </cell>
          <cell r="W33" t="str">
            <v/>
          </cell>
        </row>
        <row r="34">
          <cell r="A34">
            <v>30</v>
          </cell>
          <cell r="B34">
            <v>30</v>
          </cell>
          <cell r="C34">
            <v>0</v>
          </cell>
          <cell r="D34" t="str">
            <v/>
          </cell>
          <cell r="E34">
            <v>0</v>
          </cell>
          <cell r="F34" t="str">
            <v/>
          </cell>
          <cell r="G34" t="str">
            <v/>
          </cell>
          <cell r="H34" t="str">
            <v xml:space="preserve"> </v>
          </cell>
          <cell r="I34">
            <v>0</v>
          </cell>
          <cell r="J34" t="str">
            <v>г. Алматы</v>
          </cell>
          <cell r="K34">
            <v>0</v>
          </cell>
          <cell r="L34">
            <v>0</v>
          </cell>
          <cell r="M34" t="e">
            <v>#VALUE!</v>
          </cell>
          <cell r="N34" t="e">
            <v>#VALUE!</v>
          </cell>
          <cell r="O34" t="e">
            <v>#VALUE!</v>
          </cell>
          <cell r="P34">
            <v>0</v>
          </cell>
          <cell r="Q34">
            <v>26</v>
          </cell>
          <cell r="R34">
            <v>126</v>
          </cell>
          <cell r="S34">
            <v>130</v>
          </cell>
          <cell r="T34" t="str">
            <v>126-130</v>
          </cell>
          <cell r="U34">
            <v>0</v>
          </cell>
          <cell r="V34" t="str">
            <v/>
          </cell>
          <cell r="W34" t="str">
            <v/>
          </cell>
        </row>
        <row r="35">
          <cell r="A35">
            <v>31</v>
          </cell>
          <cell r="B35">
            <v>31</v>
          </cell>
          <cell r="C35" t="str">
            <v>САПАРОВА Алсу</v>
          </cell>
          <cell r="D35">
            <v>37413</v>
          </cell>
          <cell r="E35" t="str">
            <v>МС</v>
          </cell>
          <cell r="F35">
            <v>57</v>
          </cell>
          <cell r="G35" t="str">
            <v>ЗКО</v>
          </cell>
          <cell r="H35" t="str">
            <v xml:space="preserve"> </v>
          </cell>
          <cell r="I35" t="str">
            <v>ЗКО-1</v>
          </cell>
          <cell r="J35" t="str">
            <v>ЗКО-1</v>
          </cell>
          <cell r="K35" t="str">
            <v>Назарова С.Р.</v>
          </cell>
          <cell r="L35">
            <v>0</v>
          </cell>
          <cell r="M35" t="str">
            <v>САПАРОВА</v>
          </cell>
          <cell r="N35" t="str">
            <v>А</v>
          </cell>
          <cell r="O35" t="str">
            <v>САПАРОВА А.</v>
          </cell>
          <cell r="P35">
            <v>27</v>
          </cell>
          <cell r="Q35">
            <v>27</v>
          </cell>
          <cell r="R35">
            <v>131</v>
          </cell>
          <cell r="S35">
            <v>135</v>
          </cell>
          <cell r="T35" t="str">
            <v>131-135</v>
          </cell>
          <cell r="U35" t="str">
            <v>Западно-Казахстанская обл.-1</v>
          </cell>
          <cell r="V35">
            <v>57</v>
          </cell>
          <cell r="W35">
            <v>0</v>
          </cell>
        </row>
        <row r="36">
          <cell r="A36">
            <v>32</v>
          </cell>
          <cell r="B36">
            <v>32</v>
          </cell>
          <cell r="C36" t="str">
            <v>НУРМУХАНБЕТОВА Асем</v>
          </cell>
          <cell r="D36">
            <v>37966</v>
          </cell>
          <cell r="E36" t="str">
            <v>КМС</v>
          </cell>
          <cell r="F36">
            <v>30</v>
          </cell>
          <cell r="G36" t="str">
            <v>ЗКО</v>
          </cell>
          <cell r="H36" t="str">
            <v xml:space="preserve"> </v>
          </cell>
          <cell r="I36">
            <v>0</v>
          </cell>
          <cell r="J36" t="str">
            <v>ЗКО-1</v>
          </cell>
          <cell r="K36">
            <v>0</v>
          </cell>
          <cell r="L36">
            <v>0</v>
          </cell>
          <cell r="M36" t="str">
            <v>НУРМУХАНБЕТОВА</v>
          </cell>
          <cell r="N36" t="str">
            <v>А</v>
          </cell>
          <cell r="O36" t="str">
            <v>НУРМУХАНБЕТОВА А.</v>
          </cell>
          <cell r="P36">
            <v>0</v>
          </cell>
          <cell r="Q36">
            <v>27</v>
          </cell>
          <cell r="R36">
            <v>131</v>
          </cell>
          <cell r="S36">
            <v>135</v>
          </cell>
          <cell r="T36" t="str">
            <v>131-135</v>
          </cell>
          <cell r="U36">
            <v>0</v>
          </cell>
          <cell r="V36">
            <v>30</v>
          </cell>
          <cell r="W36">
            <v>0</v>
          </cell>
        </row>
        <row r="37">
          <cell r="A37">
            <v>33</v>
          </cell>
          <cell r="B37">
            <v>33</v>
          </cell>
          <cell r="C37" t="str">
            <v>СЕРИККАЛИЕВА Дильназ</v>
          </cell>
          <cell r="D37">
            <v>38210</v>
          </cell>
          <cell r="E37" t="str">
            <v>I</v>
          </cell>
          <cell r="F37">
            <v>16</v>
          </cell>
          <cell r="G37" t="str">
            <v>ЗКО</v>
          </cell>
          <cell r="H37" t="str">
            <v xml:space="preserve"> </v>
          </cell>
          <cell r="I37">
            <v>0</v>
          </cell>
          <cell r="J37" t="str">
            <v>ЗКО-1</v>
          </cell>
          <cell r="K37">
            <v>0</v>
          </cell>
          <cell r="L37">
            <v>0</v>
          </cell>
          <cell r="M37" t="str">
            <v>СЕРИККАЛИЕВА</v>
          </cell>
          <cell r="N37" t="str">
            <v>Д</v>
          </cell>
          <cell r="O37" t="str">
            <v>СЕРИККАЛИЕВА Д.</v>
          </cell>
          <cell r="P37">
            <v>0</v>
          </cell>
          <cell r="Q37">
            <v>27</v>
          </cell>
          <cell r="R37">
            <v>131</v>
          </cell>
          <cell r="S37">
            <v>135</v>
          </cell>
          <cell r="T37" t="str">
            <v>131-135</v>
          </cell>
          <cell r="U37">
            <v>0</v>
          </cell>
          <cell r="V37">
            <v>16</v>
          </cell>
          <cell r="W37">
            <v>0</v>
          </cell>
        </row>
        <row r="38">
          <cell r="A38">
            <v>34</v>
          </cell>
          <cell r="B38">
            <v>34</v>
          </cell>
          <cell r="C38" t="str">
            <v>БЕКИШ Аружан</v>
          </cell>
          <cell r="D38">
            <v>38761</v>
          </cell>
          <cell r="E38" t="str">
            <v>I</v>
          </cell>
          <cell r="F38">
            <v>22</v>
          </cell>
          <cell r="G38" t="str">
            <v>ЗКО</v>
          </cell>
          <cell r="H38" t="str">
            <v xml:space="preserve"> </v>
          </cell>
          <cell r="I38">
            <v>0</v>
          </cell>
          <cell r="J38" t="str">
            <v>ЗКО-1</v>
          </cell>
          <cell r="K38">
            <v>0</v>
          </cell>
          <cell r="L38">
            <v>0</v>
          </cell>
          <cell r="M38" t="str">
            <v>БЕКИШ</v>
          </cell>
          <cell r="N38" t="str">
            <v>А</v>
          </cell>
          <cell r="O38" t="str">
            <v>БЕКИШ А.</v>
          </cell>
          <cell r="P38">
            <v>0</v>
          </cell>
          <cell r="Q38">
            <v>27</v>
          </cell>
          <cell r="R38">
            <v>131</v>
          </cell>
          <cell r="S38">
            <v>135</v>
          </cell>
          <cell r="T38" t="str">
            <v>131-135</v>
          </cell>
          <cell r="U38">
            <v>0</v>
          </cell>
          <cell r="V38">
            <v>22</v>
          </cell>
          <cell r="W38">
            <v>0</v>
          </cell>
        </row>
        <row r="39">
          <cell r="A39">
            <v>35</v>
          </cell>
          <cell r="B39">
            <v>35</v>
          </cell>
          <cell r="C39">
            <v>0</v>
          </cell>
          <cell r="D39" t="str">
            <v/>
          </cell>
          <cell r="E39">
            <v>0</v>
          </cell>
          <cell r="F39" t="str">
            <v/>
          </cell>
          <cell r="G39" t="str">
            <v/>
          </cell>
          <cell r="H39" t="str">
            <v xml:space="preserve"> </v>
          </cell>
          <cell r="I39">
            <v>0</v>
          </cell>
          <cell r="J39" t="str">
            <v>ЗКО-1</v>
          </cell>
          <cell r="K39">
            <v>0</v>
          </cell>
          <cell r="L39">
            <v>0</v>
          </cell>
          <cell r="M39" t="e">
            <v>#VALUE!</v>
          </cell>
          <cell r="N39" t="e">
            <v>#VALUE!</v>
          </cell>
          <cell r="O39" t="e">
            <v>#VALUE!</v>
          </cell>
          <cell r="P39">
            <v>0</v>
          </cell>
          <cell r="Q39">
            <v>27</v>
          </cell>
          <cell r="R39">
            <v>131</v>
          </cell>
          <cell r="S39">
            <v>135</v>
          </cell>
          <cell r="T39" t="str">
            <v>131-135</v>
          </cell>
          <cell r="U39">
            <v>0</v>
          </cell>
          <cell r="V39" t="str">
            <v/>
          </cell>
          <cell r="W39" t="str">
            <v/>
          </cell>
        </row>
        <row r="40">
          <cell r="A40">
            <v>36</v>
          </cell>
          <cell r="B40">
            <v>36</v>
          </cell>
          <cell r="C40" t="str">
            <v>ИЛЬЯС Арунжан</v>
          </cell>
          <cell r="D40">
            <v>38821</v>
          </cell>
          <cell r="E40" t="str">
            <v>I</v>
          </cell>
          <cell r="F40">
            <v>0</v>
          </cell>
          <cell r="G40" t="str">
            <v>ЗКО</v>
          </cell>
          <cell r="H40" t="str">
            <v xml:space="preserve"> </v>
          </cell>
          <cell r="I40" t="str">
            <v>ЗКО-2</v>
          </cell>
          <cell r="J40" t="str">
            <v>ЗКО-2</v>
          </cell>
          <cell r="K40" t="str">
            <v>Назарова С.Р.</v>
          </cell>
          <cell r="L40">
            <v>0</v>
          </cell>
          <cell r="M40" t="str">
            <v>ИЛЬЯС</v>
          </cell>
          <cell r="N40" t="str">
            <v>А</v>
          </cell>
          <cell r="O40" t="str">
            <v>ИЛЬЯС А.</v>
          </cell>
          <cell r="P40">
            <v>28</v>
          </cell>
          <cell r="Q40">
            <v>28</v>
          </cell>
          <cell r="R40">
            <v>136</v>
          </cell>
          <cell r="S40">
            <v>140</v>
          </cell>
          <cell r="T40" t="str">
            <v>136-140</v>
          </cell>
          <cell r="U40" t="str">
            <v>Западно-Казахстанская обл.-2</v>
          </cell>
          <cell r="V40">
            <v>0</v>
          </cell>
          <cell r="W40">
            <v>0</v>
          </cell>
        </row>
        <row r="41">
          <cell r="A41">
            <v>37</v>
          </cell>
          <cell r="B41">
            <v>37</v>
          </cell>
          <cell r="C41" t="str">
            <v>АКМУРЗИНА Мариза</v>
          </cell>
          <cell r="D41">
            <v>38938</v>
          </cell>
          <cell r="E41" t="str">
            <v>I</v>
          </cell>
          <cell r="F41">
            <v>0</v>
          </cell>
          <cell r="G41" t="str">
            <v>ЗКО</v>
          </cell>
          <cell r="H41" t="str">
            <v xml:space="preserve"> </v>
          </cell>
          <cell r="I41">
            <v>0</v>
          </cell>
          <cell r="J41" t="str">
            <v>ЗКО-2</v>
          </cell>
          <cell r="K41">
            <v>0</v>
          </cell>
          <cell r="L41">
            <v>0</v>
          </cell>
          <cell r="M41" t="str">
            <v>АКМУРЗИНА</v>
          </cell>
          <cell r="N41" t="str">
            <v>М</v>
          </cell>
          <cell r="O41" t="str">
            <v>АКМУРЗИНА М.</v>
          </cell>
          <cell r="P41">
            <v>0</v>
          </cell>
          <cell r="Q41">
            <v>28</v>
          </cell>
          <cell r="R41">
            <v>136</v>
          </cell>
          <cell r="S41">
            <v>140</v>
          </cell>
          <cell r="T41" t="str">
            <v>136-140</v>
          </cell>
          <cell r="U41">
            <v>0</v>
          </cell>
          <cell r="V41">
            <v>0</v>
          </cell>
          <cell r="W41">
            <v>0</v>
          </cell>
        </row>
        <row r="42">
          <cell r="A42">
            <v>38</v>
          </cell>
          <cell r="B42">
            <v>38</v>
          </cell>
          <cell r="C42" t="str">
            <v>ТУРАШЕВА Бекжаным</v>
          </cell>
          <cell r="D42">
            <v>38939</v>
          </cell>
          <cell r="E42" t="str">
            <v>I</v>
          </cell>
          <cell r="F42">
            <v>0</v>
          </cell>
          <cell r="G42" t="str">
            <v>ЗКО</v>
          </cell>
          <cell r="H42" t="str">
            <v xml:space="preserve"> </v>
          </cell>
          <cell r="I42">
            <v>0</v>
          </cell>
          <cell r="J42" t="str">
            <v>ЗКО-2</v>
          </cell>
          <cell r="K42">
            <v>0</v>
          </cell>
          <cell r="L42">
            <v>0</v>
          </cell>
          <cell r="M42" t="str">
            <v>ТУРАШЕВА</v>
          </cell>
          <cell r="N42" t="str">
            <v>Б</v>
          </cell>
          <cell r="O42" t="str">
            <v>ТУРАШЕВА Б.</v>
          </cell>
          <cell r="P42">
            <v>0</v>
          </cell>
          <cell r="Q42">
            <v>28</v>
          </cell>
          <cell r="R42">
            <v>136</v>
          </cell>
          <cell r="S42">
            <v>140</v>
          </cell>
          <cell r="T42" t="str">
            <v>136-140</v>
          </cell>
          <cell r="U42">
            <v>0</v>
          </cell>
          <cell r="V42">
            <v>0</v>
          </cell>
          <cell r="W42">
            <v>0</v>
          </cell>
        </row>
        <row r="43">
          <cell r="A43">
            <v>39</v>
          </cell>
          <cell r="B43">
            <v>39</v>
          </cell>
          <cell r="C43" t="str">
            <v>ШАУХАРОВА Лейла</v>
          </cell>
          <cell r="D43">
            <v>38098</v>
          </cell>
          <cell r="E43" t="str">
            <v>I</v>
          </cell>
          <cell r="F43">
            <v>0</v>
          </cell>
          <cell r="G43" t="str">
            <v>ЗКО</v>
          </cell>
          <cell r="H43" t="str">
            <v xml:space="preserve"> </v>
          </cell>
          <cell r="I43">
            <v>0</v>
          </cell>
          <cell r="J43" t="str">
            <v>ЗКО-2</v>
          </cell>
          <cell r="K43">
            <v>0</v>
          </cell>
          <cell r="L43">
            <v>0</v>
          </cell>
          <cell r="M43" t="str">
            <v>ШАУХАРОВА</v>
          </cell>
          <cell r="N43" t="str">
            <v>Л</v>
          </cell>
          <cell r="O43" t="str">
            <v>ШАУХАРОВА Л.</v>
          </cell>
          <cell r="P43">
            <v>0</v>
          </cell>
          <cell r="Q43">
            <v>28</v>
          </cell>
          <cell r="R43">
            <v>136</v>
          </cell>
          <cell r="S43">
            <v>140</v>
          </cell>
          <cell r="T43" t="str">
            <v>136-140</v>
          </cell>
          <cell r="U43">
            <v>0</v>
          </cell>
          <cell r="V43">
            <v>0</v>
          </cell>
          <cell r="W43">
            <v>0</v>
          </cell>
        </row>
        <row r="44">
          <cell r="A44">
            <v>40</v>
          </cell>
          <cell r="B44">
            <v>40</v>
          </cell>
          <cell r="C44">
            <v>0</v>
          </cell>
          <cell r="D44" t="str">
            <v/>
          </cell>
          <cell r="E44">
            <v>0</v>
          </cell>
          <cell r="F44" t="str">
            <v/>
          </cell>
          <cell r="G44" t="str">
            <v/>
          </cell>
          <cell r="H44" t="str">
            <v xml:space="preserve"> </v>
          </cell>
          <cell r="I44">
            <v>0</v>
          </cell>
          <cell r="J44" t="str">
            <v>ЗКО-2</v>
          </cell>
          <cell r="K44">
            <v>0</v>
          </cell>
          <cell r="L44">
            <v>0</v>
          </cell>
          <cell r="M44" t="e">
            <v>#VALUE!</v>
          </cell>
          <cell r="N44" t="e">
            <v>#VALUE!</v>
          </cell>
          <cell r="O44" t="e">
            <v>#VALUE!</v>
          </cell>
          <cell r="P44">
            <v>0</v>
          </cell>
          <cell r="Q44">
            <v>28</v>
          </cell>
          <cell r="R44">
            <v>136</v>
          </cell>
          <cell r="S44">
            <v>140</v>
          </cell>
          <cell r="T44" t="str">
            <v>136-140</v>
          </cell>
          <cell r="U44">
            <v>0</v>
          </cell>
          <cell r="V44" t="str">
            <v/>
          </cell>
          <cell r="W44" t="str">
            <v/>
          </cell>
        </row>
        <row r="45">
          <cell r="A45">
            <v>41</v>
          </cell>
          <cell r="B45">
            <v>41</v>
          </cell>
          <cell r="C45" t="str">
            <v>ЗУБКОВА Елена</v>
          </cell>
          <cell r="D45">
            <v>37839</v>
          </cell>
          <cell r="E45" t="str">
            <v>I</v>
          </cell>
          <cell r="F45">
            <v>33</v>
          </cell>
          <cell r="G45" t="str">
            <v>г. Астана</v>
          </cell>
          <cell r="H45" t="str">
            <v xml:space="preserve"> </v>
          </cell>
          <cell r="I45" t="str">
            <v>г. Астана-1</v>
          </cell>
          <cell r="J45" t="str">
            <v>г. Астана-1</v>
          </cell>
          <cell r="K45" t="str">
            <v>Мурзаспаев С.</v>
          </cell>
          <cell r="L45">
            <v>0</v>
          </cell>
          <cell r="M45" t="str">
            <v>ЗУБКОВА</v>
          </cell>
          <cell r="N45" t="str">
            <v>Е</v>
          </cell>
          <cell r="O45" t="str">
            <v>ЗУБКОВА Е.</v>
          </cell>
          <cell r="P45">
            <v>29</v>
          </cell>
          <cell r="Q45">
            <v>29</v>
          </cell>
          <cell r="R45">
            <v>141</v>
          </cell>
          <cell r="S45">
            <v>145</v>
          </cell>
          <cell r="T45" t="str">
            <v>141-145</v>
          </cell>
          <cell r="U45" t="str">
            <v>г. Астана-1</v>
          </cell>
          <cell r="V45">
            <v>33</v>
          </cell>
          <cell r="W45">
            <v>0</v>
          </cell>
        </row>
        <row r="46">
          <cell r="A46">
            <v>42</v>
          </cell>
          <cell r="B46">
            <v>42</v>
          </cell>
          <cell r="C46" t="str">
            <v>ЕРЖАНКЫЗЫ Алтынай</v>
          </cell>
          <cell r="D46">
            <v>38266</v>
          </cell>
          <cell r="E46" t="str">
            <v>II</v>
          </cell>
          <cell r="F46">
            <v>27</v>
          </cell>
          <cell r="G46" t="str">
            <v>г. Астана</v>
          </cell>
          <cell r="H46" t="str">
            <v xml:space="preserve"> </v>
          </cell>
          <cell r="I46">
            <v>0</v>
          </cell>
          <cell r="J46" t="str">
            <v>г. Астана-1</v>
          </cell>
          <cell r="K46">
            <v>0</v>
          </cell>
          <cell r="L46">
            <v>0</v>
          </cell>
          <cell r="M46" t="str">
            <v>ЕРЖАНКЫЗЫ</v>
          </cell>
          <cell r="N46" t="str">
            <v>А</v>
          </cell>
          <cell r="O46" t="str">
            <v>ЕРЖАНКЫЗЫ А.</v>
          </cell>
          <cell r="P46">
            <v>0</v>
          </cell>
          <cell r="Q46">
            <v>29</v>
          </cell>
          <cell r="R46">
            <v>141</v>
          </cell>
          <cell r="S46">
            <v>145</v>
          </cell>
          <cell r="T46" t="str">
            <v>141-145</v>
          </cell>
          <cell r="U46">
            <v>0</v>
          </cell>
          <cell r="V46">
            <v>27</v>
          </cell>
          <cell r="W46">
            <v>0</v>
          </cell>
        </row>
        <row r="47">
          <cell r="A47">
            <v>43</v>
          </cell>
          <cell r="B47">
            <v>43</v>
          </cell>
          <cell r="C47" t="str">
            <v>ЛАВРОВА Елизавета</v>
          </cell>
          <cell r="D47">
            <v>39083</v>
          </cell>
          <cell r="E47" t="str">
            <v>II</v>
          </cell>
          <cell r="F47">
            <v>0</v>
          </cell>
          <cell r="G47" t="str">
            <v>г. Астана</v>
          </cell>
          <cell r="H47" t="str">
            <v xml:space="preserve"> </v>
          </cell>
          <cell r="I47">
            <v>0</v>
          </cell>
          <cell r="J47" t="str">
            <v>г. Астана-1</v>
          </cell>
          <cell r="K47">
            <v>0</v>
          </cell>
          <cell r="L47">
            <v>0</v>
          </cell>
          <cell r="M47" t="str">
            <v>ЛАВРОВА</v>
          </cell>
          <cell r="N47" t="str">
            <v>Е</v>
          </cell>
          <cell r="O47" t="str">
            <v>ЛАВРОВА Е.</v>
          </cell>
          <cell r="P47">
            <v>0</v>
          </cell>
          <cell r="Q47">
            <v>29</v>
          </cell>
          <cell r="R47">
            <v>141</v>
          </cell>
          <cell r="S47">
            <v>145</v>
          </cell>
          <cell r="T47" t="str">
            <v>141-145</v>
          </cell>
          <cell r="U47">
            <v>0</v>
          </cell>
          <cell r="V47">
            <v>0</v>
          </cell>
          <cell r="W47">
            <v>0</v>
          </cell>
        </row>
        <row r="48">
          <cell r="A48">
            <v>44</v>
          </cell>
          <cell r="B48">
            <v>44</v>
          </cell>
          <cell r="C48">
            <v>0</v>
          </cell>
          <cell r="D48" t="str">
            <v/>
          </cell>
          <cell r="E48">
            <v>0</v>
          </cell>
          <cell r="F48" t="str">
            <v/>
          </cell>
          <cell r="G48" t="str">
            <v/>
          </cell>
          <cell r="H48" t="str">
            <v xml:space="preserve"> </v>
          </cell>
          <cell r="I48">
            <v>0</v>
          </cell>
          <cell r="J48" t="str">
            <v>г. Астана-1</v>
          </cell>
          <cell r="K48">
            <v>0</v>
          </cell>
          <cell r="L48">
            <v>0</v>
          </cell>
          <cell r="M48" t="e">
            <v>#VALUE!</v>
          </cell>
          <cell r="N48" t="e">
            <v>#VALUE!</v>
          </cell>
          <cell r="O48" t="e">
            <v>#VALUE!</v>
          </cell>
          <cell r="P48">
            <v>0</v>
          </cell>
          <cell r="Q48">
            <v>29</v>
          </cell>
          <cell r="R48">
            <v>141</v>
          </cell>
          <cell r="S48">
            <v>145</v>
          </cell>
          <cell r="T48" t="str">
            <v>141-145</v>
          </cell>
          <cell r="U48">
            <v>0</v>
          </cell>
          <cell r="V48" t="str">
            <v/>
          </cell>
          <cell r="W48" t="str">
            <v/>
          </cell>
        </row>
        <row r="49">
          <cell r="A49">
            <v>45</v>
          </cell>
          <cell r="B49">
            <v>45</v>
          </cell>
          <cell r="C49">
            <v>0</v>
          </cell>
          <cell r="D49" t="str">
            <v/>
          </cell>
          <cell r="E49">
            <v>0</v>
          </cell>
          <cell r="F49" t="str">
            <v/>
          </cell>
          <cell r="G49" t="str">
            <v/>
          </cell>
          <cell r="H49" t="str">
            <v xml:space="preserve"> </v>
          </cell>
          <cell r="I49">
            <v>0</v>
          </cell>
          <cell r="J49" t="str">
            <v>г. Астана-1</v>
          </cell>
          <cell r="K49">
            <v>0</v>
          </cell>
          <cell r="L49">
            <v>0</v>
          </cell>
          <cell r="M49" t="e">
            <v>#VALUE!</v>
          </cell>
          <cell r="N49" t="e">
            <v>#VALUE!</v>
          </cell>
          <cell r="O49" t="e">
            <v>#VALUE!</v>
          </cell>
          <cell r="P49">
            <v>0</v>
          </cell>
          <cell r="Q49">
            <v>29</v>
          </cell>
          <cell r="R49">
            <v>141</v>
          </cell>
          <cell r="S49">
            <v>145</v>
          </cell>
          <cell r="T49" t="str">
            <v>141-145</v>
          </cell>
          <cell r="U49">
            <v>0</v>
          </cell>
          <cell r="V49" t="str">
            <v/>
          </cell>
          <cell r="W49" t="str">
            <v/>
          </cell>
        </row>
        <row r="50">
          <cell r="A50">
            <v>46</v>
          </cell>
          <cell r="B50">
            <v>46</v>
          </cell>
          <cell r="C50" t="str">
            <v>ЦВИГУН Алиса</v>
          </cell>
          <cell r="D50">
            <v>39083</v>
          </cell>
          <cell r="E50" t="str">
            <v>I</v>
          </cell>
          <cell r="F50">
            <v>0</v>
          </cell>
          <cell r="G50" t="str">
            <v>г. Астана</v>
          </cell>
          <cell r="H50" t="str">
            <v xml:space="preserve"> </v>
          </cell>
          <cell r="I50" t="str">
            <v>г. Астана-2</v>
          </cell>
          <cell r="J50" t="str">
            <v>г. Астана-2</v>
          </cell>
          <cell r="K50" t="str">
            <v>Мурзаспаев С.</v>
          </cell>
          <cell r="L50">
            <v>0</v>
          </cell>
          <cell r="M50" t="str">
            <v>ЦВИГУН</v>
          </cell>
          <cell r="N50" t="str">
            <v>А</v>
          </cell>
          <cell r="O50" t="str">
            <v>ЦВИГУН А.</v>
          </cell>
          <cell r="P50">
            <v>30</v>
          </cell>
          <cell r="Q50">
            <v>30</v>
          </cell>
          <cell r="R50">
            <v>146</v>
          </cell>
          <cell r="S50">
            <v>150</v>
          </cell>
          <cell r="T50" t="str">
            <v>146-150</v>
          </cell>
          <cell r="U50" t="str">
            <v>г. Астана-2</v>
          </cell>
          <cell r="V50">
            <v>0</v>
          </cell>
          <cell r="W50">
            <v>0</v>
          </cell>
        </row>
        <row r="51">
          <cell r="A51">
            <v>47</v>
          </cell>
          <cell r="B51">
            <v>47</v>
          </cell>
          <cell r="C51" t="str">
            <v>ГРОШЕВА Полина</v>
          </cell>
          <cell r="D51">
            <v>39083</v>
          </cell>
          <cell r="E51" t="str">
            <v>II</v>
          </cell>
          <cell r="F51">
            <v>0</v>
          </cell>
          <cell r="G51" t="str">
            <v>г. Астана</v>
          </cell>
          <cell r="H51" t="str">
            <v xml:space="preserve"> </v>
          </cell>
          <cell r="I51">
            <v>0</v>
          </cell>
          <cell r="J51" t="str">
            <v>г. Астана-2</v>
          </cell>
          <cell r="K51">
            <v>0</v>
          </cell>
          <cell r="L51">
            <v>0</v>
          </cell>
          <cell r="M51" t="str">
            <v>ГРОШЕВА</v>
          </cell>
          <cell r="N51" t="str">
            <v>П</v>
          </cell>
          <cell r="O51" t="str">
            <v>ГРОШЕВА П.</v>
          </cell>
          <cell r="P51">
            <v>0</v>
          </cell>
          <cell r="Q51">
            <v>30</v>
          </cell>
          <cell r="R51">
            <v>146</v>
          </cell>
          <cell r="S51">
            <v>150</v>
          </cell>
          <cell r="T51" t="str">
            <v>146-150</v>
          </cell>
          <cell r="U51">
            <v>0</v>
          </cell>
          <cell r="V51">
            <v>0</v>
          </cell>
          <cell r="W51">
            <v>0</v>
          </cell>
        </row>
        <row r="52">
          <cell r="A52">
            <v>48</v>
          </cell>
          <cell r="B52">
            <v>48</v>
          </cell>
          <cell r="C52" t="str">
            <v>ШАЙХИНА Алина</v>
          </cell>
          <cell r="D52">
            <v>39083</v>
          </cell>
          <cell r="E52" t="str">
            <v>II</v>
          </cell>
          <cell r="F52">
            <v>0</v>
          </cell>
          <cell r="G52" t="str">
            <v>г. Астана</v>
          </cell>
          <cell r="H52" t="str">
            <v xml:space="preserve"> </v>
          </cell>
          <cell r="I52">
            <v>0</v>
          </cell>
          <cell r="J52" t="str">
            <v>г. Астана-2</v>
          </cell>
          <cell r="K52">
            <v>0</v>
          </cell>
          <cell r="L52">
            <v>0</v>
          </cell>
          <cell r="M52" t="str">
            <v>ШАЙХИНА</v>
          </cell>
          <cell r="N52" t="str">
            <v>А</v>
          </cell>
          <cell r="O52" t="str">
            <v>ШАЙХИНА А.</v>
          </cell>
          <cell r="P52">
            <v>0</v>
          </cell>
          <cell r="Q52">
            <v>30</v>
          </cell>
          <cell r="R52">
            <v>146</v>
          </cell>
          <cell r="S52">
            <v>150</v>
          </cell>
          <cell r="T52" t="str">
            <v>146-150</v>
          </cell>
          <cell r="U52">
            <v>0</v>
          </cell>
          <cell r="V52">
            <v>0</v>
          </cell>
          <cell r="W52">
            <v>0</v>
          </cell>
        </row>
        <row r="53">
          <cell r="A53">
            <v>49</v>
          </cell>
          <cell r="B53">
            <v>49</v>
          </cell>
          <cell r="C53">
            <v>0</v>
          </cell>
          <cell r="D53" t="str">
            <v/>
          </cell>
          <cell r="E53">
            <v>0</v>
          </cell>
          <cell r="F53" t="str">
            <v/>
          </cell>
          <cell r="G53" t="str">
            <v/>
          </cell>
          <cell r="H53" t="str">
            <v xml:space="preserve"> </v>
          </cell>
          <cell r="I53">
            <v>0</v>
          </cell>
          <cell r="J53" t="str">
            <v>г. Астана-2</v>
          </cell>
          <cell r="K53">
            <v>0</v>
          </cell>
          <cell r="L53">
            <v>0</v>
          </cell>
          <cell r="M53" t="e">
            <v>#VALUE!</v>
          </cell>
          <cell r="N53" t="e">
            <v>#VALUE!</v>
          </cell>
          <cell r="O53" t="e">
            <v>#VALUE!</v>
          </cell>
          <cell r="P53">
            <v>0</v>
          </cell>
          <cell r="Q53">
            <v>30</v>
          </cell>
          <cell r="R53">
            <v>146</v>
          </cell>
          <cell r="S53">
            <v>150</v>
          </cell>
          <cell r="T53" t="str">
            <v>146-150</v>
          </cell>
          <cell r="U53">
            <v>0</v>
          </cell>
          <cell r="V53" t="str">
            <v/>
          </cell>
          <cell r="W53" t="str">
            <v/>
          </cell>
        </row>
        <row r="54">
          <cell r="A54">
            <v>50</v>
          </cell>
          <cell r="B54">
            <v>50</v>
          </cell>
          <cell r="C54">
            <v>0</v>
          </cell>
          <cell r="D54" t="str">
            <v/>
          </cell>
          <cell r="E54">
            <v>0</v>
          </cell>
          <cell r="F54" t="str">
            <v/>
          </cell>
          <cell r="G54" t="str">
            <v/>
          </cell>
          <cell r="H54" t="str">
            <v xml:space="preserve"> </v>
          </cell>
          <cell r="I54">
            <v>0</v>
          </cell>
          <cell r="J54" t="str">
            <v>г. Астана-2</v>
          </cell>
          <cell r="K54">
            <v>0</v>
          </cell>
          <cell r="L54">
            <v>0</v>
          </cell>
          <cell r="M54" t="e">
            <v>#VALUE!</v>
          </cell>
          <cell r="N54" t="e">
            <v>#VALUE!</v>
          </cell>
          <cell r="O54" t="e">
            <v>#VALUE!</v>
          </cell>
          <cell r="P54">
            <v>0</v>
          </cell>
          <cell r="Q54">
            <v>30</v>
          </cell>
          <cell r="R54">
            <v>146</v>
          </cell>
          <cell r="S54">
            <v>150</v>
          </cell>
          <cell r="T54" t="str">
            <v>146-150</v>
          </cell>
          <cell r="U54">
            <v>0</v>
          </cell>
          <cell r="V54" t="str">
            <v/>
          </cell>
          <cell r="W54" t="str">
            <v/>
          </cell>
        </row>
        <row r="55">
          <cell r="A55">
            <v>51</v>
          </cell>
          <cell r="B55">
            <v>51</v>
          </cell>
          <cell r="C55" t="str">
            <v>МИРКАДИРОВА Сарвиноз</v>
          </cell>
          <cell r="D55">
            <v>38386</v>
          </cell>
          <cell r="E55" t="str">
            <v>МС</v>
          </cell>
          <cell r="F55">
            <v>67</v>
          </cell>
          <cell r="G55" t="str">
            <v>г. Шымкент</v>
          </cell>
          <cell r="H55" t="str">
            <v xml:space="preserve"> </v>
          </cell>
          <cell r="I55" t="str">
            <v>г. Шымкент-1</v>
          </cell>
          <cell r="J55" t="str">
            <v>г. Шымкент-1</v>
          </cell>
          <cell r="K55" t="str">
            <v>Оразбаев Н.Б.</v>
          </cell>
          <cell r="L55">
            <v>0</v>
          </cell>
          <cell r="M55" t="str">
            <v>БОРИСЮК</v>
          </cell>
          <cell r="N55" t="str">
            <v>А</v>
          </cell>
          <cell r="O55" t="str">
            <v>БОРИСЮК А.</v>
          </cell>
          <cell r="P55">
            <v>31</v>
          </cell>
          <cell r="Q55">
            <v>31</v>
          </cell>
          <cell r="R55">
            <v>151</v>
          </cell>
          <cell r="S55">
            <v>155</v>
          </cell>
          <cell r="T55" t="str">
            <v>151-155</v>
          </cell>
          <cell r="U55" t="str">
            <v>г. Шымкент-1</v>
          </cell>
          <cell r="V55">
            <v>67</v>
          </cell>
          <cell r="W55">
            <v>0</v>
          </cell>
        </row>
        <row r="56">
          <cell r="A56">
            <v>52</v>
          </cell>
          <cell r="B56">
            <v>52</v>
          </cell>
          <cell r="C56" t="str">
            <v>АЗАТОВА Озада</v>
          </cell>
          <cell r="D56">
            <v>37019</v>
          </cell>
          <cell r="E56" t="str">
            <v>МС</v>
          </cell>
          <cell r="F56">
            <v>47</v>
          </cell>
          <cell r="G56" t="str">
            <v>г. Шымкент</v>
          </cell>
          <cell r="H56" t="str">
            <v xml:space="preserve"> </v>
          </cell>
          <cell r="I56">
            <v>0</v>
          </cell>
          <cell r="J56" t="str">
            <v>г. Шымкент-1</v>
          </cell>
          <cell r="K56">
            <v>0</v>
          </cell>
          <cell r="L56">
            <v>0</v>
          </cell>
          <cell r="M56" t="str">
            <v>ИСИМОВА</v>
          </cell>
          <cell r="N56" t="str">
            <v>Д</v>
          </cell>
          <cell r="O56" t="str">
            <v>ИСИМОВА Д.</v>
          </cell>
          <cell r="P56">
            <v>0</v>
          </cell>
          <cell r="Q56">
            <v>31</v>
          </cell>
          <cell r="R56">
            <v>151</v>
          </cell>
          <cell r="S56">
            <v>155</v>
          </cell>
          <cell r="T56" t="str">
            <v>151-155</v>
          </cell>
          <cell r="U56">
            <v>0</v>
          </cell>
          <cell r="V56">
            <v>47</v>
          </cell>
          <cell r="W56">
            <v>0</v>
          </cell>
        </row>
        <row r="57">
          <cell r="A57">
            <v>53</v>
          </cell>
          <cell r="B57">
            <v>53</v>
          </cell>
          <cell r="C57" t="str">
            <v>ШАПЕЙ Таншолпан</v>
          </cell>
          <cell r="D57">
            <v>37181</v>
          </cell>
          <cell r="E57" t="str">
            <v>КМС</v>
          </cell>
          <cell r="F57">
            <v>40</v>
          </cell>
          <cell r="G57" t="str">
            <v>г. Шымкент</v>
          </cell>
          <cell r="H57" t="str">
            <v xml:space="preserve"> </v>
          </cell>
          <cell r="I57">
            <v>0</v>
          </cell>
          <cell r="J57" t="str">
            <v>г. Шымкент-1</v>
          </cell>
          <cell r="K57">
            <v>0</v>
          </cell>
          <cell r="L57">
            <v>0</v>
          </cell>
          <cell r="M57" t="str">
            <v>БИАХМЕТОВА</v>
          </cell>
          <cell r="N57" t="str">
            <v>Д</v>
          </cell>
          <cell r="O57" t="str">
            <v>БИАХМЕТОВА Д.</v>
          </cell>
          <cell r="P57">
            <v>0</v>
          </cell>
          <cell r="Q57">
            <v>31</v>
          </cell>
          <cell r="R57">
            <v>151</v>
          </cell>
          <cell r="S57">
            <v>155</v>
          </cell>
          <cell r="T57" t="str">
            <v>151-155</v>
          </cell>
          <cell r="U57">
            <v>0</v>
          </cell>
          <cell r="V57">
            <v>40</v>
          </cell>
          <cell r="W57">
            <v>0</v>
          </cell>
        </row>
        <row r="58">
          <cell r="A58">
            <v>54</v>
          </cell>
          <cell r="B58">
            <v>54</v>
          </cell>
          <cell r="C58" t="str">
            <v>ИСЛАМ Меруерт</v>
          </cell>
          <cell r="D58">
            <v>37439</v>
          </cell>
          <cell r="E58" t="str">
            <v>КМС</v>
          </cell>
          <cell r="F58">
            <v>22</v>
          </cell>
          <cell r="G58" t="str">
            <v>г. Шымкент</v>
          </cell>
          <cell r="H58" t="str">
            <v xml:space="preserve"> </v>
          </cell>
          <cell r="I58">
            <v>0</v>
          </cell>
          <cell r="J58" t="str">
            <v>г. Шымкент-1</v>
          </cell>
          <cell r="K58">
            <v>0</v>
          </cell>
          <cell r="L58">
            <v>0</v>
          </cell>
          <cell r="M58" t="e">
            <v>#VALUE!</v>
          </cell>
          <cell r="N58" t="e">
            <v>#VALUE!</v>
          </cell>
          <cell r="O58" t="e">
            <v>#VALUE!</v>
          </cell>
          <cell r="P58">
            <v>0</v>
          </cell>
          <cell r="Q58">
            <v>31</v>
          </cell>
          <cell r="R58">
            <v>151</v>
          </cell>
          <cell r="S58">
            <v>155</v>
          </cell>
          <cell r="T58" t="str">
            <v>151-155</v>
          </cell>
          <cell r="U58">
            <v>0</v>
          </cell>
          <cell r="V58">
            <v>22</v>
          </cell>
          <cell r="W58">
            <v>0</v>
          </cell>
        </row>
        <row r="59">
          <cell r="A59">
            <v>55</v>
          </cell>
          <cell r="B59">
            <v>55</v>
          </cell>
          <cell r="C59">
            <v>0</v>
          </cell>
          <cell r="D59" t="str">
            <v/>
          </cell>
          <cell r="E59">
            <v>0</v>
          </cell>
          <cell r="F59" t="str">
            <v/>
          </cell>
          <cell r="G59" t="str">
            <v/>
          </cell>
          <cell r="H59" t="str">
            <v xml:space="preserve"> </v>
          </cell>
          <cell r="I59">
            <v>0</v>
          </cell>
          <cell r="J59" t="str">
            <v>г. Шымкент-1</v>
          </cell>
          <cell r="K59">
            <v>0</v>
          </cell>
          <cell r="L59">
            <v>0</v>
          </cell>
          <cell r="M59" t="e">
            <v>#VALUE!</v>
          </cell>
          <cell r="N59" t="e">
            <v>#VALUE!</v>
          </cell>
          <cell r="O59" t="e">
            <v>#VALUE!</v>
          </cell>
          <cell r="P59">
            <v>0</v>
          </cell>
          <cell r="Q59">
            <v>31</v>
          </cell>
          <cell r="R59">
            <v>151</v>
          </cell>
          <cell r="S59">
            <v>155</v>
          </cell>
          <cell r="T59" t="str">
            <v>151-155</v>
          </cell>
          <cell r="U59">
            <v>0</v>
          </cell>
          <cell r="V59" t="str">
            <v/>
          </cell>
          <cell r="W59" t="str">
            <v/>
          </cell>
        </row>
        <row r="60">
          <cell r="A60">
            <v>56</v>
          </cell>
          <cell r="B60">
            <v>56</v>
          </cell>
          <cell r="C60" t="str">
            <v>УРАЛОВА Айжан</v>
          </cell>
          <cell r="D60">
            <v>37367</v>
          </cell>
          <cell r="E60" t="str">
            <v>КМС</v>
          </cell>
          <cell r="F60">
            <v>34</v>
          </cell>
          <cell r="G60" t="str">
            <v>г. Шымкент</v>
          </cell>
          <cell r="H60" t="str">
            <v xml:space="preserve"> </v>
          </cell>
          <cell r="I60" t="str">
            <v>г. Шымкент-2</v>
          </cell>
          <cell r="J60" t="str">
            <v>г. Шымкент-2</v>
          </cell>
          <cell r="K60" t="str">
            <v>Оразбаев Н.Б.</v>
          </cell>
          <cell r="L60">
            <v>0</v>
          </cell>
          <cell r="M60" t="str">
            <v>УРАЛОВА</v>
          </cell>
          <cell r="N60" t="str">
            <v>А</v>
          </cell>
          <cell r="O60" t="str">
            <v>УРАЛОВА А.</v>
          </cell>
          <cell r="P60">
            <v>32</v>
          </cell>
          <cell r="Q60">
            <v>32</v>
          </cell>
          <cell r="R60">
            <v>156</v>
          </cell>
          <cell r="S60">
            <v>160</v>
          </cell>
          <cell r="T60" t="str">
            <v>156-160</v>
          </cell>
          <cell r="U60" t="str">
            <v>г. Шымкент-2</v>
          </cell>
          <cell r="V60">
            <v>34</v>
          </cell>
          <cell r="W60">
            <v>0</v>
          </cell>
        </row>
        <row r="61">
          <cell r="A61">
            <v>57</v>
          </cell>
          <cell r="B61">
            <v>57</v>
          </cell>
          <cell r="C61" t="str">
            <v>САИДМУРАТХАНОВА Сарвиноз</v>
          </cell>
          <cell r="D61">
            <v>38241</v>
          </cell>
          <cell r="E61" t="str">
            <v>I</v>
          </cell>
          <cell r="F61">
            <v>36</v>
          </cell>
          <cell r="G61" t="str">
            <v>г. Шымкент</v>
          </cell>
          <cell r="H61" t="str">
            <v xml:space="preserve"> </v>
          </cell>
          <cell r="I61">
            <v>0</v>
          </cell>
          <cell r="J61" t="str">
            <v>г. Шымкент-2</v>
          </cell>
          <cell r="K61">
            <v>0</v>
          </cell>
          <cell r="L61">
            <v>0</v>
          </cell>
          <cell r="M61" t="str">
            <v>САИДМУРАТХАНОВА</v>
          </cell>
          <cell r="N61" t="str">
            <v>С</v>
          </cell>
          <cell r="O61" t="str">
            <v>САИДМУРАТХАНОВА С.</v>
          </cell>
          <cell r="P61">
            <v>0</v>
          </cell>
          <cell r="Q61">
            <v>32</v>
          </cell>
          <cell r="R61">
            <v>156</v>
          </cell>
          <cell r="S61">
            <v>160</v>
          </cell>
          <cell r="T61" t="str">
            <v>156-160</v>
          </cell>
          <cell r="U61">
            <v>0</v>
          </cell>
          <cell r="V61">
            <v>36</v>
          </cell>
          <cell r="W61">
            <v>0</v>
          </cell>
        </row>
        <row r="62">
          <cell r="A62">
            <v>58</v>
          </cell>
          <cell r="B62">
            <v>58</v>
          </cell>
          <cell r="C62" t="str">
            <v>БАЗАРБАЙ Несибели</v>
          </cell>
          <cell r="D62">
            <v>37960</v>
          </cell>
          <cell r="E62" t="str">
            <v>КМС</v>
          </cell>
          <cell r="F62">
            <v>31</v>
          </cell>
          <cell r="G62" t="str">
            <v>г. Шымкент</v>
          </cell>
          <cell r="H62" t="str">
            <v xml:space="preserve"> </v>
          </cell>
          <cell r="I62">
            <v>0</v>
          </cell>
          <cell r="J62" t="str">
            <v>г. Шымкент-2</v>
          </cell>
          <cell r="K62">
            <v>0</v>
          </cell>
          <cell r="L62">
            <v>0</v>
          </cell>
          <cell r="M62" t="str">
            <v>БАЗАРБАЙ</v>
          </cell>
          <cell r="N62" t="str">
            <v>Н</v>
          </cell>
          <cell r="O62" t="str">
            <v>БАЗАРБАЙ Н.</v>
          </cell>
          <cell r="P62">
            <v>0</v>
          </cell>
          <cell r="Q62">
            <v>32</v>
          </cell>
          <cell r="R62">
            <v>156</v>
          </cell>
          <cell r="S62">
            <v>160</v>
          </cell>
          <cell r="T62" t="str">
            <v>156-160</v>
          </cell>
          <cell r="U62">
            <v>0</v>
          </cell>
          <cell r="V62">
            <v>31</v>
          </cell>
          <cell r="W62">
            <v>0</v>
          </cell>
        </row>
        <row r="63">
          <cell r="A63">
            <v>59</v>
          </cell>
          <cell r="B63">
            <v>59</v>
          </cell>
          <cell r="C63" t="str">
            <v>УСИПБАЕВА Аида</v>
          </cell>
          <cell r="D63">
            <v>38765</v>
          </cell>
          <cell r="E63" t="str">
            <v>КМС</v>
          </cell>
          <cell r="F63">
            <v>21</v>
          </cell>
          <cell r="G63" t="str">
            <v>г. Шымкент</v>
          </cell>
          <cell r="H63" t="str">
            <v xml:space="preserve"> </v>
          </cell>
          <cell r="I63">
            <v>0</v>
          </cell>
          <cell r="J63" t="str">
            <v>г. Шымкент-2</v>
          </cell>
          <cell r="K63">
            <v>0</v>
          </cell>
          <cell r="L63">
            <v>0</v>
          </cell>
          <cell r="M63" t="str">
            <v>УСИПБАЕВА</v>
          </cell>
          <cell r="N63" t="str">
            <v>А</v>
          </cell>
          <cell r="O63" t="str">
            <v>УСИПБАЕВА А.</v>
          </cell>
          <cell r="P63">
            <v>0</v>
          </cell>
          <cell r="Q63">
            <v>32</v>
          </cell>
          <cell r="R63">
            <v>156</v>
          </cell>
          <cell r="S63">
            <v>160</v>
          </cell>
          <cell r="T63" t="str">
            <v>156-160</v>
          </cell>
          <cell r="U63">
            <v>0</v>
          </cell>
          <cell r="V63">
            <v>21</v>
          </cell>
          <cell r="W63">
            <v>0</v>
          </cell>
        </row>
        <row r="64">
          <cell r="A64">
            <v>60</v>
          </cell>
          <cell r="B64">
            <v>60</v>
          </cell>
          <cell r="C64">
            <v>0</v>
          </cell>
          <cell r="D64" t="str">
            <v/>
          </cell>
          <cell r="E64">
            <v>0</v>
          </cell>
          <cell r="F64" t="str">
            <v/>
          </cell>
          <cell r="G64" t="str">
            <v/>
          </cell>
          <cell r="H64" t="str">
            <v xml:space="preserve"> </v>
          </cell>
          <cell r="I64">
            <v>0</v>
          </cell>
          <cell r="J64" t="str">
            <v>г. Шымкент-2</v>
          </cell>
          <cell r="K64">
            <v>0</v>
          </cell>
          <cell r="L64">
            <v>0</v>
          </cell>
          <cell r="M64" t="e">
            <v>#VALUE!</v>
          </cell>
          <cell r="N64" t="e">
            <v>#VALUE!</v>
          </cell>
          <cell r="O64" t="e">
            <v>#VALUE!</v>
          </cell>
          <cell r="P64">
            <v>0</v>
          </cell>
          <cell r="Q64">
            <v>32</v>
          </cell>
          <cell r="R64">
            <v>156</v>
          </cell>
          <cell r="S64">
            <v>160</v>
          </cell>
          <cell r="T64" t="str">
            <v>156-160</v>
          </cell>
          <cell r="U64">
            <v>0</v>
          </cell>
          <cell r="V64" t="str">
            <v/>
          </cell>
          <cell r="W64" t="str">
            <v/>
          </cell>
        </row>
        <row r="65">
          <cell r="A65">
            <v>61</v>
          </cell>
          <cell r="B65">
            <v>61</v>
          </cell>
          <cell r="C65" t="str">
            <v>АСЫКБЕК Айгерим</v>
          </cell>
          <cell r="D65">
            <v>37603</v>
          </cell>
          <cell r="E65" t="str">
            <v>КМС</v>
          </cell>
          <cell r="F65">
            <v>48</v>
          </cell>
          <cell r="G65" t="str">
            <v>Жамбылск. обл.</v>
          </cell>
          <cell r="H65" t="str">
            <v xml:space="preserve"> </v>
          </cell>
          <cell r="I65" t="str">
            <v>Жамбылская обл.-1</v>
          </cell>
          <cell r="J65" t="str">
            <v>Жамбылская обл.-1</v>
          </cell>
          <cell r="K65" t="str">
            <v>Хасанов Н.</v>
          </cell>
          <cell r="L65">
            <v>0</v>
          </cell>
          <cell r="M65" t="str">
            <v>АСЫКБЕК</v>
          </cell>
          <cell r="N65" t="str">
            <v>А</v>
          </cell>
          <cell r="O65" t="str">
            <v>АСЫКБЕК А.</v>
          </cell>
          <cell r="P65">
            <v>33</v>
          </cell>
          <cell r="Q65">
            <v>33</v>
          </cell>
          <cell r="R65">
            <v>161</v>
          </cell>
          <cell r="S65">
            <v>165</v>
          </cell>
          <cell r="T65" t="str">
            <v>161-165</v>
          </cell>
          <cell r="U65" t="str">
            <v>Жамбылская обл.-1</v>
          </cell>
          <cell r="V65">
            <v>48</v>
          </cell>
          <cell r="W65">
            <v>0</v>
          </cell>
        </row>
        <row r="66">
          <cell r="A66">
            <v>62</v>
          </cell>
          <cell r="B66">
            <v>62</v>
          </cell>
          <cell r="C66" t="str">
            <v>ЧАНГИТБАЕВА Айдана</v>
          </cell>
          <cell r="D66">
            <v>37654</v>
          </cell>
          <cell r="E66" t="str">
            <v>КМС</v>
          </cell>
          <cell r="F66">
            <v>0</v>
          </cell>
          <cell r="G66" t="str">
            <v>Жамбылск. обл.</v>
          </cell>
          <cell r="H66" t="str">
            <v xml:space="preserve"> </v>
          </cell>
          <cell r="I66">
            <v>0</v>
          </cell>
          <cell r="J66" t="str">
            <v>Жамбылская обл.-1</v>
          </cell>
          <cell r="K66">
            <v>0</v>
          </cell>
          <cell r="L66">
            <v>0</v>
          </cell>
          <cell r="M66" t="str">
            <v>ЧАНГИТБАЕВА</v>
          </cell>
          <cell r="N66" t="str">
            <v>А</v>
          </cell>
          <cell r="O66" t="str">
            <v>ЧАНГИТБАЕВА А.</v>
          </cell>
          <cell r="P66">
            <v>0</v>
          </cell>
          <cell r="Q66">
            <v>33</v>
          </cell>
          <cell r="R66">
            <v>161</v>
          </cell>
          <cell r="S66">
            <v>165</v>
          </cell>
          <cell r="T66" t="str">
            <v>161-165</v>
          </cell>
          <cell r="U66">
            <v>0</v>
          </cell>
          <cell r="V66">
            <v>0</v>
          </cell>
          <cell r="W66">
            <v>0</v>
          </cell>
        </row>
        <row r="67">
          <cell r="A67">
            <v>63</v>
          </cell>
          <cell r="B67">
            <v>63</v>
          </cell>
          <cell r="C67" t="str">
            <v>МУКАШ Мадина</v>
          </cell>
          <cell r="D67">
            <v>37687</v>
          </cell>
          <cell r="E67" t="str">
            <v>КМС</v>
          </cell>
          <cell r="F67">
            <v>0</v>
          </cell>
          <cell r="G67" t="str">
            <v>Жамбылск. обл.</v>
          </cell>
          <cell r="H67" t="str">
            <v xml:space="preserve"> </v>
          </cell>
          <cell r="I67">
            <v>0</v>
          </cell>
          <cell r="J67" t="str">
            <v>Жамбылская обл.-1</v>
          </cell>
          <cell r="K67">
            <v>0</v>
          </cell>
          <cell r="L67">
            <v>0</v>
          </cell>
          <cell r="M67" t="str">
            <v>МУКАШ</v>
          </cell>
          <cell r="N67" t="str">
            <v>М</v>
          </cell>
          <cell r="O67" t="str">
            <v>МУКАШ М.</v>
          </cell>
          <cell r="P67">
            <v>0</v>
          </cell>
          <cell r="Q67">
            <v>33</v>
          </cell>
          <cell r="R67">
            <v>161</v>
          </cell>
          <cell r="S67">
            <v>165</v>
          </cell>
          <cell r="T67" t="str">
            <v>161-165</v>
          </cell>
          <cell r="U67">
            <v>0</v>
          </cell>
          <cell r="V67">
            <v>0</v>
          </cell>
          <cell r="W67">
            <v>0</v>
          </cell>
        </row>
        <row r="68">
          <cell r="A68">
            <v>64</v>
          </cell>
          <cell r="B68">
            <v>64</v>
          </cell>
          <cell r="C68" t="str">
            <v>ЖУНИСБЕКОВА Амина</v>
          </cell>
          <cell r="D68">
            <v>38280</v>
          </cell>
          <cell r="E68" t="str">
            <v>КМС</v>
          </cell>
          <cell r="F68">
            <v>0</v>
          </cell>
          <cell r="G68" t="str">
            <v>Жамбылск. обл.</v>
          </cell>
          <cell r="H68" t="str">
            <v xml:space="preserve"> </v>
          </cell>
          <cell r="I68">
            <v>0</v>
          </cell>
          <cell r="J68" t="str">
            <v>Жамбылская обл.-1</v>
          </cell>
          <cell r="K68">
            <v>0</v>
          </cell>
          <cell r="L68">
            <v>0</v>
          </cell>
          <cell r="M68" t="str">
            <v>ЖУНИСБЕКОВА</v>
          </cell>
          <cell r="N68" t="str">
            <v>А</v>
          </cell>
          <cell r="O68" t="str">
            <v>ЖУНИСБЕКОВА А.</v>
          </cell>
          <cell r="P68">
            <v>0</v>
          </cell>
          <cell r="Q68">
            <v>33</v>
          </cell>
          <cell r="R68">
            <v>161</v>
          </cell>
          <cell r="S68">
            <v>165</v>
          </cell>
          <cell r="T68" t="str">
            <v>161-165</v>
          </cell>
          <cell r="U68">
            <v>0</v>
          </cell>
          <cell r="V68">
            <v>0</v>
          </cell>
          <cell r="W68">
            <v>0</v>
          </cell>
        </row>
        <row r="69">
          <cell r="A69">
            <v>65</v>
          </cell>
          <cell r="B69">
            <v>65</v>
          </cell>
          <cell r="C69">
            <v>0</v>
          </cell>
          <cell r="D69" t="str">
            <v/>
          </cell>
          <cell r="E69">
            <v>0</v>
          </cell>
          <cell r="F69" t="str">
            <v/>
          </cell>
          <cell r="G69" t="str">
            <v/>
          </cell>
          <cell r="H69" t="str">
            <v xml:space="preserve"> </v>
          </cell>
          <cell r="I69">
            <v>0</v>
          </cell>
          <cell r="J69" t="str">
            <v>Жамбылская обл.-1</v>
          </cell>
          <cell r="K69">
            <v>0</v>
          </cell>
          <cell r="L69">
            <v>0</v>
          </cell>
          <cell r="M69" t="e">
            <v>#VALUE!</v>
          </cell>
          <cell r="N69" t="e">
            <v>#VALUE!</v>
          </cell>
          <cell r="O69" t="e">
            <v>#VALUE!</v>
          </cell>
          <cell r="P69">
            <v>0</v>
          </cell>
          <cell r="Q69">
            <v>33</v>
          </cell>
          <cell r="R69">
            <v>161</v>
          </cell>
          <cell r="S69">
            <v>165</v>
          </cell>
          <cell r="T69" t="str">
            <v>161-165</v>
          </cell>
          <cell r="U69">
            <v>0</v>
          </cell>
          <cell r="V69" t="str">
            <v/>
          </cell>
          <cell r="W69" t="str">
            <v/>
          </cell>
        </row>
        <row r="70">
          <cell r="A70">
            <v>66</v>
          </cell>
          <cell r="B70">
            <v>66</v>
          </cell>
          <cell r="C70" t="str">
            <v>ПЮРКО Екатерина</v>
          </cell>
          <cell r="D70">
            <v>38493</v>
          </cell>
          <cell r="E70" t="str">
            <v>КМС</v>
          </cell>
          <cell r="F70">
            <v>32</v>
          </cell>
          <cell r="G70" t="str">
            <v>СКО</v>
          </cell>
          <cell r="H70" t="str">
            <v xml:space="preserve"> </v>
          </cell>
          <cell r="I70" t="str">
            <v>СКО</v>
          </cell>
          <cell r="J70" t="str">
            <v>СКО</v>
          </cell>
          <cell r="K70" t="str">
            <v>Пюрко И.А.</v>
          </cell>
          <cell r="L70">
            <v>0</v>
          </cell>
          <cell r="M70" t="str">
            <v>ПЮРКО</v>
          </cell>
          <cell r="N70" t="str">
            <v>Е</v>
          </cell>
          <cell r="O70" t="str">
            <v>ПЮРКО Е.</v>
          </cell>
          <cell r="P70">
            <v>34</v>
          </cell>
          <cell r="Q70">
            <v>34</v>
          </cell>
          <cell r="R70">
            <v>166</v>
          </cell>
          <cell r="S70">
            <v>170</v>
          </cell>
          <cell r="T70" t="str">
            <v>166-170</v>
          </cell>
          <cell r="U70" t="str">
            <v>Северо-Казахстанская обл.</v>
          </cell>
          <cell r="V70">
            <v>32</v>
          </cell>
          <cell r="W70">
            <v>0</v>
          </cell>
        </row>
        <row r="71">
          <cell r="A71">
            <v>67</v>
          </cell>
          <cell r="B71">
            <v>67</v>
          </cell>
          <cell r="C71" t="str">
            <v>ТУТУЕВА Алина</v>
          </cell>
          <cell r="D71">
            <v>37622</v>
          </cell>
          <cell r="E71" t="str">
            <v>II</v>
          </cell>
          <cell r="F71">
            <v>0</v>
          </cell>
          <cell r="G71" t="str">
            <v>СКО</v>
          </cell>
          <cell r="H71" t="str">
            <v xml:space="preserve"> </v>
          </cell>
          <cell r="I71">
            <v>0</v>
          </cell>
          <cell r="J71" t="str">
            <v>СКО</v>
          </cell>
          <cell r="K71">
            <v>0</v>
          </cell>
          <cell r="L71">
            <v>0</v>
          </cell>
          <cell r="M71" t="str">
            <v>ТУТУЕВА</v>
          </cell>
          <cell r="N71" t="str">
            <v>А</v>
          </cell>
          <cell r="O71" t="str">
            <v>ТУТУЕВА А.</v>
          </cell>
          <cell r="P71">
            <v>0</v>
          </cell>
          <cell r="Q71">
            <v>34</v>
          </cell>
          <cell r="R71">
            <v>166</v>
          </cell>
          <cell r="S71">
            <v>170</v>
          </cell>
          <cell r="T71" t="str">
            <v>166-170</v>
          </cell>
          <cell r="U71">
            <v>0</v>
          </cell>
          <cell r="V71">
            <v>0</v>
          </cell>
          <cell r="W71">
            <v>0</v>
          </cell>
        </row>
        <row r="72">
          <cell r="A72">
            <v>68</v>
          </cell>
          <cell r="B72">
            <v>68</v>
          </cell>
          <cell r="C72" t="str">
            <v>САНДЫБАЙ Жазира</v>
          </cell>
          <cell r="D72">
            <v>37257</v>
          </cell>
          <cell r="E72" t="str">
            <v>II</v>
          </cell>
          <cell r="F72">
            <v>0</v>
          </cell>
          <cell r="G72" t="str">
            <v>СКО</v>
          </cell>
          <cell r="H72" t="str">
            <v xml:space="preserve"> </v>
          </cell>
          <cell r="I72">
            <v>0</v>
          </cell>
          <cell r="J72" t="str">
            <v>СКО</v>
          </cell>
          <cell r="K72">
            <v>0</v>
          </cell>
          <cell r="L72">
            <v>0</v>
          </cell>
          <cell r="M72" t="str">
            <v>САНДЫБАЙ</v>
          </cell>
          <cell r="N72" t="str">
            <v>Ж</v>
          </cell>
          <cell r="O72" t="str">
            <v>САНДЫБАЙ Ж.</v>
          </cell>
          <cell r="P72">
            <v>0</v>
          </cell>
          <cell r="Q72">
            <v>34</v>
          </cell>
          <cell r="R72">
            <v>166</v>
          </cell>
          <cell r="S72">
            <v>170</v>
          </cell>
          <cell r="T72" t="str">
            <v>166-170</v>
          </cell>
          <cell r="U72">
            <v>0</v>
          </cell>
          <cell r="V72">
            <v>0</v>
          </cell>
          <cell r="W72">
            <v>0</v>
          </cell>
        </row>
        <row r="73">
          <cell r="A73">
            <v>69</v>
          </cell>
          <cell r="B73">
            <v>69</v>
          </cell>
          <cell r="C73" t="str">
            <v>СПЕСИВЦЕВА Елизавета</v>
          </cell>
          <cell r="D73">
            <v>37622</v>
          </cell>
          <cell r="E73" t="str">
            <v>II</v>
          </cell>
          <cell r="F73">
            <v>0</v>
          </cell>
          <cell r="G73" t="str">
            <v>СКО</v>
          </cell>
          <cell r="H73" t="str">
            <v xml:space="preserve"> </v>
          </cell>
          <cell r="I73">
            <v>0</v>
          </cell>
          <cell r="J73" t="str">
            <v>СКО</v>
          </cell>
          <cell r="K73">
            <v>0</v>
          </cell>
          <cell r="L73">
            <v>0</v>
          </cell>
          <cell r="M73" t="str">
            <v>СПЕСИВЦЕВА</v>
          </cell>
          <cell r="N73" t="str">
            <v>Е</v>
          </cell>
          <cell r="O73" t="str">
            <v>СПЕСИВЦЕВА Е.</v>
          </cell>
          <cell r="P73">
            <v>0</v>
          </cell>
          <cell r="Q73">
            <v>34</v>
          </cell>
          <cell r="R73">
            <v>166</v>
          </cell>
          <cell r="S73">
            <v>170</v>
          </cell>
          <cell r="T73" t="str">
            <v>166-170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70</v>
          </cell>
          <cell r="B74">
            <v>70</v>
          </cell>
          <cell r="C74">
            <v>0</v>
          </cell>
          <cell r="D74" t="str">
            <v/>
          </cell>
          <cell r="E74">
            <v>0</v>
          </cell>
          <cell r="F74" t="str">
            <v/>
          </cell>
          <cell r="G74" t="str">
            <v/>
          </cell>
          <cell r="H74" t="str">
            <v xml:space="preserve"> </v>
          </cell>
          <cell r="I74">
            <v>0</v>
          </cell>
          <cell r="J74" t="str">
            <v>СКО</v>
          </cell>
          <cell r="K74">
            <v>0</v>
          </cell>
          <cell r="L74">
            <v>0</v>
          </cell>
          <cell r="M74" t="e">
            <v>#VALUE!</v>
          </cell>
          <cell r="N74" t="e">
            <v>#VALUE!</v>
          </cell>
          <cell r="O74" t="e">
            <v>#VALUE!</v>
          </cell>
          <cell r="P74">
            <v>0</v>
          </cell>
          <cell r="Q74">
            <v>34</v>
          </cell>
          <cell r="R74">
            <v>166</v>
          </cell>
          <cell r="S74">
            <v>170</v>
          </cell>
          <cell r="T74" t="str">
            <v>166-170</v>
          </cell>
          <cell r="U74">
            <v>0</v>
          </cell>
          <cell r="V74" t="str">
            <v/>
          </cell>
          <cell r="W74" t="str">
            <v/>
          </cell>
        </row>
        <row r="75">
          <cell r="A75">
            <v>71</v>
          </cell>
          <cell r="B75">
            <v>71</v>
          </cell>
          <cell r="C75" t="str">
            <v>НУРЖАНКЫЗЫ Аружан</v>
          </cell>
          <cell r="D75">
            <v>38118</v>
          </cell>
          <cell r="E75" t="str">
            <v>КМС</v>
          </cell>
          <cell r="F75">
            <v>21</v>
          </cell>
          <cell r="G75" t="str">
            <v>Туркестан обл.</v>
          </cell>
          <cell r="H75" t="str">
            <v xml:space="preserve"> </v>
          </cell>
          <cell r="I75" t="str">
            <v>Туркестанская обл.</v>
          </cell>
          <cell r="J75" t="str">
            <v>Туркестанская обл.</v>
          </cell>
          <cell r="K75" t="str">
            <v>Есимханов Е.Б.</v>
          </cell>
          <cell r="L75">
            <v>0</v>
          </cell>
          <cell r="M75" t="str">
            <v>НУРЖАНКЫЗЫ</v>
          </cell>
          <cell r="N75" t="str">
            <v>А</v>
          </cell>
          <cell r="O75" t="str">
            <v>НУРЖАНКЫЗЫ А.</v>
          </cell>
          <cell r="P75">
            <v>35</v>
          </cell>
          <cell r="Q75">
            <v>35</v>
          </cell>
          <cell r="R75">
            <v>171</v>
          </cell>
          <cell r="S75">
            <v>175</v>
          </cell>
          <cell r="T75" t="str">
            <v>171-175</v>
          </cell>
          <cell r="U75" t="str">
            <v>Туркестанская обл.</v>
          </cell>
          <cell r="V75">
            <v>21</v>
          </cell>
          <cell r="W75">
            <v>0</v>
          </cell>
        </row>
        <row r="76">
          <cell r="A76">
            <v>72</v>
          </cell>
          <cell r="B76">
            <v>72</v>
          </cell>
          <cell r="C76" t="str">
            <v>АХМАДАЛИЕВА Шахзода</v>
          </cell>
          <cell r="D76">
            <v>38859</v>
          </cell>
          <cell r="E76" t="str">
            <v>II</v>
          </cell>
          <cell r="F76">
            <v>26</v>
          </cell>
          <cell r="G76" t="str">
            <v>Туркестан обл.</v>
          </cell>
          <cell r="H76" t="str">
            <v xml:space="preserve"> </v>
          </cell>
          <cell r="I76">
            <v>0</v>
          </cell>
          <cell r="J76" t="str">
            <v>Туркестанская обл.</v>
          </cell>
          <cell r="K76">
            <v>0</v>
          </cell>
          <cell r="L76">
            <v>0</v>
          </cell>
          <cell r="M76" t="str">
            <v>АХМАДАЛИЕВА</v>
          </cell>
          <cell r="N76" t="str">
            <v>Ш</v>
          </cell>
          <cell r="O76" t="str">
            <v>АХМАДАЛИЕВА Ш.</v>
          </cell>
          <cell r="P76">
            <v>0</v>
          </cell>
          <cell r="Q76">
            <v>35</v>
          </cell>
          <cell r="R76">
            <v>171</v>
          </cell>
          <cell r="S76">
            <v>175</v>
          </cell>
          <cell r="T76" t="str">
            <v>171-175</v>
          </cell>
          <cell r="U76">
            <v>0</v>
          </cell>
          <cell r="V76">
            <v>26</v>
          </cell>
          <cell r="W76">
            <v>0</v>
          </cell>
        </row>
        <row r="77">
          <cell r="A77">
            <v>73</v>
          </cell>
          <cell r="B77">
            <v>73</v>
          </cell>
          <cell r="C77" t="str">
            <v>СЕРИКБАЙ Назым</v>
          </cell>
          <cell r="D77">
            <v>39088</v>
          </cell>
          <cell r="E77" t="str">
            <v>КМС</v>
          </cell>
          <cell r="F77">
            <v>0</v>
          </cell>
          <cell r="G77" t="str">
            <v>Туркестан обл.</v>
          </cell>
          <cell r="H77" t="str">
            <v xml:space="preserve"> </v>
          </cell>
          <cell r="I77">
            <v>0</v>
          </cell>
          <cell r="J77" t="str">
            <v>Туркестанская обл.</v>
          </cell>
          <cell r="K77">
            <v>0</v>
          </cell>
          <cell r="L77">
            <v>0</v>
          </cell>
          <cell r="M77" t="str">
            <v>СЕРИКБАЙ</v>
          </cell>
          <cell r="N77" t="str">
            <v>Н</v>
          </cell>
          <cell r="O77" t="str">
            <v>СЕРИКБАЙ Н.</v>
          </cell>
          <cell r="P77">
            <v>0</v>
          </cell>
          <cell r="Q77">
            <v>35</v>
          </cell>
          <cell r="R77">
            <v>171</v>
          </cell>
          <cell r="S77">
            <v>175</v>
          </cell>
          <cell r="T77" t="str">
            <v>171-175</v>
          </cell>
          <cell r="U77">
            <v>0</v>
          </cell>
          <cell r="V77">
            <v>0</v>
          </cell>
          <cell r="W77">
            <v>0</v>
          </cell>
        </row>
        <row r="78">
          <cell r="A78">
            <v>74</v>
          </cell>
          <cell r="B78">
            <v>74</v>
          </cell>
          <cell r="C78" t="str">
            <v xml:space="preserve">ШАВКАТОВА Гулёра </v>
          </cell>
          <cell r="D78">
            <v>38913</v>
          </cell>
          <cell r="E78" t="str">
            <v>II</v>
          </cell>
          <cell r="F78">
            <v>0</v>
          </cell>
          <cell r="G78" t="str">
            <v>Туркестан обл.</v>
          </cell>
          <cell r="H78" t="str">
            <v xml:space="preserve"> </v>
          </cell>
          <cell r="I78">
            <v>0</v>
          </cell>
          <cell r="J78" t="str">
            <v>Туркестанская обл.</v>
          </cell>
          <cell r="K78">
            <v>0</v>
          </cell>
          <cell r="L78">
            <v>0</v>
          </cell>
          <cell r="M78" t="str">
            <v>ШАВКАТОВА</v>
          </cell>
          <cell r="N78" t="str">
            <v>Г</v>
          </cell>
          <cell r="O78" t="str">
            <v>ШАВКАТОВА Г.</v>
          </cell>
          <cell r="P78">
            <v>0</v>
          </cell>
          <cell r="Q78">
            <v>35</v>
          </cell>
          <cell r="R78">
            <v>171</v>
          </cell>
          <cell r="S78">
            <v>175</v>
          </cell>
          <cell r="T78" t="str">
            <v>171-175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75</v>
          </cell>
          <cell r="B79">
            <v>75</v>
          </cell>
          <cell r="C79">
            <v>0</v>
          </cell>
          <cell r="D79" t="str">
            <v/>
          </cell>
          <cell r="E79">
            <v>0</v>
          </cell>
          <cell r="F79" t="str">
            <v/>
          </cell>
          <cell r="G79" t="str">
            <v/>
          </cell>
          <cell r="H79" t="str">
            <v xml:space="preserve"> </v>
          </cell>
          <cell r="I79">
            <v>0</v>
          </cell>
          <cell r="J79" t="str">
            <v>Туркестанская обл.</v>
          </cell>
          <cell r="K79">
            <v>0</v>
          </cell>
          <cell r="L79">
            <v>0</v>
          </cell>
          <cell r="M79" t="e">
            <v>#VALUE!</v>
          </cell>
          <cell r="N79" t="e">
            <v>#VALUE!</v>
          </cell>
          <cell r="O79" t="e">
            <v>#VALUE!</v>
          </cell>
          <cell r="P79">
            <v>0</v>
          </cell>
          <cell r="Q79">
            <v>35</v>
          </cell>
          <cell r="R79">
            <v>171</v>
          </cell>
          <cell r="S79">
            <v>175</v>
          </cell>
          <cell r="T79" t="str">
            <v>171-175</v>
          </cell>
          <cell r="U79">
            <v>0</v>
          </cell>
          <cell r="V79" t="str">
            <v/>
          </cell>
          <cell r="W79" t="str">
            <v/>
          </cell>
        </row>
        <row r="80">
          <cell r="A80">
            <v>76</v>
          </cell>
          <cell r="B80">
            <v>76</v>
          </cell>
          <cell r="C80" t="str">
            <v>БОРИСЮК Алина</v>
          </cell>
          <cell r="D80">
            <v>37342</v>
          </cell>
          <cell r="E80" t="str">
            <v>КМС</v>
          </cell>
          <cell r="F80">
            <v>59</v>
          </cell>
          <cell r="G80" t="str">
            <v>Костанай. обл</v>
          </cell>
          <cell r="H80" t="str">
            <v xml:space="preserve"> </v>
          </cell>
          <cell r="I80" t="str">
            <v>Костанайская обл.</v>
          </cell>
          <cell r="J80" t="str">
            <v>Костанайская обл.</v>
          </cell>
          <cell r="K80" t="str">
            <v>Магалеева Л.К.</v>
          </cell>
          <cell r="L80">
            <v>0</v>
          </cell>
          <cell r="M80" t="str">
            <v>БОРИСЮК</v>
          </cell>
          <cell r="N80" t="str">
            <v>А</v>
          </cell>
          <cell r="O80" t="str">
            <v>БОРИСЮК А.</v>
          </cell>
          <cell r="P80">
            <v>16</v>
          </cell>
          <cell r="Q80">
            <v>16</v>
          </cell>
          <cell r="R80">
            <v>76</v>
          </cell>
          <cell r="S80">
            <v>80</v>
          </cell>
          <cell r="T80" t="str">
            <v>76-80</v>
          </cell>
          <cell r="U80" t="str">
            <v>Костанайская обл.</v>
          </cell>
          <cell r="V80">
            <v>59</v>
          </cell>
          <cell r="W80">
            <v>0</v>
          </cell>
        </row>
        <row r="81">
          <cell r="A81">
            <v>77</v>
          </cell>
          <cell r="B81">
            <v>77</v>
          </cell>
          <cell r="C81" t="str">
            <v>ИСИМОВА Дана</v>
          </cell>
          <cell r="D81">
            <v>37552</v>
          </cell>
          <cell r="E81" t="str">
            <v>КМС</v>
          </cell>
          <cell r="F81">
            <v>25</v>
          </cell>
          <cell r="G81" t="str">
            <v>Костанай. обл</v>
          </cell>
          <cell r="H81" t="str">
            <v xml:space="preserve"> </v>
          </cell>
          <cell r="I81">
            <v>0</v>
          </cell>
          <cell r="J81" t="str">
            <v>Костанайская обл.</v>
          </cell>
          <cell r="K81">
            <v>0</v>
          </cell>
          <cell r="L81">
            <v>0</v>
          </cell>
          <cell r="M81" t="str">
            <v>ИСИМОВА</v>
          </cell>
          <cell r="N81" t="str">
            <v>Д</v>
          </cell>
          <cell r="O81" t="str">
            <v>ИСИМОВА Д.</v>
          </cell>
          <cell r="P81">
            <v>0</v>
          </cell>
          <cell r="Q81">
            <v>16</v>
          </cell>
          <cell r="R81">
            <v>76</v>
          </cell>
          <cell r="S81">
            <v>80</v>
          </cell>
          <cell r="T81" t="str">
            <v>76-80</v>
          </cell>
          <cell r="U81">
            <v>0</v>
          </cell>
          <cell r="V81">
            <v>25</v>
          </cell>
          <cell r="W81">
            <v>0</v>
          </cell>
        </row>
        <row r="82">
          <cell r="A82">
            <v>78</v>
          </cell>
          <cell r="B82">
            <v>78</v>
          </cell>
          <cell r="C82" t="str">
            <v>БИАХМЕТОВА Дана</v>
          </cell>
          <cell r="D82">
            <v>37419</v>
          </cell>
          <cell r="E82" t="str">
            <v>II</v>
          </cell>
          <cell r="F82">
            <v>0</v>
          </cell>
          <cell r="G82" t="str">
            <v>Костанай. обл</v>
          </cell>
          <cell r="H82" t="str">
            <v xml:space="preserve"> </v>
          </cell>
          <cell r="I82">
            <v>0</v>
          </cell>
          <cell r="J82" t="str">
            <v>Костанайская обл.</v>
          </cell>
          <cell r="K82">
            <v>0</v>
          </cell>
          <cell r="L82">
            <v>0</v>
          </cell>
          <cell r="M82" t="str">
            <v>БИАХМЕТОВА</v>
          </cell>
          <cell r="N82" t="str">
            <v>Д</v>
          </cell>
          <cell r="O82" t="str">
            <v>БИАХМЕТОВА Д.</v>
          </cell>
          <cell r="P82">
            <v>0</v>
          </cell>
          <cell r="Q82">
            <v>16</v>
          </cell>
          <cell r="R82">
            <v>76</v>
          </cell>
          <cell r="S82">
            <v>80</v>
          </cell>
          <cell r="T82" t="str">
            <v>76-80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79</v>
          </cell>
          <cell r="B83">
            <v>79</v>
          </cell>
          <cell r="C83">
            <v>0</v>
          </cell>
          <cell r="D83" t="str">
            <v/>
          </cell>
          <cell r="E83">
            <v>0</v>
          </cell>
          <cell r="F83" t="str">
            <v/>
          </cell>
          <cell r="G83">
            <v>0</v>
          </cell>
          <cell r="H83" t="str">
            <v xml:space="preserve"> </v>
          </cell>
          <cell r="I83">
            <v>0</v>
          </cell>
          <cell r="J83" t="str">
            <v>Костанайская обл.</v>
          </cell>
          <cell r="K83">
            <v>0</v>
          </cell>
          <cell r="L83">
            <v>0</v>
          </cell>
          <cell r="M83" t="e">
            <v>#VALUE!</v>
          </cell>
          <cell r="N83" t="e">
            <v>#VALUE!</v>
          </cell>
          <cell r="O83" t="e">
            <v>#VALUE!</v>
          </cell>
          <cell r="P83">
            <v>0</v>
          </cell>
          <cell r="Q83">
            <v>16</v>
          </cell>
          <cell r="R83">
            <v>76</v>
          </cell>
          <cell r="S83">
            <v>80</v>
          </cell>
          <cell r="T83" t="str">
            <v>76-80</v>
          </cell>
          <cell r="U83">
            <v>0</v>
          </cell>
          <cell r="V83" t="str">
            <v/>
          </cell>
          <cell r="W83" t="str">
            <v/>
          </cell>
        </row>
        <row r="84">
          <cell r="A84">
            <v>80</v>
          </cell>
          <cell r="B84">
            <v>80</v>
          </cell>
          <cell r="C84">
            <v>0</v>
          </cell>
          <cell r="D84" t="str">
            <v/>
          </cell>
          <cell r="E84">
            <v>0</v>
          </cell>
          <cell r="F84" t="str">
            <v/>
          </cell>
          <cell r="G84" t="str">
            <v/>
          </cell>
          <cell r="H84" t="str">
            <v xml:space="preserve"> </v>
          </cell>
          <cell r="I84">
            <v>0</v>
          </cell>
          <cell r="J84" t="str">
            <v>Костанайская обл.</v>
          </cell>
          <cell r="K84">
            <v>0</v>
          </cell>
          <cell r="L84">
            <v>0</v>
          </cell>
          <cell r="M84" t="e">
            <v>#VALUE!</v>
          </cell>
          <cell r="N84" t="e">
            <v>#VALUE!</v>
          </cell>
          <cell r="O84" t="e">
            <v>#VALUE!</v>
          </cell>
          <cell r="P84">
            <v>0</v>
          </cell>
          <cell r="Q84">
            <v>16</v>
          </cell>
          <cell r="R84">
            <v>76</v>
          </cell>
          <cell r="S84">
            <v>80</v>
          </cell>
          <cell r="T84" t="str">
            <v>76-80</v>
          </cell>
          <cell r="U84">
            <v>0</v>
          </cell>
          <cell r="V84" t="str">
            <v/>
          </cell>
          <cell r="W84" t="str">
            <v/>
          </cell>
        </row>
        <row r="85">
          <cell r="A85">
            <v>0</v>
          </cell>
          <cell r="B85" t="str">
            <v>-</v>
          </cell>
          <cell r="C85">
            <v>0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 xml:space="preserve"> 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e">
            <v>#VALUE!</v>
          </cell>
          <cell r="N85" t="e">
            <v>#VALUE!</v>
          </cell>
          <cell r="O85" t="e">
            <v>#VALUE!</v>
          </cell>
          <cell r="P85" t="str">
            <v>-</v>
          </cell>
          <cell r="Q85" t="str">
            <v>-</v>
          </cell>
          <cell r="R85" t="str">
            <v>-</v>
          </cell>
          <cell r="S85" t="str">
            <v>-</v>
          </cell>
          <cell r="T85" t="str">
            <v>-</v>
          </cell>
          <cell r="U85" t="str">
            <v>-</v>
          </cell>
          <cell r="V85">
            <v>0</v>
          </cell>
          <cell r="W85">
            <v>0</v>
          </cell>
        </row>
        <row r="86">
          <cell r="A86" t="str">
            <v>-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 t="str">
            <v xml:space="preserve"> 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 t="str">
            <v>.</v>
          </cell>
          <cell r="R86" t="str">
            <v>.</v>
          </cell>
          <cell r="S86" t="str">
            <v>.</v>
          </cell>
          <cell r="T86" t="str">
            <v>.</v>
          </cell>
          <cell r="U86">
            <v>0</v>
          </cell>
          <cell r="V86">
            <v>0</v>
          </cell>
          <cell r="W86">
            <v>0</v>
          </cell>
        </row>
        <row r="87">
          <cell r="A87" t="str">
            <v>Х</v>
          </cell>
          <cell r="B87" t="str">
            <v>Х</v>
          </cell>
          <cell r="C87" t="str">
            <v>Х</v>
          </cell>
          <cell r="D87" t="str">
            <v>Х</v>
          </cell>
          <cell r="E87" t="str">
            <v>Х</v>
          </cell>
          <cell r="F87" t="str">
            <v>Х</v>
          </cell>
          <cell r="G87" t="str">
            <v>Х</v>
          </cell>
          <cell r="H87" t="str">
            <v xml:space="preserve"> </v>
          </cell>
          <cell r="I87" t="str">
            <v>Х</v>
          </cell>
          <cell r="J87">
            <v>0</v>
          </cell>
          <cell r="K87" t="str">
            <v>Х</v>
          </cell>
          <cell r="L87" t="str">
            <v>Х</v>
          </cell>
          <cell r="M87" t="str">
            <v>Х</v>
          </cell>
          <cell r="N87" t="str">
            <v>Х</v>
          </cell>
          <cell r="O87" t="str">
            <v>Х</v>
          </cell>
          <cell r="P87" t="str">
            <v>Х</v>
          </cell>
          <cell r="Q87" t="str">
            <v>Х</v>
          </cell>
          <cell r="R87" t="str">
            <v>Х</v>
          </cell>
          <cell r="S87" t="str">
            <v>Х</v>
          </cell>
          <cell r="T87" t="str">
            <v>Х</v>
          </cell>
          <cell r="U87" t="str">
            <v>Х</v>
          </cell>
          <cell r="V87">
            <v>0</v>
          </cell>
          <cell r="W87">
            <v>0</v>
          </cell>
        </row>
        <row r="88">
          <cell r="A88" t="str">
            <v>Nr.</v>
          </cell>
          <cell r="B88" t="str">
            <v>№</v>
          </cell>
          <cell r="C88" t="str">
            <v>ФАМИЛИЯ Имя</v>
          </cell>
          <cell r="D88" t="str">
            <v>Дата рожд.</v>
          </cell>
          <cell r="E88" t="str">
            <v>Разр.</v>
          </cell>
          <cell r="F88" t="str">
            <v>Рейт</v>
          </cell>
          <cell r="G88" t="str">
            <v>Город</v>
          </cell>
          <cell r="H88" t="str">
            <v xml:space="preserve"> </v>
          </cell>
          <cell r="I88" t="str">
            <v>Команда</v>
          </cell>
          <cell r="J88">
            <v>0</v>
          </cell>
          <cell r="K88" t="str">
            <v>Тренер команды</v>
          </cell>
          <cell r="L88" t="str">
            <v>ФО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 t="str">
            <v>Команда</v>
          </cell>
          <cell r="V88">
            <v>0</v>
          </cell>
          <cell r="W88" t="str">
            <v>ЯНВ</v>
          </cell>
        </row>
        <row r="89">
          <cell r="A89">
            <v>101</v>
          </cell>
          <cell r="B89">
            <v>1</v>
          </cell>
          <cell r="C89" t="str">
            <v>ТОРШАЕВА Гюзель</v>
          </cell>
          <cell r="D89">
            <v>38324</v>
          </cell>
          <cell r="E89" t="str">
            <v>КМС</v>
          </cell>
          <cell r="F89">
            <v>34</v>
          </cell>
          <cell r="G89" t="str">
            <v>Мангистау. обл.</v>
          </cell>
          <cell r="H89" t="str">
            <v xml:space="preserve"> </v>
          </cell>
          <cell r="I89" t="str">
            <v>Мангистауская обл.-1</v>
          </cell>
          <cell r="J89" t="str">
            <v>Мангистауская обл.-1</v>
          </cell>
          <cell r="K89" t="str">
            <v>Бурбасов Е.К.</v>
          </cell>
          <cell r="L89">
            <v>0</v>
          </cell>
          <cell r="M89" t="str">
            <v>ТОРШАЕВА</v>
          </cell>
          <cell r="N89" t="str">
            <v>Г</v>
          </cell>
          <cell r="O89" t="str">
            <v>ТОРШАЕВА Г.</v>
          </cell>
          <cell r="P89">
            <v>21</v>
          </cell>
          <cell r="Q89">
            <v>21</v>
          </cell>
          <cell r="R89">
            <v>101</v>
          </cell>
          <cell r="S89">
            <v>105</v>
          </cell>
          <cell r="T89" t="str">
            <v>101-105</v>
          </cell>
          <cell r="U89" t="str">
            <v>Мангистауская обл.-1</v>
          </cell>
          <cell r="V89">
            <v>34</v>
          </cell>
          <cell r="W89">
            <v>0</v>
          </cell>
        </row>
        <row r="90">
          <cell r="A90">
            <v>102</v>
          </cell>
          <cell r="B90">
            <v>2</v>
          </cell>
          <cell r="C90" t="str">
            <v>БОРСАКБАЕВА Карина</v>
          </cell>
          <cell r="D90">
            <v>37625</v>
          </cell>
          <cell r="E90" t="str">
            <v>I</v>
          </cell>
          <cell r="F90">
            <v>29</v>
          </cell>
          <cell r="G90" t="str">
            <v>Мангистау. обл.</v>
          </cell>
          <cell r="H90" t="str">
            <v xml:space="preserve"> </v>
          </cell>
          <cell r="I90">
            <v>0</v>
          </cell>
          <cell r="J90" t="str">
            <v>Мангистауская обл.-1</v>
          </cell>
          <cell r="K90">
            <v>0</v>
          </cell>
          <cell r="L90">
            <v>0</v>
          </cell>
          <cell r="M90" t="str">
            <v>БОРСАКБАЕВА</v>
          </cell>
          <cell r="N90" t="str">
            <v>К</v>
          </cell>
          <cell r="O90" t="str">
            <v>БОРСАКБАЕВА К.</v>
          </cell>
          <cell r="P90">
            <v>0</v>
          </cell>
          <cell r="Q90">
            <v>21</v>
          </cell>
          <cell r="R90">
            <v>101</v>
          </cell>
          <cell r="S90">
            <v>105</v>
          </cell>
          <cell r="T90" t="str">
            <v>101-105</v>
          </cell>
          <cell r="U90">
            <v>0</v>
          </cell>
          <cell r="V90">
            <v>29</v>
          </cell>
          <cell r="W90">
            <v>0</v>
          </cell>
        </row>
        <row r="91">
          <cell r="A91">
            <v>103</v>
          </cell>
          <cell r="B91">
            <v>3</v>
          </cell>
          <cell r="C91" t="str">
            <v>БОРСАКБАЕВА Зарина</v>
          </cell>
          <cell r="D91">
            <v>37622</v>
          </cell>
          <cell r="E91" t="str">
            <v>I</v>
          </cell>
          <cell r="F91">
            <v>0</v>
          </cell>
          <cell r="G91" t="str">
            <v>Мангистау. обл.</v>
          </cell>
          <cell r="H91" t="str">
            <v xml:space="preserve"> </v>
          </cell>
          <cell r="I91">
            <v>0</v>
          </cell>
          <cell r="J91" t="str">
            <v>Мангистауская обл.-1</v>
          </cell>
          <cell r="K91">
            <v>0</v>
          </cell>
          <cell r="L91">
            <v>0</v>
          </cell>
          <cell r="M91" t="str">
            <v>БОРСАКБАЕВА</v>
          </cell>
          <cell r="N91" t="str">
            <v>З</v>
          </cell>
          <cell r="O91" t="str">
            <v>БОРСАКБАЕВА З.</v>
          </cell>
          <cell r="P91">
            <v>0</v>
          </cell>
          <cell r="Q91">
            <v>21</v>
          </cell>
          <cell r="R91">
            <v>101</v>
          </cell>
          <cell r="S91">
            <v>105</v>
          </cell>
          <cell r="T91" t="str">
            <v>101-105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104</v>
          </cell>
          <cell r="B92">
            <v>4</v>
          </cell>
          <cell r="C92">
            <v>0</v>
          </cell>
          <cell r="D92" t="str">
            <v/>
          </cell>
          <cell r="E92">
            <v>0</v>
          </cell>
          <cell r="F92" t="str">
            <v/>
          </cell>
          <cell r="G92" t="str">
            <v/>
          </cell>
          <cell r="H92" t="str">
            <v xml:space="preserve"> </v>
          </cell>
          <cell r="I92">
            <v>0</v>
          </cell>
          <cell r="J92" t="str">
            <v>Мангистауская обл.-1</v>
          </cell>
          <cell r="K92">
            <v>0</v>
          </cell>
          <cell r="L92">
            <v>0</v>
          </cell>
          <cell r="M92" t="e">
            <v>#VALUE!</v>
          </cell>
          <cell r="N92" t="e">
            <v>#VALUE!</v>
          </cell>
          <cell r="O92" t="e">
            <v>#VALUE!</v>
          </cell>
          <cell r="P92">
            <v>0</v>
          </cell>
          <cell r="Q92">
            <v>21</v>
          </cell>
          <cell r="R92">
            <v>101</v>
          </cell>
          <cell r="S92">
            <v>105</v>
          </cell>
          <cell r="T92" t="str">
            <v>101-105</v>
          </cell>
          <cell r="U92">
            <v>0</v>
          </cell>
          <cell r="V92" t="str">
            <v/>
          </cell>
          <cell r="W92" t="str">
            <v/>
          </cell>
        </row>
        <row r="93">
          <cell r="A93">
            <v>105</v>
          </cell>
          <cell r="B93">
            <v>5</v>
          </cell>
          <cell r="C93">
            <v>0</v>
          </cell>
          <cell r="D93" t="str">
            <v/>
          </cell>
          <cell r="E93">
            <v>0</v>
          </cell>
          <cell r="F93" t="str">
            <v/>
          </cell>
          <cell r="G93" t="str">
            <v/>
          </cell>
          <cell r="H93" t="str">
            <v xml:space="preserve"> </v>
          </cell>
          <cell r="I93">
            <v>0</v>
          </cell>
          <cell r="J93" t="str">
            <v>Мангистауская обл.-1</v>
          </cell>
          <cell r="K93">
            <v>0</v>
          </cell>
          <cell r="L93">
            <v>0</v>
          </cell>
          <cell r="M93" t="e">
            <v>#VALUE!</v>
          </cell>
          <cell r="N93" t="e">
            <v>#VALUE!</v>
          </cell>
          <cell r="O93" t="e">
            <v>#VALUE!</v>
          </cell>
          <cell r="P93">
            <v>0</v>
          </cell>
          <cell r="Q93">
            <v>21</v>
          </cell>
          <cell r="R93">
            <v>101</v>
          </cell>
          <cell r="S93">
            <v>105</v>
          </cell>
          <cell r="T93" t="str">
            <v>101-105</v>
          </cell>
          <cell r="U93">
            <v>0</v>
          </cell>
          <cell r="V93" t="str">
            <v/>
          </cell>
          <cell r="W93" t="str">
            <v/>
          </cell>
        </row>
        <row r="94">
          <cell r="A94">
            <v>106</v>
          </cell>
          <cell r="B94">
            <v>6</v>
          </cell>
          <cell r="C94" t="str">
            <v>АБУЛХАЙР Роза</v>
          </cell>
          <cell r="D94">
            <v>39083</v>
          </cell>
          <cell r="E94" t="str">
            <v>II</v>
          </cell>
          <cell r="F94">
            <v>0</v>
          </cell>
          <cell r="G94" t="str">
            <v>Мангистау. обл.</v>
          </cell>
          <cell r="H94" t="str">
            <v xml:space="preserve"> </v>
          </cell>
          <cell r="I94" t="str">
            <v>Мангистауская обл.-2</v>
          </cell>
          <cell r="J94" t="str">
            <v>Мангистауская обл.-2</v>
          </cell>
          <cell r="K94" t="str">
            <v>Бурбасов Е.К.</v>
          </cell>
          <cell r="L94">
            <v>0</v>
          </cell>
          <cell r="M94" t="e">
            <v>#VALUE!</v>
          </cell>
          <cell r="N94" t="e">
            <v>#VALUE!</v>
          </cell>
          <cell r="O94" t="e">
            <v>#VALUE!</v>
          </cell>
          <cell r="P94">
            <v>22</v>
          </cell>
          <cell r="Q94">
            <v>22</v>
          </cell>
          <cell r="R94">
            <v>106</v>
          </cell>
          <cell r="S94">
            <v>110</v>
          </cell>
          <cell r="T94" t="str">
            <v>106-110</v>
          </cell>
          <cell r="U94" t="str">
            <v>Мангистауская обл.-2</v>
          </cell>
          <cell r="V94">
            <v>0</v>
          </cell>
          <cell r="W94">
            <v>0</v>
          </cell>
        </row>
        <row r="95">
          <cell r="A95">
            <v>107</v>
          </cell>
          <cell r="B95">
            <v>7</v>
          </cell>
          <cell r="C95" t="str">
            <v>АБУЛХАЙР Салима</v>
          </cell>
          <cell r="D95">
            <v>39814</v>
          </cell>
          <cell r="E95" t="str">
            <v>II</v>
          </cell>
          <cell r="F95">
            <v>0</v>
          </cell>
          <cell r="G95" t="str">
            <v>Мангистау. обл.</v>
          </cell>
          <cell r="H95" t="str">
            <v xml:space="preserve"> </v>
          </cell>
          <cell r="I95">
            <v>0</v>
          </cell>
          <cell r="J95" t="str">
            <v>Мангистауская обл.-2</v>
          </cell>
          <cell r="K95">
            <v>0</v>
          </cell>
          <cell r="L95">
            <v>0</v>
          </cell>
          <cell r="M95" t="e">
            <v>#VALUE!</v>
          </cell>
          <cell r="N95" t="e">
            <v>#VALUE!</v>
          </cell>
          <cell r="O95" t="e">
            <v>#VALUE!</v>
          </cell>
          <cell r="P95">
            <v>0</v>
          </cell>
          <cell r="Q95">
            <v>22</v>
          </cell>
          <cell r="R95">
            <v>106</v>
          </cell>
          <cell r="S95">
            <v>110</v>
          </cell>
          <cell r="T95" t="str">
            <v>106-110</v>
          </cell>
          <cell r="U95">
            <v>0</v>
          </cell>
          <cell r="V95">
            <v>0</v>
          </cell>
          <cell r="W95">
            <v>0</v>
          </cell>
        </row>
        <row r="96">
          <cell r="A96">
            <v>108</v>
          </cell>
          <cell r="B96">
            <v>8</v>
          </cell>
          <cell r="C96" t="str">
            <v>ЕРКИН Акбота</v>
          </cell>
          <cell r="D96">
            <v>39448</v>
          </cell>
          <cell r="E96" t="str">
            <v>II</v>
          </cell>
          <cell r="F96">
            <v>0</v>
          </cell>
          <cell r="G96" t="str">
            <v>Мангистау. обл.</v>
          </cell>
          <cell r="H96" t="str">
            <v xml:space="preserve"> </v>
          </cell>
          <cell r="I96">
            <v>0</v>
          </cell>
          <cell r="J96" t="str">
            <v>Мангистауская обл.-2</v>
          </cell>
          <cell r="K96">
            <v>0</v>
          </cell>
          <cell r="L96">
            <v>0</v>
          </cell>
          <cell r="M96" t="e">
            <v>#VALUE!</v>
          </cell>
          <cell r="N96" t="e">
            <v>#VALUE!</v>
          </cell>
          <cell r="O96" t="e">
            <v>#VALUE!</v>
          </cell>
          <cell r="P96">
            <v>0</v>
          </cell>
          <cell r="Q96">
            <v>22</v>
          </cell>
          <cell r="R96">
            <v>106</v>
          </cell>
          <cell r="S96">
            <v>110</v>
          </cell>
          <cell r="T96" t="str">
            <v>106-110</v>
          </cell>
          <cell r="U96">
            <v>0</v>
          </cell>
          <cell r="V96">
            <v>0</v>
          </cell>
          <cell r="W96">
            <v>0</v>
          </cell>
        </row>
        <row r="97">
          <cell r="A97">
            <v>109</v>
          </cell>
          <cell r="B97">
            <v>9</v>
          </cell>
          <cell r="C97">
            <v>0</v>
          </cell>
          <cell r="D97">
            <v>0</v>
          </cell>
          <cell r="E97">
            <v>0</v>
          </cell>
          <cell r="F97" t="str">
            <v/>
          </cell>
          <cell r="G97">
            <v>0</v>
          </cell>
          <cell r="H97" t="str">
            <v xml:space="preserve"> </v>
          </cell>
          <cell r="I97">
            <v>0</v>
          </cell>
          <cell r="J97" t="str">
            <v>Мангистауская обл.-2</v>
          </cell>
          <cell r="K97">
            <v>0</v>
          </cell>
          <cell r="L97">
            <v>0</v>
          </cell>
          <cell r="M97" t="e">
            <v>#VALUE!</v>
          </cell>
          <cell r="N97" t="e">
            <v>#VALUE!</v>
          </cell>
          <cell r="O97" t="e">
            <v>#VALUE!</v>
          </cell>
          <cell r="P97">
            <v>0</v>
          </cell>
          <cell r="Q97">
            <v>22</v>
          </cell>
          <cell r="R97">
            <v>106</v>
          </cell>
          <cell r="S97">
            <v>110</v>
          </cell>
          <cell r="T97" t="str">
            <v>106-110</v>
          </cell>
          <cell r="U97">
            <v>0</v>
          </cell>
          <cell r="V97" t="str">
            <v/>
          </cell>
          <cell r="W97" t="str">
            <v/>
          </cell>
        </row>
        <row r="98">
          <cell r="A98">
            <v>110</v>
          </cell>
          <cell r="B98">
            <v>10</v>
          </cell>
          <cell r="C98">
            <v>0</v>
          </cell>
          <cell r="D98" t="str">
            <v/>
          </cell>
          <cell r="E98">
            <v>0</v>
          </cell>
          <cell r="F98" t="str">
            <v/>
          </cell>
          <cell r="G98" t="str">
            <v/>
          </cell>
          <cell r="H98" t="str">
            <v xml:space="preserve"> </v>
          </cell>
          <cell r="I98">
            <v>0</v>
          </cell>
          <cell r="J98" t="str">
            <v>Мангистауская обл.-2</v>
          </cell>
          <cell r="K98">
            <v>0</v>
          </cell>
          <cell r="L98">
            <v>0</v>
          </cell>
          <cell r="M98" t="e">
            <v>#VALUE!</v>
          </cell>
          <cell r="N98" t="e">
            <v>#VALUE!</v>
          </cell>
          <cell r="O98" t="e">
            <v>#VALUE!</v>
          </cell>
          <cell r="P98">
            <v>0</v>
          </cell>
          <cell r="Q98">
            <v>22</v>
          </cell>
          <cell r="R98">
            <v>106</v>
          </cell>
          <cell r="S98">
            <v>110</v>
          </cell>
          <cell r="T98" t="str">
            <v>106-110</v>
          </cell>
          <cell r="U98">
            <v>0</v>
          </cell>
          <cell r="V98" t="str">
            <v/>
          </cell>
          <cell r="W98" t="str">
            <v/>
          </cell>
        </row>
        <row r="99">
          <cell r="A99">
            <v>111</v>
          </cell>
          <cell r="B99">
            <v>11</v>
          </cell>
          <cell r="C99" t="str">
            <v>МЕДЕУОВА Анаа</v>
          </cell>
          <cell r="D99">
            <v>38353</v>
          </cell>
          <cell r="E99" t="str">
            <v>КМС</v>
          </cell>
          <cell r="F99">
            <v>0</v>
          </cell>
          <cell r="G99" t="str">
            <v>Жамбылск. обл.</v>
          </cell>
          <cell r="H99" t="str">
            <v xml:space="preserve"> </v>
          </cell>
          <cell r="I99" t="str">
            <v>Жамбылская обл.-2</v>
          </cell>
          <cell r="J99" t="str">
            <v>Жамбылская обл.-2</v>
          </cell>
          <cell r="K99" t="str">
            <v>Хасанов Н.</v>
          </cell>
          <cell r="L99">
            <v>0</v>
          </cell>
          <cell r="M99" t="str">
            <v>МЕДЕУОВА</v>
          </cell>
          <cell r="N99" t="str">
            <v>А</v>
          </cell>
          <cell r="O99" t="str">
            <v>МЕДЕУОВА А.</v>
          </cell>
          <cell r="P99">
            <v>23</v>
          </cell>
          <cell r="Q99">
            <v>23</v>
          </cell>
          <cell r="R99">
            <v>111</v>
          </cell>
          <cell r="S99">
            <v>115</v>
          </cell>
          <cell r="T99" t="str">
            <v>111-115</v>
          </cell>
          <cell r="U99" t="str">
            <v>Жамбылская обл.-2</v>
          </cell>
          <cell r="V99">
            <v>0</v>
          </cell>
          <cell r="W99">
            <v>0</v>
          </cell>
        </row>
        <row r="100">
          <cell r="A100">
            <v>112</v>
          </cell>
          <cell r="B100">
            <v>12</v>
          </cell>
          <cell r="C100" t="str">
            <v>МУКАШ Шугыла</v>
          </cell>
          <cell r="D100">
            <v>39083</v>
          </cell>
          <cell r="E100" t="str">
            <v>б.р.</v>
          </cell>
          <cell r="F100">
            <v>0</v>
          </cell>
          <cell r="G100" t="str">
            <v>Жамбылск. обл.</v>
          </cell>
          <cell r="H100" t="str">
            <v xml:space="preserve"> </v>
          </cell>
          <cell r="I100">
            <v>0</v>
          </cell>
          <cell r="J100" t="str">
            <v>Жамбылская обл.-2</v>
          </cell>
          <cell r="K100">
            <v>0</v>
          </cell>
          <cell r="L100">
            <v>0</v>
          </cell>
          <cell r="M100" t="str">
            <v>МУКАШ</v>
          </cell>
          <cell r="N100" t="str">
            <v>Ш</v>
          </cell>
          <cell r="O100" t="str">
            <v>МУКАШ Ш.</v>
          </cell>
          <cell r="P100">
            <v>0</v>
          </cell>
          <cell r="Q100">
            <v>23</v>
          </cell>
          <cell r="R100">
            <v>111</v>
          </cell>
          <cell r="S100">
            <v>115</v>
          </cell>
          <cell r="T100" t="str">
            <v>111-115</v>
          </cell>
          <cell r="U100">
            <v>0</v>
          </cell>
          <cell r="V100">
            <v>0</v>
          </cell>
          <cell r="W100">
            <v>0</v>
          </cell>
        </row>
        <row r="101">
          <cell r="A101">
            <v>113</v>
          </cell>
          <cell r="B101">
            <v>13</v>
          </cell>
          <cell r="C101" t="str">
            <v>ТУРАР Альбина</v>
          </cell>
          <cell r="D101">
            <v>37257</v>
          </cell>
          <cell r="E101" t="str">
            <v>б.р.</v>
          </cell>
          <cell r="F101">
            <v>0</v>
          </cell>
          <cell r="G101" t="str">
            <v>Жамбылск. обл.</v>
          </cell>
          <cell r="H101" t="str">
            <v xml:space="preserve"> </v>
          </cell>
          <cell r="I101">
            <v>0</v>
          </cell>
          <cell r="J101" t="str">
            <v>Жамбылская обл.-2</v>
          </cell>
          <cell r="K101">
            <v>0</v>
          </cell>
          <cell r="L101">
            <v>0</v>
          </cell>
          <cell r="M101" t="str">
            <v>ТУРАР</v>
          </cell>
          <cell r="N101" t="str">
            <v>А</v>
          </cell>
          <cell r="O101" t="str">
            <v>ТУРАР А.</v>
          </cell>
          <cell r="P101">
            <v>0</v>
          </cell>
          <cell r="Q101">
            <v>23</v>
          </cell>
          <cell r="R101">
            <v>111</v>
          </cell>
          <cell r="S101">
            <v>115</v>
          </cell>
          <cell r="T101" t="str">
            <v>111-115</v>
          </cell>
          <cell r="U101">
            <v>0</v>
          </cell>
          <cell r="V101">
            <v>0</v>
          </cell>
          <cell r="W101">
            <v>0</v>
          </cell>
        </row>
        <row r="102">
          <cell r="A102">
            <v>114</v>
          </cell>
          <cell r="B102">
            <v>14</v>
          </cell>
          <cell r="C102" t="str">
            <v>МУСТАФИНА Амина</v>
          </cell>
          <cell r="D102">
            <v>39448</v>
          </cell>
          <cell r="E102" t="str">
            <v>б.р.</v>
          </cell>
          <cell r="F102">
            <v>0</v>
          </cell>
          <cell r="G102" t="str">
            <v>Жамбылск. обл.</v>
          </cell>
          <cell r="H102" t="str">
            <v xml:space="preserve"> </v>
          </cell>
          <cell r="I102">
            <v>0</v>
          </cell>
          <cell r="J102" t="str">
            <v>Жамбылская обл.-2</v>
          </cell>
          <cell r="K102">
            <v>0</v>
          </cell>
          <cell r="L102">
            <v>0</v>
          </cell>
          <cell r="M102" t="str">
            <v>МУСТАФИНА</v>
          </cell>
          <cell r="N102" t="str">
            <v>А</v>
          </cell>
          <cell r="O102" t="str">
            <v>МУСТАФИНА А.</v>
          </cell>
          <cell r="P102">
            <v>0</v>
          </cell>
          <cell r="Q102">
            <v>23</v>
          </cell>
          <cell r="R102">
            <v>111</v>
          </cell>
          <cell r="S102">
            <v>115</v>
          </cell>
          <cell r="T102" t="str">
            <v>111-115</v>
          </cell>
          <cell r="U102">
            <v>0</v>
          </cell>
          <cell r="V102">
            <v>0</v>
          </cell>
          <cell r="W102">
            <v>0</v>
          </cell>
        </row>
        <row r="103">
          <cell r="A103">
            <v>115</v>
          </cell>
          <cell r="B103">
            <v>15</v>
          </cell>
          <cell r="C103">
            <v>0</v>
          </cell>
          <cell r="D103" t="str">
            <v/>
          </cell>
          <cell r="E103">
            <v>0</v>
          </cell>
          <cell r="F103" t="str">
            <v/>
          </cell>
          <cell r="G103" t="str">
            <v/>
          </cell>
          <cell r="H103" t="str">
            <v xml:space="preserve"> </v>
          </cell>
          <cell r="I103">
            <v>0</v>
          </cell>
          <cell r="J103" t="str">
            <v>Жамбылская обл.-2</v>
          </cell>
          <cell r="K103">
            <v>0</v>
          </cell>
          <cell r="L103">
            <v>0</v>
          </cell>
          <cell r="M103" t="e">
            <v>#VALUE!</v>
          </cell>
          <cell r="N103" t="e">
            <v>#VALUE!</v>
          </cell>
          <cell r="O103" t="e">
            <v>#VALUE!</v>
          </cell>
          <cell r="P103">
            <v>0</v>
          </cell>
          <cell r="Q103">
            <v>23</v>
          </cell>
          <cell r="R103">
            <v>111</v>
          </cell>
          <cell r="S103">
            <v>115</v>
          </cell>
          <cell r="T103" t="str">
            <v>111-115</v>
          </cell>
          <cell r="U103">
            <v>0</v>
          </cell>
          <cell r="V103" t="str">
            <v/>
          </cell>
          <cell r="W103" t="str">
            <v/>
          </cell>
        </row>
        <row r="104">
          <cell r="A104">
            <v>116</v>
          </cell>
          <cell r="B104">
            <v>16</v>
          </cell>
          <cell r="C104">
            <v>0</v>
          </cell>
          <cell r="D104" t="str">
            <v/>
          </cell>
          <cell r="E104">
            <v>0</v>
          </cell>
          <cell r="F104" t="str">
            <v/>
          </cell>
          <cell r="G104" t="str">
            <v/>
          </cell>
          <cell r="H104" t="str">
            <v xml:space="preserve"> 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 t="e">
            <v>#VALUE!</v>
          </cell>
          <cell r="N104" t="e">
            <v>#VALUE!</v>
          </cell>
          <cell r="O104" t="e">
            <v>#VALUE!</v>
          </cell>
          <cell r="P104">
            <v>24</v>
          </cell>
          <cell r="Q104">
            <v>24</v>
          </cell>
          <cell r="R104">
            <v>116</v>
          </cell>
          <cell r="S104">
            <v>120</v>
          </cell>
          <cell r="T104" t="str">
            <v>116-120</v>
          </cell>
          <cell r="U104">
            <v>0</v>
          </cell>
          <cell r="V104" t="str">
            <v/>
          </cell>
          <cell r="W104" t="str">
            <v/>
          </cell>
        </row>
        <row r="105">
          <cell r="A105">
            <v>117</v>
          </cell>
          <cell r="B105">
            <v>17</v>
          </cell>
          <cell r="C105">
            <v>0</v>
          </cell>
          <cell r="D105" t="str">
            <v/>
          </cell>
          <cell r="E105">
            <v>0</v>
          </cell>
          <cell r="F105" t="str">
            <v/>
          </cell>
          <cell r="G105" t="str">
            <v/>
          </cell>
          <cell r="H105" t="str">
            <v xml:space="preserve"> 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 t="e">
            <v>#VALUE!</v>
          </cell>
          <cell r="N105" t="e">
            <v>#VALUE!</v>
          </cell>
          <cell r="O105" t="e">
            <v>#VALUE!</v>
          </cell>
          <cell r="P105">
            <v>0</v>
          </cell>
          <cell r="Q105">
            <v>24</v>
          </cell>
          <cell r="R105">
            <v>116</v>
          </cell>
          <cell r="S105">
            <v>120</v>
          </cell>
          <cell r="T105" t="str">
            <v>116-120</v>
          </cell>
          <cell r="U105">
            <v>0</v>
          </cell>
          <cell r="V105" t="str">
            <v/>
          </cell>
          <cell r="W105" t="str">
            <v/>
          </cell>
        </row>
        <row r="106">
          <cell r="A106">
            <v>118</v>
          </cell>
          <cell r="B106">
            <v>18</v>
          </cell>
          <cell r="C106">
            <v>0</v>
          </cell>
          <cell r="D106" t="str">
            <v/>
          </cell>
          <cell r="E106">
            <v>0</v>
          </cell>
          <cell r="F106" t="str">
            <v/>
          </cell>
          <cell r="G106" t="str">
            <v/>
          </cell>
          <cell r="H106" t="str">
            <v xml:space="preserve"> 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 t="e">
            <v>#VALUE!</v>
          </cell>
          <cell r="N106" t="e">
            <v>#VALUE!</v>
          </cell>
          <cell r="O106" t="e">
            <v>#VALUE!</v>
          </cell>
          <cell r="P106">
            <v>0</v>
          </cell>
          <cell r="Q106">
            <v>24</v>
          </cell>
          <cell r="R106">
            <v>116</v>
          </cell>
          <cell r="S106">
            <v>120</v>
          </cell>
          <cell r="T106" t="str">
            <v>116-120</v>
          </cell>
          <cell r="U106">
            <v>0</v>
          </cell>
          <cell r="V106" t="str">
            <v/>
          </cell>
          <cell r="W106" t="str">
            <v/>
          </cell>
        </row>
        <row r="107">
          <cell r="A107">
            <v>119</v>
          </cell>
          <cell r="B107">
            <v>19</v>
          </cell>
          <cell r="C107">
            <v>0</v>
          </cell>
          <cell r="D107" t="str">
            <v/>
          </cell>
          <cell r="E107">
            <v>0</v>
          </cell>
          <cell r="F107" t="str">
            <v/>
          </cell>
          <cell r="G107" t="str">
            <v/>
          </cell>
          <cell r="H107" t="str">
            <v xml:space="preserve"> 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 t="e">
            <v>#VALUE!</v>
          </cell>
          <cell r="N107" t="e">
            <v>#VALUE!</v>
          </cell>
          <cell r="O107" t="e">
            <v>#VALUE!</v>
          </cell>
          <cell r="P107">
            <v>0</v>
          </cell>
          <cell r="Q107">
            <v>24</v>
          </cell>
          <cell r="R107">
            <v>116</v>
          </cell>
          <cell r="S107">
            <v>120</v>
          </cell>
          <cell r="T107" t="str">
            <v>116-120</v>
          </cell>
          <cell r="U107">
            <v>0</v>
          </cell>
          <cell r="V107" t="str">
            <v/>
          </cell>
          <cell r="W107" t="str">
            <v/>
          </cell>
        </row>
        <row r="108">
          <cell r="A108">
            <v>120</v>
          </cell>
          <cell r="B108">
            <v>20</v>
          </cell>
          <cell r="C108">
            <v>0</v>
          </cell>
          <cell r="D108" t="str">
            <v/>
          </cell>
          <cell r="E108">
            <v>0</v>
          </cell>
          <cell r="F108" t="str">
            <v/>
          </cell>
          <cell r="G108" t="str">
            <v/>
          </cell>
          <cell r="H108" t="str">
            <v xml:space="preserve"> 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 t="e">
            <v>#VALUE!</v>
          </cell>
          <cell r="N108" t="e">
            <v>#VALUE!</v>
          </cell>
          <cell r="O108" t="e">
            <v>#VALUE!</v>
          </cell>
          <cell r="P108">
            <v>0</v>
          </cell>
          <cell r="Q108">
            <v>24</v>
          </cell>
          <cell r="R108">
            <v>116</v>
          </cell>
          <cell r="S108">
            <v>120</v>
          </cell>
          <cell r="T108" t="str">
            <v>116-120</v>
          </cell>
          <cell r="U108">
            <v>0</v>
          </cell>
          <cell r="V108" t="str">
            <v/>
          </cell>
          <cell r="W108" t="str">
            <v/>
          </cell>
        </row>
        <row r="109">
          <cell r="A109">
            <v>121</v>
          </cell>
          <cell r="B109">
            <v>21</v>
          </cell>
          <cell r="C109">
            <v>0</v>
          </cell>
          <cell r="D109" t="str">
            <v/>
          </cell>
          <cell r="E109">
            <v>0</v>
          </cell>
          <cell r="F109" t="str">
            <v/>
          </cell>
          <cell r="G109" t="str">
            <v/>
          </cell>
          <cell r="H109" t="str">
            <v xml:space="preserve"> 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e">
            <v>#VALUE!</v>
          </cell>
          <cell r="N109" t="e">
            <v>#VALUE!</v>
          </cell>
          <cell r="O109" t="e">
            <v>#VALUE!</v>
          </cell>
          <cell r="P109">
            <v>25</v>
          </cell>
          <cell r="Q109">
            <v>25</v>
          </cell>
          <cell r="R109">
            <v>121</v>
          </cell>
          <cell r="S109">
            <v>125</v>
          </cell>
          <cell r="T109" t="str">
            <v>121-125</v>
          </cell>
          <cell r="U109">
            <v>0</v>
          </cell>
          <cell r="V109" t="str">
            <v/>
          </cell>
          <cell r="W109" t="str">
            <v/>
          </cell>
        </row>
        <row r="110">
          <cell r="A110">
            <v>122</v>
          </cell>
          <cell r="B110">
            <v>22</v>
          </cell>
          <cell r="C110">
            <v>0</v>
          </cell>
          <cell r="D110" t="str">
            <v/>
          </cell>
          <cell r="E110">
            <v>0</v>
          </cell>
          <cell r="F110" t="str">
            <v/>
          </cell>
          <cell r="G110" t="str">
            <v/>
          </cell>
          <cell r="H110" t="str">
            <v xml:space="preserve"> 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 t="e">
            <v>#VALUE!</v>
          </cell>
          <cell r="N110" t="e">
            <v>#VALUE!</v>
          </cell>
          <cell r="O110" t="e">
            <v>#VALUE!</v>
          </cell>
          <cell r="P110">
            <v>0</v>
          </cell>
          <cell r="Q110">
            <v>25</v>
          </cell>
          <cell r="R110">
            <v>121</v>
          </cell>
          <cell r="S110">
            <v>125</v>
          </cell>
          <cell r="T110" t="str">
            <v>121-125</v>
          </cell>
          <cell r="U110">
            <v>0</v>
          </cell>
          <cell r="V110" t="str">
            <v/>
          </cell>
          <cell r="W110" t="str">
            <v/>
          </cell>
        </row>
        <row r="111">
          <cell r="A111">
            <v>123</v>
          </cell>
          <cell r="B111">
            <v>23</v>
          </cell>
          <cell r="C111">
            <v>0</v>
          </cell>
          <cell r="D111" t="str">
            <v/>
          </cell>
          <cell r="E111">
            <v>0</v>
          </cell>
          <cell r="F111" t="str">
            <v/>
          </cell>
          <cell r="G111" t="str">
            <v/>
          </cell>
          <cell r="H111" t="str">
            <v xml:space="preserve"> 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 t="e">
            <v>#VALUE!</v>
          </cell>
          <cell r="N111" t="e">
            <v>#VALUE!</v>
          </cell>
          <cell r="O111" t="e">
            <v>#VALUE!</v>
          </cell>
          <cell r="P111">
            <v>0</v>
          </cell>
          <cell r="Q111">
            <v>25</v>
          </cell>
          <cell r="R111">
            <v>121</v>
          </cell>
          <cell r="S111">
            <v>125</v>
          </cell>
          <cell r="T111" t="str">
            <v>121-125</v>
          </cell>
          <cell r="U111">
            <v>0</v>
          </cell>
          <cell r="V111" t="str">
            <v/>
          </cell>
          <cell r="W111" t="str">
            <v/>
          </cell>
        </row>
        <row r="112">
          <cell r="A112">
            <v>124</v>
          </cell>
          <cell r="B112">
            <v>24</v>
          </cell>
          <cell r="C112">
            <v>0</v>
          </cell>
          <cell r="D112" t="str">
            <v/>
          </cell>
          <cell r="E112">
            <v>0</v>
          </cell>
          <cell r="F112" t="str">
            <v/>
          </cell>
          <cell r="G112" t="str">
            <v/>
          </cell>
          <cell r="H112" t="str">
            <v xml:space="preserve"> 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 t="e">
            <v>#VALUE!</v>
          </cell>
          <cell r="N112" t="e">
            <v>#VALUE!</v>
          </cell>
          <cell r="O112" t="e">
            <v>#VALUE!</v>
          </cell>
          <cell r="P112">
            <v>0</v>
          </cell>
          <cell r="Q112">
            <v>25</v>
          </cell>
          <cell r="R112">
            <v>121</v>
          </cell>
          <cell r="S112">
            <v>125</v>
          </cell>
          <cell r="T112" t="str">
            <v>121-125</v>
          </cell>
          <cell r="U112">
            <v>0</v>
          </cell>
          <cell r="V112" t="str">
            <v/>
          </cell>
          <cell r="W112" t="str">
            <v/>
          </cell>
        </row>
        <row r="113">
          <cell r="A113">
            <v>125</v>
          </cell>
          <cell r="B113">
            <v>25</v>
          </cell>
          <cell r="C113">
            <v>0</v>
          </cell>
          <cell r="D113" t="str">
            <v/>
          </cell>
          <cell r="E113">
            <v>0</v>
          </cell>
          <cell r="F113" t="str">
            <v/>
          </cell>
          <cell r="G113" t="str">
            <v/>
          </cell>
          <cell r="H113" t="str">
            <v xml:space="preserve"> 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e">
            <v>#VALUE!</v>
          </cell>
          <cell r="N113" t="e">
            <v>#VALUE!</v>
          </cell>
          <cell r="O113" t="e">
            <v>#VALUE!</v>
          </cell>
          <cell r="P113">
            <v>0</v>
          </cell>
          <cell r="Q113">
            <v>25</v>
          </cell>
          <cell r="R113">
            <v>121</v>
          </cell>
          <cell r="S113">
            <v>125</v>
          </cell>
          <cell r="T113" t="str">
            <v>121-125</v>
          </cell>
          <cell r="U113">
            <v>0</v>
          </cell>
          <cell r="V113" t="str">
            <v/>
          </cell>
          <cell r="W113" t="str">
            <v/>
          </cell>
        </row>
        <row r="114">
          <cell r="A114">
            <v>126</v>
          </cell>
          <cell r="B114">
            <v>26</v>
          </cell>
          <cell r="C114">
            <v>0</v>
          </cell>
          <cell r="D114" t="str">
            <v/>
          </cell>
          <cell r="E114">
            <v>0</v>
          </cell>
          <cell r="F114" t="str">
            <v/>
          </cell>
          <cell r="G114" t="str">
            <v/>
          </cell>
          <cell r="H114" t="str">
            <v xml:space="preserve"> 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e">
            <v>#VALUE!</v>
          </cell>
          <cell r="N114" t="e">
            <v>#VALUE!</v>
          </cell>
          <cell r="O114" t="e">
            <v>#VALUE!</v>
          </cell>
          <cell r="P114">
            <v>26</v>
          </cell>
          <cell r="Q114">
            <v>26</v>
          </cell>
          <cell r="R114">
            <v>126</v>
          </cell>
          <cell r="S114">
            <v>130</v>
          </cell>
          <cell r="T114" t="str">
            <v>126-130</v>
          </cell>
          <cell r="U114">
            <v>0</v>
          </cell>
          <cell r="V114" t="str">
            <v/>
          </cell>
          <cell r="W114" t="str">
            <v/>
          </cell>
        </row>
        <row r="115">
          <cell r="A115">
            <v>127</v>
          </cell>
          <cell r="B115">
            <v>27</v>
          </cell>
          <cell r="C115">
            <v>0</v>
          </cell>
          <cell r="D115" t="str">
            <v/>
          </cell>
          <cell r="E115">
            <v>0</v>
          </cell>
          <cell r="F115" t="str">
            <v/>
          </cell>
          <cell r="G115" t="str">
            <v/>
          </cell>
          <cell r="H115" t="str">
            <v xml:space="preserve"> 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e">
            <v>#VALUE!</v>
          </cell>
          <cell r="N115" t="e">
            <v>#VALUE!</v>
          </cell>
          <cell r="O115" t="e">
            <v>#VALUE!</v>
          </cell>
          <cell r="P115">
            <v>0</v>
          </cell>
          <cell r="Q115">
            <v>26</v>
          </cell>
          <cell r="R115">
            <v>126</v>
          </cell>
          <cell r="S115">
            <v>130</v>
          </cell>
          <cell r="T115" t="str">
            <v>126-130</v>
          </cell>
          <cell r="U115">
            <v>0</v>
          </cell>
          <cell r="V115" t="str">
            <v/>
          </cell>
          <cell r="W115" t="str">
            <v/>
          </cell>
        </row>
        <row r="116">
          <cell r="A116">
            <v>128</v>
          </cell>
          <cell r="B116">
            <v>28</v>
          </cell>
          <cell r="C116">
            <v>0</v>
          </cell>
          <cell r="D116" t="str">
            <v/>
          </cell>
          <cell r="E116">
            <v>0</v>
          </cell>
          <cell r="F116" t="str">
            <v/>
          </cell>
          <cell r="G116" t="str">
            <v/>
          </cell>
          <cell r="H116" t="str">
            <v xml:space="preserve"> 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 t="e">
            <v>#VALUE!</v>
          </cell>
          <cell r="N116" t="e">
            <v>#VALUE!</v>
          </cell>
          <cell r="O116" t="e">
            <v>#VALUE!</v>
          </cell>
          <cell r="P116">
            <v>0</v>
          </cell>
          <cell r="Q116">
            <v>26</v>
          </cell>
          <cell r="R116">
            <v>126</v>
          </cell>
          <cell r="S116">
            <v>130</v>
          </cell>
          <cell r="T116" t="str">
            <v>126-130</v>
          </cell>
          <cell r="U116">
            <v>0</v>
          </cell>
          <cell r="V116" t="str">
            <v/>
          </cell>
          <cell r="W116" t="str">
            <v/>
          </cell>
        </row>
        <row r="117">
          <cell r="A117">
            <v>129</v>
          </cell>
          <cell r="B117">
            <v>29</v>
          </cell>
          <cell r="C117">
            <v>0</v>
          </cell>
          <cell r="D117" t="str">
            <v/>
          </cell>
          <cell r="E117">
            <v>0</v>
          </cell>
          <cell r="F117" t="str">
            <v/>
          </cell>
          <cell r="G117" t="str">
            <v/>
          </cell>
          <cell r="H117" t="str">
            <v xml:space="preserve"> 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 t="e">
            <v>#VALUE!</v>
          </cell>
          <cell r="N117" t="e">
            <v>#VALUE!</v>
          </cell>
          <cell r="O117" t="e">
            <v>#VALUE!</v>
          </cell>
          <cell r="P117">
            <v>0</v>
          </cell>
          <cell r="Q117">
            <v>26</v>
          </cell>
          <cell r="R117">
            <v>126</v>
          </cell>
          <cell r="S117">
            <v>130</v>
          </cell>
          <cell r="T117" t="str">
            <v>126-130</v>
          </cell>
          <cell r="U117">
            <v>0</v>
          </cell>
          <cell r="V117" t="str">
            <v/>
          </cell>
          <cell r="W117" t="str">
            <v/>
          </cell>
        </row>
        <row r="118">
          <cell r="A118">
            <v>130</v>
          </cell>
          <cell r="B118">
            <v>30</v>
          </cell>
          <cell r="C118">
            <v>0</v>
          </cell>
          <cell r="D118" t="str">
            <v/>
          </cell>
          <cell r="E118">
            <v>0</v>
          </cell>
          <cell r="F118" t="str">
            <v/>
          </cell>
          <cell r="G118" t="str">
            <v/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 t="e">
            <v>#VALUE!</v>
          </cell>
          <cell r="N118" t="e">
            <v>#VALUE!</v>
          </cell>
          <cell r="O118" t="e">
            <v>#VALUE!</v>
          </cell>
          <cell r="P118">
            <v>0</v>
          </cell>
          <cell r="Q118">
            <v>26</v>
          </cell>
          <cell r="R118">
            <v>126</v>
          </cell>
          <cell r="S118">
            <v>130</v>
          </cell>
          <cell r="T118" t="str">
            <v>126-130</v>
          </cell>
          <cell r="U118">
            <v>0</v>
          </cell>
          <cell r="V118" t="str">
            <v/>
          </cell>
          <cell r="W118" t="str">
            <v/>
          </cell>
        </row>
        <row r="119">
          <cell r="A119">
            <v>131</v>
          </cell>
          <cell r="B119">
            <v>31</v>
          </cell>
          <cell r="C119">
            <v>0</v>
          </cell>
          <cell r="D119" t="str">
            <v/>
          </cell>
          <cell r="E119">
            <v>0</v>
          </cell>
          <cell r="F119" t="str">
            <v/>
          </cell>
          <cell r="G119" t="str">
            <v/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 t="e">
            <v>#VALUE!</v>
          </cell>
          <cell r="N119" t="e">
            <v>#VALUE!</v>
          </cell>
          <cell r="O119" t="e">
            <v>#VALUE!</v>
          </cell>
          <cell r="P119">
            <v>27</v>
          </cell>
          <cell r="Q119">
            <v>27</v>
          </cell>
          <cell r="R119">
            <v>131</v>
          </cell>
          <cell r="S119">
            <v>135</v>
          </cell>
          <cell r="T119" t="str">
            <v>131-135</v>
          </cell>
          <cell r="U119">
            <v>0</v>
          </cell>
          <cell r="V119" t="str">
            <v/>
          </cell>
          <cell r="W119" t="str">
            <v/>
          </cell>
        </row>
        <row r="120">
          <cell r="A120">
            <v>132</v>
          </cell>
          <cell r="B120">
            <v>32</v>
          </cell>
          <cell r="C120">
            <v>0</v>
          </cell>
          <cell r="D120" t="str">
            <v/>
          </cell>
          <cell r="E120">
            <v>0</v>
          </cell>
          <cell r="F120" t="str">
            <v/>
          </cell>
          <cell r="G120" t="str">
            <v/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e">
            <v>#VALUE!</v>
          </cell>
          <cell r="N120" t="e">
            <v>#VALUE!</v>
          </cell>
          <cell r="O120" t="e">
            <v>#VALUE!</v>
          </cell>
          <cell r="P120">
            <v>0</v>
          </cell>
          <cell r="Q120">
            <v>27</v>
          </cell>
          <cell r="R120">
            <v>131</v>
          </cell>
          <cell r="S120">
            <v>135</v>
          </cell>
          <cell r="T120" t="str">
            <v>131-135</v>
          </cell>
          <cell r="U120">
            <v>0</v>
          </cell>
          <cell r="V120" t="str">
            <v/>
          </cell>
          <cell r="W120" t="str">
            <v/>
          </cell>
        </row>
        <row r="121">
          <cell r="A121">
            <v>133</v>
          </cell>
          <cell r="B121">
            <v>33</v>
          </cell>
          <cell r="C121">
            <v>0</v>
          </cell>
          <cell r="D121" t="str">
            <v/>
          </cell>
          <cell r="E121">
            <v>0</v>
          </cell>
          <cell r="F121" t="str">
            <v/>
          </cell>
          <cell r="G121" t="str">
            <v/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e">
            <v>#VALUE!</v>
          </cell>
          <cell r="N121" t="e">
            <v>#VALUE!</v>
          </cell>
          <cell r="O121" t="e">
            <v>#VALUE!</v>
          </cell>
          <cell r="P121">
            <v>0</v>
          </cell>
          <cell r="Q121">
            <v>27</v>
          </cell>
          <cell r="R121">
            <v>131</v>
          </cell>
          <cell r="S121">
            <v>135</v>
          </cell>
          <cell r="T121" t="str">
            <v>131-135</v>
          </cell>
          <cell r="U121">
            <v>0</v>
          </cell>
          <cell r="V121" t="str">
            <v/>
          </cell>
          <cell r="W121" t="str">
            <v/>
          </cell>
        </row>
        <row r="122">
          <cell r="A122">
            <v>134</v>
          </cell>
          <cell r="B122">
            <v>34</v>
          </cell>
          <cell r="C122">
            <v>0</v>
          </cell>
          <cell r="D122" t="str">
            <v/>
          </cell>
          <cell r="E122">
            <v>0</v>
          </cell>
          <cell r="F122" t="str">
            <v/>
          </cell>
          <cell r="G122" t="str">
            <v/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e">
            <v>#VALUE!</v>
          </cell>
          <cell r="N122" t="e">
            <v>#VALUE!</v>
          </cell>
          <cell r="O122" t="e">
            <v>#VALUE!</v>
          </cell>
          <cell r="P122">
            <v>0</v>
          </cell>
          <cell r="Q122">
            <v>27</v>
          </cell>
          <cell r="R122">
            <v>131</v>
          </cell>
          <cell r="S122">
            <v>135</v>
          </cell>
          <cell r="T122" t="str">
            <v>131-135</v>
          </cell>
          <cell r="U122">
            <v>0</v>
          </cell>
          <cell r="V122" t="str">
            <v/>
          </cell>
          <cell r="W122" t="str">
            <v/>
          </cell>
        </row>
        <row r="123">
          <cell r="A123">
            <v>135</v>
          </cell>
          <cell r="B123">
            <v>35</v>
          </cell>
          <cell r="C123">
            <v>0</v>
          </cell>
          <cell r="D123" t="str">
            <v/>
          </cell>
          <cell r="E123">
            <v>0</v>
          </cell>
          <cell r="F123" t="str">
            <v/>
          </cell>
          <cell r="G123" t="str">
            <v/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 t="e">
            <v>#VALUE!</v>
          </cell>
          <cell r="N123" t="e">
            <v>#VALUE!</v>
          </cell>
          <cell r="O123" t="e">
            <v>#VALUE!</v>
          </cell>
          <cell r="P123">
            <v>0</v>
          </cell>
          <cell r="Q123">
            <v>27</v>
          </cell>
          <cell r="R123">
            <v>131</v>
          </cell>
          <cell r="S123">
            <v>135</v>
          </cell>
          <cell r="T123" t="str">
            <v>131-135</v>
          </cell>
          <cell r="U123">
            <v>0</v>
          </cell>
          <cell r="V123" t="str">
            <v/>
          </cell>
          <cell r="W123" t="str">
            <v/>
          </cell>
        </row>
        <row r="124">
          <cell r="A124">
            <v>136</v>
          </cell>
          <cell r="B124">
            <v>36</v>
          </cell>
          <cell r="C124">
            <v>0</v>
          </cell>
          <cell r="D124" t="str">
            <v/>
          </cell>
          <cell r="E124">
            <v>0</v>
          </cell>
          <cell r="F124" t="str">
            <v/>
          </cell>
          <cell r="G124" t="str">
            <v/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 t="e">
            <v>#VALUE!</v>
          </cell>
          <cell r="N124" t="e">
            <v>#VALUE!</v>
          </cell>
          <cell r="O124" t="e">
            <v>#VALUE!</v>
          </cell>
          <cell r="P124">
            <v>28</v>
          </cell>
          <cell r="Q124">
            <v>28</v>
          </cell>
          <cell r="R124">
            <v>136</v>
          </cell>
          <cell r="S124">
            <v>140</v>
          </cell>
          <cell r="T124" t="str">
            <v>136-140</v>
          </cell>
          <cell r="U124">
            <v>0</v>
          </cell>
          <cell r="V124" t="str">
            <v/>
          </cell>
          <cell r="W124" t="str">
            <v/>
          </cell>
        </row>
        <row r="125">
          <cell r="A125">
            <v>137</v>
          </cell>
          <cell r="B125">
            <v>37</v>
          </cell>
          <cell r="C125">
            <v>0</v>
          </cell>
          <cell r="D125" t="str">
            <v/>
          </cell>
          <cell r="E125">
            <v>0</v>
          </cell>
          <cell r="F125" t="str">
            <v/>
          </cell>
          <cell r="G125" t="str">
            <v/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 t="e">
            <v>#VALUE!</v>
          </cell>
          <cell r="N125" t="e">
            <v>#VALUE!</v>
          </cell>
          <cell r="O125" t="e">
            <v>#VALUE!</v>
          </cell>
          <cell r="P125">
            <v>0</v>
          </cell>
          <cell r="Q125">
            <v>28</v>
          </cell>
          <cell r="R125">
            <v>136</v>
          </cell>
          <cell r="S125">
            <v>140</v>
          </cell>
          <cell r="T125" t="str">
            <v>136-140</v>
          </cell>
          <cell r="U125">
            <v>0</v>
          </cell>
          <cell r="V125" t="str">
            <v/>
          </cell>
          <cell r="W125" t="str">
            <v/>
          </cell>
        </row>
        <row r="126">
          <cell r="A126">
            <v>138</v>
          </cell>
          <cell r="B126">
            <v>38</v>
          </cell>
          <cell r="C126">
            <v>0</v>
          </cell>
          <cell r="D126" t="str">
            <v/>
          </cell>
          <cell r="E126">
            <v>0</v>
          </cell>
          <cell r="F126" t="str">
            <v/>
          </cell>
          <cell r="G126" t="str">
            <v/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e">
            <v>#VALUE!</v>
          </cell>
          <cell r="N126" t="e">
            <v>#VALUE!</v>
          </cell>
          <cell r="O126" t="e">
            <v>#VALUE!</v>
          </cell>
          <cell r="P126">
            <v>0</v>
          </cell>
          <cell r="Q126">
            <v>28</v>
          </cell>
          <cell r="R126">
            <v>136</v>
          </cell>
          <cell r="S126">
            <v>140</v>
          </cell>
          <cell r="T126" t="str">
            <v>136-140</v>
          </cell>
          <cell r="U126">
            <v>0</v>
          </cell>
          <cell r="V126" t="str">
            <v/>
          </cell>
          <cell r="W126" t="str">
            <v/>
          </cell>
        </row>
        <row r="127">
          <cell r="A127">
            <v>139</v>
          </cell>
          <cell r="B127">
            <v>39</v>
          </cell>
          <cell r="C127">
            <v>0</v>
          </cell>
          <cell r="D127" t="str">
            <v/>
          </cell>
          <cell r="E127">
            <v>0</v>
          </cell>
          <cell r="F127" t="str">
            <v/>
          </cell>
          <cell r="G127" t="str">
            <v/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 t="e">
            <v>#VALUE!</v>
          </cell>
          <cell r="N127" t="e">
            <v>#VALUE!</v>
          </cell>
          <cell r="O127" t="e">
            <v>#VALUE!</v>
          </cell>
          <cell r="P127">
            <v>0</v>
          </cell>
          <cell r="Q127">
            <v>28</v>
          </cell>
          <cell r="R127">
            <v>136</v>
          </cell>
          <cell r="S127">
            <v>140</v>
          </cell>
          <cell r="T127" t="str">
            <v>136-140</v>
          </cell>
          <cell r="U127">
            <v>0</v>
          </cell>
          <cell r="V127" t="str">
            <v/>
          </cell>
          <cell r="W127" t="str">
            <v/>
          </cell>
        </row>
        <row r="128">
          <cell r="A128">
            <v>140</v>
          </cell>
          <cell r="B128">
            <v>40</v>
          </cell>
          <cell r="C128">
            <v>0</v>
          </cell>
          <cell r="D128" t="str">
            <v/>
          </cell>
          <cell r="E128">
            <v>0</v>
          </cell>
          <cell r="F128" t="str">
            <v/>
          </cell>
          <cell r="G128" t="str">
            <v/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 t="e">
            <v>#VALUE!</v>
          </cell>
          <cell r="N128" t="e">
            <v>#VALUE!</v>
          </cell>
          <cell r="O128" t="e">
            <v>#VALUE!</v>
          </cell>
          <cell r="P128">
            <v>0</v>
          </cell>
          <cell r="Q128">
            <v>28</v>
          </cell>
          <cell r="R128">
            <v>136</v>
          </cell>
          <cell r="S128">
            <v>140</v>
          </cell>
          <cell r="T128" t="str">
            <v>136-140</v>
          </cell>
          <cell r="U128">
            <v>0</v>
          </cell>
          <cell r="V128" t="str">
            <v/>
          </cell>
          <cell r="W128" t="str">
            <v/>
          </cell>
        </row>
        <row r="129">
          <cell r="A129">
            <v>141</v>
          </cell>
          <cell r="B129">
            <v>41</v>
          </cell>
          <cell r="C129">
            <v>0</v>
          </cell>
          <cell r="D129" t="str">
            <v/>
          </cell>
          <cell r="E129">
            <v>0</v>
          </cell>
          <cell r="F129" t="str">
            <v/>
          </cell>
          <cell r="G129" t="str">
            <v/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 t="e">
            <v>#VALUE!</v>
          </cell>
          <cell r="N129" t="e">
            <v>#VALUE!</v>
          </cell>
          <cell r="O129" t="e">
            <v>#VALUE!</v>
          </cell>
          <cell r="P129">
            <v>29</v>
          </cell>
          <cell r="Q129">
            <v>29</v>
          </cell>
          <cell r="R129">
            <v>141</v>
          </cell>
          <cell r="S129">
            <v>145</v>
          </cell>
          <cell r="T129" t="str">
            <v>141-145</v>
          </cell>
          <cell r="U129">
            <v>0</v>
          </cell>
          <cell r="V129" t="str">
            <v/>
          </cell>
          <cell r="W129" t="str">
            <v/>
          </cell>
        </row>
        <row r="130">
          <cell r="A130">
            <v>142</v>
          </cell>
          <cell r="B130">
            <v>42</v>
          </cell>
          <cell r="C130">
            <v>0</v>
          </cell>
          <cell r="D130" t="str">
            <v/>
          </cell>
          <cell r="E130">
            <v>0</v>
          </cell>
          <cell r="F130" t="str">
            <v/>
          </cell>
          <cell r="G130" t="str">
            <v/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e">
            <v>#VALUE!</v>
          </cell>
          <cell r="N130" t="e">
            <v>#VALUE!</v>
          </cell>
          <cell r="O130" t="e">
            <v>#VALUE!</v>
          </cell>
          <cell r="P130">
            <v>0</v>
          </cell>
          <cell r="Q130">
            <v>29</v>
          </cell>
          <cell r="R130">
            <v>141</v>
          </cell>
          <cell r="S130">
            <v>145</v>
          </cell>
          <cell r="T130" t="str">
            <v>141-145</v>
          </cell>
          <cell r="U130">
            <v>0</v>
          </cell>
          <cell r="V130" t="str">
            <v/>
          </cell>
          <cell r="W130" t="str">
            <v/>
          </cell>
        </row>
        <row r="131">
          <cell r="A131">
            <v>143</v>
          </cell>
          <cell r="B131">
            <v>43</v>
          </cell>
          <cell r="C131">
            <v>0</v>
          </cell>
          <cell r="D131" t="str">
            <v/>
          </cell>
          <cell r="E131">
            <v>0</v>
          </cell>
          <cell r="F131" t="str">
            <v/>
          </cell>
          <cell r="G131" t="str">
            <v/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 t="e">
            <v>#VALUE!</v>
          </cell>
          <cell r="N131" t="e">
            <v>#VALUE!</v>
          </cell>
          <cell r="O131" t="e">
            <v>#VALUE!</v>
          </cell>
          <cell r="P131">
            <v>0</v>
          </cell>
          <cell r="Q131">
            <v>29</v>
          </cell>
          <cell r="R131">
            <v>141</v>
          </cell>
          <cell r="S131">
            <v>145</v>
          </cell>
          <cell r="T131" t="str">
            <v>141-145</v>
          </cell>
          <cell r="U131">
            <v>0</v>
          </cell>
          <cell r="V131" t="str">
            <v/>
          </cell>
          <cell r="W131" t="str">
            <v/>
          </cell>
        </row>
        <row r="132">
          <cell r="A132">
            <v>144</v>
          </cell>
          <cell r="B132">
            <v>44</v>
          </cell>
          <cell r="C132">
            <v>0</v>
          </cell>
          <cell r="D132" t="str">
            <v/>
          </cell>
          <cell r="E132">
            <v>0</v>
          </cell>
          <cell r="F132" t="str">
            <v/>
          </cell>
          <cell r="G132" t="str">
            <v/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e">
            <v>#VALUE!</v>
          </cell>
          <cell r="N132" t="e">
            <v>#VALUE!</v>
          </cell>
          <cell r="O132" t="e">
            <v>#VALUE!</v>
          </cell>
          <cell r="P132">
            <v>0</v>
          </cell>
          <cell r="Q132">
            <v>29</v>
          </cell>
          <cell r="R132">
            <v>141</v>
          </cell>
          <cell r="S132">
            <v>145</v>
          </cell>
          <cell r="T132" t="str">
            <v>141-145</v>
          </cell>
          <cell r="U132">
            <v>0</v>
          </cell>
          <cell r="V132" t="str">
            <v/>
          </cell>
          <cell r="W132" t="str">
            <v/>
          </cell>
        </row>
        <row r="133">
          <cell r="A133">
            <v>145</v>
          </cell>
          <cell r="B133">
            <v>45</v>
          </cell>
          <cell r="C133">
            <v>0</v>
          </cell>
          <cell r="D133" t="str">
            <v/>
          </cell>
          <cell r="E133">
            <v>0</v>
          </cell>
          <cell r="F133" t="str">
            <v/>
          </cell>
          <cell r="G133" t="str">
            <v/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 t="e">
            <v>#VALUE!</v>
          </cell>
          <cell r="N133" t="e">
            <v>#VALUE!</v>
          </cell>
          <cell r="O133" t="e">
            <v>#VALUE!</v>
          </cell>
          <cell r="P133">
            <v>0</v>
          </cell>
          <cell r="Q133">
            <v>29</v>
          </cell>
          <cell r="R133">
            <v>141</v>
          </cell>
          <cell r="S133">
            <v>145</v>
          </cell>
          <cell r="T133" t="str">
            <v>141-145</v>
          </cell>
          <cell r="U133">
            <v>0</v>
          </cell>
          <cell r="V133" t="str">
            <v/>
          </cell>
          <cell r="W133" t="str">
            <v/>
          </cell>
        </row>
        <row r="134">
          <cell r="A134">
            <v>146</v>
          </cell>
          <cell r="B134">
            <v>46</v>
          </cell>
          <cell r="C134">
            <v>0</v>
          </cell>
          <cell r="D134" t="str">
            <v/>
          </cell>
          <cell r="E134">
            <v>0</v>
          </cell>
          <cell r="F134" t="str">
            <v/>
          </cell>
          <cell r="G134" t="str">
            <v/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e">
            <v>#VALUE!</v>
          </cell>
          <cell r="N134" t="e">
            <v>#VALUE!</v>
          </cell>
          <cell r="O134" t="e">
            <v>#VALUE!</v>
          </cell>
          <cell r="P134">
            <v>30</v>
          </cell>
          <cell r="Q134">
            <v>30</v>
          </cell>
          <cell r="R134">
            <v>146</v>
          </cell>
          <cell r="S134">
            <v>150</v>
          </cell>
          <cell r="T134" t="str">
            <v>146-150</v>
          </cell>
          <cell r="U134">
            <v>0</v>
          </cell>
          <cell r="V134" t="str">
            <v/>
          </cell>
          <cell r="W134" t="str">
            <v/>
          </cell>
        </row>
        <row r="135">
          <cell r="A135">
            <v>147</v>
          </cell>
          <cell r="B135">
            <v>47</v>
          </cell>
          <cell r="C135">
            <v>0</v>
          </cell>
          <cell r="D135" t="str">
            <v/>
          </cell>
          <cell r="E135">
            <v>0</v>
          </cell>
          <cell r="F135" t="str">
            <v/>
          </cell>
          <cell r="G135" t="str">
            <v/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e">
            <v>#VALUE!</v>
          </cell>
          <cell r="N135" t="e">
            <v>#VALUE!</v>
          </cell>
          <cell r="O135" t="e">
            <v>#VALUE!</v>
          </cell>
          <cell r="P135">
            <v>0</v>
          </cell>
          <cell r="Q135">
            <v>30</v>
          </cell>
          <cell r="R135">
            <v>146</v>
          </cell>
          <cell r="S135">
            <v>150</v>
          </cell>
          <cell r="T135" t="str">
            <v>146-150</v>
          </cell>
          <cell r="U135">
            <v>0</v>
          </cell>
          <cell r="V135" t="str">
            <v/>
          </cell>
          <cell r="W135" t="str">
            <v/>
          </cell>
        </row>
        <row r="136">
          <cell r="A136">
            <v>148</v>
          </cell>
          <cell r="B136">
            <v>48</v>
          </cell>
          <cell r="C136">
            <v>0</v>
          </cell>
          <cell r="D136" t="str">
            <v/>
          </cell>
          <cell r="E136">
            <v>0</v>
          </cell>
          <cell r="F136" t="str">
            <v/>
          </cell>
          <cell r="G136" t="str">
            <v/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e">
            <v>#VALUE!</v>
          </cell>
          <cell r="N136" t="e">
            <v>#VALUE!</v>
          </cell>
          <cell r="O136" t="e">
            <v>#VALUE!</v>
          </cell>
          <cell r="P136">
            <v>0</v>
          </cell>
          <cell r="Q136">
            <v>30</v>
          </cell>
          <cell r="R136">
            <v>146</v>
          </cell>
          <cell r="S136">
            <v>150</v>
          </cell>
          <cell r="T136" t="str">
            <v>146-150</v>
          </cell>
          <cell r="U136">
            <v>0</v>
          </cell>
          <cell r="V136" t="str">
            <v/>
          </cell>
          <cell r="W136" t="str">
            <v/>
          </cell>
        </row>
        <row r="137">
          <cell r="A137">
            <v>149</v>
          </cell>
          <cell r="B137">
            <v>49</v>
          </cell>
          <cell r="C137">
            <v>0</v>
          </cell>
          <cell r="D137" t="str">
            <v/>
          </cell>
          <cell r="E137">
            <v>0</v>
          </cell>
          <cell r="F137" t="str">
            <v/>
          </cell>
          <cell r="G137" t="str">
            <v/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e">
            <v>#VALUE!</v>
          </cell>
          <cell r="N137" t="e">
            <v>#VALUE!</v>
          </cell>
          <cell r="O137" t="e">
            <v>#VALUE!</v>
          </cell>
          <cell r="P137">
            <v>0</v>
          </cell>
          <cell r="Q137">
            <v>30</v>
          </cell>
          <cell r="R137">
            <v>146</v>
          </cell>
          <cell r="S137">
            <v>150</v>
          </cell>
          <cell r="T137" t="str">
            <v>146-150</v>
          </cell>
          <cell r="U137">
            <v>0</v>
          </cell>
          <cell r="V137" t="str">
            <v/>
          </cell>
          <cell r="W137" t="str">
            <v/>
          </cell>
        </row>
        <row r="138">
          <cell r="A138">
            <v>150</v>
          </cell>
          <cell r="B138">
            <v>50</v>
          </cell>
          <cell r="C138">
            <v>0</v>
          </cell>
          <cell r="D138" t="str">
            <v/>
          </cell>
          <cell r="E138">
            <v>0</v>
          </cell>
          <cell r="F138" t="str">
            <v/>
          </cell>
          <cell r="G138" t="str">
            <v/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e">
            <v>#VALUE!</v>
          </cell>
          <cell r="N138" t="e">
            <v>#VALUE!</v>
          </cell>
          <cell r="O138" t="e">
            <v>#VALUE!</v>
          </cell>
          <cell r="P138">
            <v>0</v>
          </cell>
          <cell r="Q138">
            <v>30</v>
          </cell>
          <cell r="R138">
            <v>146</v>
          </cell>
          <cell r="S138">
            <v>150</v>
          </cell>
          <cell r="T138" t="str">
            <v>146-150</v>
          </cell>
          <cell r="U138">
            <v>0</v>
          </cell>
          <cell r="V138" t="str">
            <v/>
          </cell>
          <cell r="W138" t="str">
            <v/>
          </cell>
        </row>
        <row r="139">
          <cell r="A139">
            <v>151</v>
          </cell>
          <cell r="B139">
            <v>51</v>
          </cell>
          <cell r="C139">
            <v>0</v>
          </cell>
          <cell r="D139" t="str">
            <v/>
          </cell>
          <cell r="E139">
            <v>0</v>
          </cell>
          <cell r="F139" t="str">
            <v/>
          </cell>
          <cell r="G139" t="str">
            <v/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e">
            <v>#VALUE!</v>
          </cell>
          <cell r="N139" t="e">
            <v>#VALUE!</v>
          </cell>
          <cell r="O139" t="e">
            <v>#VALUE!</v>
          </cell>
          <cell r="P139">
            <v>31</v>
          </cell>
          <cell r="Q139">
            <v>31</v>
          </cell>
          <cell r="R139">
            <v>151</v>
          </cell>
          <cell r="S139">
            <v>155</v>
          </cell>
          <cell r="T139" t="str">
            <v>151-155</v>
          </cell>
          <cell r="U139">
            <v>0</v>
          </cell>
          <cell r="V139" t="str">
            <v/>
          </cell>
          <cell r="W139" t="str">
            <v/>
          </cell>
        </row>
        <row r="140">
          <cell r="A140">
            <v>152</v>
          </cell>
          <cell r="B140">
            <v>52</v>
          </cell>
          <cell r="C140">
            <v>0</v>
          </cell>
          <cell r="D140" t="str">
            <v/>
          </cell>
          <cell r="E140">
            <v>0</v>
          </cell>
          <cell r="F140" t="str">
            <v/>
          </cell>
          <cell r="G140" t="str">
            <v/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e">
            <v>#VALUE!</v>
          </cell>
          <cell r="N140" t="e">
            <v>#VALUE!</v>
          </cell>
          <cell r="O140" t="e">
            <v>#VALUE!</v>
          </cell>
          <cell r="P140">
            <v>0</v>
          </cell>
          <cell r="Q140">
            <v>31</v>
          </cell>
          <cell r="R140">
            <v>151</v>
          </cell>
          <cell r="S140">
            <v>155</v>
          </cell>
          <cell r="T140" t="str">
            <v>151-155</v>
          </cell>
          <cell r="U140">
            <v>0</v>
          </cell>
          <cell r="V140" t="str">
            <v/>
          </cell>
          <cell r="W140" t="str">
            <v/>
          </cell>
        </row>
        <row r="141">
          <cell r="A141">
            <v>153</v>
          </cell>
          <cell r="B141">
            <v>53</v>
          </cell>
          <cell r="C141">
            <v>0</v>
          </cell>
          <cell r="D141" t="str">
            <v/>
          </cell>
          <cell r="E141">
            <v>0</v>
          </cell>
          <cell r="F141" t="str">
            <v/>
          </cell>
          <cell r="G141" t="str">
            <v/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e">
            <v>#VALUE!</v>
          </cell>
          <cell r="N141" t="e">
            <v>#VALUE!</v>
          </cell>
          <cell r="O141" t="e">
            <v>#VALUE!</v>
          </cell>
          <cell r="P141">
            <v>0</v>
          </cell>
          <cell r="Q141">
            <v>31</v>
          </cell>
          <cell r="R141">
            <v>151</v>
          </cell>
          <cell r="S141">
            <v>155</v>
          </cell>
          <cell r="T141" t="str">
            <v>151-155</v>
          </cell>
          <cell r="U141">
            <v>0</v>
          </cell>
          <cell r="V141" t="str">
            <v/>
          </cell>
          <cell r="W141" t="str">
            <v/>
          </cell>
        </row>
        <row r="142">
          <cell r="A142">
            <v>154</v>
          </cell>
          <cell r="B142">
            <v>54</v>
          </cell>
          <cell r="C142">
            <v>0</v>
          </cell>
          <cell r="D142" t="str">
            <v/>
          </cell>
          <cell r="E142">
            <v>0</v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e">
            <v>#VALUE!</v>
          </cell>
          <cell r="N142" t="e">
            <v>#VALUE!</v>
          </cell>
          <cell r="O142" t="e">
            <v>#VALUE!</v>
          </cell>
          <cell r="P142">
            <v>0</v>
          </cell>
          <cell r="Q142">
            <v>31</v>
          </cell>
          <cell r="R142">
            <v>151</v>
          </cell>
          <cell r="S142">
            <v>155</v>
          </cell>
          <cell r="T142" t="str">
            <v>151-155</v>
          </cell>
          <cell r="U142">
            <v>0</v>
          </cell>
          <cell r="V142" t="str">
            <v/>
          </cell>
          <cell r="W142" t="str">
            <v/>
          </cell>
        </row>
        <row r="143">
          <cell r="A143">
            <v>155</v>
          </cell>
          <cell r="B143">
            <v>55</v>
          </cell>
          <cell r="C143">
            <v>0</v>
          </cell>
          <cell r="D143" t="str">
            <v/>
          </cell>
          <cell r="E143">
            <v>0</v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e">
            <v>#VALUE!</v>
          </cell>
          <cell r="N143" t="e">
            <v>#VALUE!</v>
          </cell>
          <cell r="O143" t="e">
            <v>#VALUE!</v>
          </cell>
          <cell r="P143">
            <v>0</v>
          </cell>
          <cell r="Q143">
            <v>31</v>
          </cell>
          <cell r="R143">
            <v>151</v>
          </cell>
          <cell r="S143">
            <v>155</v>
          </cell>
          <cell r="T143" t="str">
            <v>151-155</v>
          </cell>
          <cell r="U143">
            <v>0</v>
          </cell>
          <cell r="V143" t="str">
            <v/>
          </cell>
          <cell r="W143" t="str">
            <v/>
          </cell>
        </row>
        <row r="144">
          <cell r="A144">
            <v>156</v>
          </cell>
          <cell r="B144">
            <v>56</v>
          </cell>
          <cell r="C144">
            <v>0</v>
          </cell>
          <cell r="D144" t="str">
            <v/>
          </cell>
          <cell r="E144">
            <v>0</v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 t="e">
            <v>#VALUE!</v>
          </cell>
          <cell r="N144" t="e">
            <v>#VALUE!</v>
          </cell>
          <cell r="O144" t="e">
            <v>#VALUE!</v>
          </cell>
          <cell r="P144">
            <v>32</v>
          </cell>
          <cell r="Q144">
            <v>32</v>
          </cell>
          <cell r="R144">
            <v>156</v>
          </cell>
          <cell r="S144">
            <v>160</v>
          </cell>
          <cell r="T144" t="str">
            <v>156-160</v>
          </cell>
          <cell r="U144">
            <v>0</v>
          </cell>
          <cell r="V144" t="str">
            <v/>
          </cell>
          <cell r="W144" t="str">
            <v/>
          </cell>
        </row>
        <row r="145">
          <cell r="A145">
            <v>157</v>
          </cell>
          <cell r="B145">
            <v>57</v>
          </cell>
          <cell r="C145">
            <v>0</v>
          </cell>
          <cell r="D145" t="str">
            <v/>
          </cell>
          <cell r="E145">
            <v>0</v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e">
            <v>#VALUE!</v>
          </cell>
          <cell r="N145" t="e">
            <v>#VALUE!</v>
          </cell>
          <cell r="O145" t="e">
            <v>#VALUE!</v>
          </cell>
          <cell r="P145">
            <v>0</v>
          </cell>
          <cell r="Q145">
            <v>32</v>
          </cell>
          <cell r="R145">
            <v>156</v>
          </cell>
          <cell r="S145">
            <v>160</v>
          </cell>
          <cell r="T145" t="str">
            <v>156-160</v>
          </cell>
          <cell r="U145">
            <v>0</v>
          </cell>
          <cell r="V145" t="str">
            <v/>
          </cell>
          <cell r="W145" t="str">
            <v/>
          </cell>
        </row>
        <row r="146">
          <cell r="A146">
            <v>158</v>
          </cell>
          <cell r="B146">
            <v>58</v>
          </cell>
          <cell r="C146">
            <v>0</v>
          </cell>
          <cell r="D146" t="str">
            <v/>
          </cell>
          <cell r="E146">
            <v>0</v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 t="e">
            <v>#VALUE!</v>
          </cell>
          <cell r="N146" t="e">
            <v>#VALUE!</v>
          </cell>
          <cell r="O146" t="e">
            <v>#VALUE!</v>
          </cell>
          <cell r="P146">
            <v>0</v>
          </cell>
          <cell r="Q146">
            <v>32</v>
          </cell>
          <cell r="R146">
            <v>156</v>
          </cell>
          <cell r="S146">
            <v>160</v>
          </cell>
          <cell r="T146" t="str">
            <v>156-160</v>
          </cell>
          <cell r="U146">
            <v>0</v>
          </cell>
          <cell r="V146" t="str">
            <v/>
          </cell>
          <cell r="W146" t="str">
            <v/>
          </cell>
        </row>
        <row r="147">
          <cell r="A147">
            <v>159</v>
          </cell>
          <cell r="B147">
            <v>59</v>
          </cell>
          <cell r="C147">
            <v>0</v>
          </cell>
          <cell r="D147" t="str">
            <v/>
          </cell>
          <cell r="E147">
            <v>0</v>
          </cell>
          <cell r="F147" t="str">
            <v/>
          </cell>
          <cell r="G147" t="str">
            <v/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 t="e">
            <v>#VALUE!</v>
          </cell>
          <cell r="N147" t="e">
            <v>#VALUE!</v>
          </cell>
          <cell r="O147" t="e">
            <v>#VALUE!</v>
          </cell>
          <cell r="P147">
            <v>0</v>
          </cell>
          <cell r="Q147">
            <v>32</v>
          </cell>
          <cell r="R147">
            <v>156</v>
          </cell>
          <cell r="S147">
            <v>160</v>
          </cell>
          <cell r="T147" t="str">
            <v>156-160</v>
          </cell>
          <cell r="U147">
            <v>0</v>
          </cell>
          <cell r="V147" t="str">
            <v/>
          </cell>
          <cell r="W147" t="str">
            <v/>
          </cell>
        </row>
        <row r="148">
          <cell r="A148">
            <v>160</v>
          </cell>
          <cell r="B148">
            <v>60</v>
          </cell>
          <cell r="C148">
            <v>0</v>
          </cell>
          <cell r="D148" t="str">
            <v/>
          </cell>
          <cell r="E148">
            <v>0</v>
          </cell>
          <cell r="F148" t="str">
            <v/>
          </cell>
          <cell r="G148" t="str">
            <v/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 t="e">
            <v>#VALUE!</v>
          </cell>
          <cell r="N148" t="e">
            <v>#VALUE!</v>
          </cell>
          <cell r="O148" t="e">
            <v>#VALUE!</v>
          </cell>
          <cell r="P148">
            <v>0</v>
          </cell>
          <cell r="Q148">
            <v>32</v>
          </cell>
          <cell r="R148">
            <v>156</v>
          </cell>
          <cell r="S148">
            <v>160</v>
          </cell>
          <cell r="T148" t="str">
            <v>156-160</v>
          </cell>
          <cell r="U148">
            <v>0</v>
          </cell>
          <cell r="V148" t="str">
            <v/>
          </cell>
          <cell r="W148" t="str">
            <v/>
          </cell>
        </row>
        <row r="149">
          <cell r="A149">
            <v>161</v>
          </cell>
          <cell r="B149">
            <v>61</v>
          </cell>
          <cell r="C149">
            <v>0</v>
          </cell>
          <cell r="D149" t="str">
            <v/>
          </cell>
          <cell r="E149">
            <v>0</v>
          </cell>
          <cell r="F149" t="str">
            <v/>
          </cell>
          <cell r="G149" t="str">
            <v/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 t="e">
            <v>#VALUE!</v>
          </cell>
          <cell r="N149" t="e">
            <v>#VALUE!</v>
          </cell>
          <cell r="O149" t="e">
            <v>#VALUE!</v>
          </cell>
          <cell r="P149">
            <v>33</v>
          </cell>
          <cell r="Q149">
            <v>33</v>
          </cell>
          <cell r="R149">
            <v>161</v>
          </cell>
          <cell r="S149">
            <v>165</v>
          </cell>
          <cell r="T149" t="str">
            <v>161-165</v>
          </cell>
          <cell r="U149">
            <v>0</v>
          </cell>
          <cell r="V149" t="str">
            <v/>
          </cell>
          <cell r="W149" t="str">
            <v/>
          </cell>
        </row>
        <row r="150">
          <cell r="A150">
            <v>162</v>
          </cell>
          <cell r="B150">
            <v>62</v>
          </cell>
          <cell r="C150">
            <v>0</v>
          </cell>
          <cell r="D150" t="str">
            <v/>
          </cell>
          <cell r="E150">
            <v>0</v>
          </cell>
          <cell r="F150" t="str">
            <v/>
          </cell>
          <cell r="G150" t="str">
            <v/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e">
            <v>#VALUE!</v>
          </cell>
          <cell r="N150" t="e">
            <v>#VALUE!</v>
          </cell>
          <cell r="O150" t="e">
            <v>#VALUE!</v>
          </cell>
          <cell r="P150">
            <v>0</v>
          </cell>
          <cell r="Q150">
            <v>33</v>
          </cell>
          <cell r="R150">
            <v>161</v>
          </cell>
          <cell r="S150">
            <v>165</v>
          </cell>
          <cell r="T150" t="str">
            <v>161-165</v>
          </cell>
          <cell r="U150">
            <v>0</v>
          </cell>
          <cell r="V150" t="str">
            <v/>
          </cell>
          <cell r="W150" t="str">
            <v/>
          </cell>
        </row>
        <row r="151">
          <cell r="A151">
            <v>163</v>
          </cell>
          <cell r="B151">
            <v>63</v>
          </cell>
          <cell r="C151">
            <v>0</v>
          </cell>
          <cell r="D151" t="str">
            <v/>
          </cell>
          <cell r="E151">
            <v>0</v>
          </cell>
          <cell r="F151" t="str">
            <v/>
          </cell>
          <cell r="G151" t="str">
            <v/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e">
            <v>#VALUE!</v>
          </cell>
          <cell r="N151" t="e">
            <v>#VALUE!</v>
          </cell>
          <cell r="O151" t="e">
            <v>#VALUE!</v>
          </cell>
          <cell r="P151">
            <v>0</v>
          </cell>
          <cell r="Q151">
            <v>33</v>
          </cell>
          <cell r="R151">
            <v>161</v>
          </cell>
          <cell r="S151">
            <v>165</v>
          </cell>
          <cell r="T151" t="str">
            <v>161-165</v>
          </cell>
          <cell r="U151">
            <v>0</v>
          </cell>
          <cell r="V151" t="str">
            <v/>
          </cell>
          <cell r="W151" t="str">
            <v/>
          </cell>
        </row>
        <row r="152">
          <cell r="A152">
            <v>164</v>
          </cell>
          <cell r="B152">
            <v>64</v>
          </cell>
          <cell r="C152">
            <v>0</v>
          </cell>
          <cell r="D152" t="str">
            <v/>
          </cell>
          <cell r="E152">
            <v>0</v>
          </cell>
          <cell r="F152" t="str">
            <v/>
          </cell>
          <cell r="G152" t="str">
            <v/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e">
            <v>#VALUE!</v>
          </cell>
          <cell r="N152" t="e">
            <v>#VALUE!</v>
          </cell>
          <cell r="O152" t="e">
            <v>#VALUE!</v>
          </cell>
          <cell r="P152">
            <v>0</v>
          </cell>
          <cell r="Q152">
            <v>33</v>
          </cell>
          <cell r="R152">
            <v>161</v>
          </cell>
          <cell r="S152">
            <v>165</v>
          </cell>
          <cell r="T152" t="str">
            <v>161-165</v>
          </cell>
          <cell r="U152">
            <v>0</v>
          </cell>
          <cell r="V152" t="str">
            <v/>
          </cell>
          <cell r="W152" t="str">
            <v/>
          </cell>
        </row>
        <row r="153">
          <cell r="A153">
            <v>165</v>
          </cell>
          <cell r="B153">
            <v>65</v>
          </cell>
          <cell r="C153">
            <v>0</v>
          </cell>
          <cell r="D153" t="str">
            <v/>
          </cell>
          <cell r="E153">
            <v>0</v>
          </cell>
          <cell r="F153" t="str">
            <v/>
          </cell>
          <cell r="G153" t="str">
            <v/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e">
            <v>#VALUE!</v>
          </cell>
          <cell r="N153" t="e">
            <v>#VALUE!</v>
          </cell>
          <cell r="O153" t="e">
            <v>#VALUE!</v>
          </cell>
          <cell r="P153">
            <v>0</v>
          </cell>
          <cell r="Q153">
            <v>33</v>
          </cell>
          <cell r="R153">
            <v>161</v>
          </cell>
          <cell r="S153">
            <v>165</v>
          </cell>
          <cell r="T153" t="str">
            <v>161-165</v>
          </cell>
          <cell r="U153">
            <v>0</v>
          </cell>
          <cell r="V153" t="str">
            <v/>
          </cell>
          <cell r="W153" t="str">
            <v/>
          </cell>
        </row>
        <row r="154">
          <cell r="A154">
            <v>166</v>
          </cell>
          <cell r="B154">
            <v>66</v>
          </cell>
          <cell r="C154">
            <v>0</v>
          </cell>
          <cell r="D154" t="str">
            <v/>
          </cell>
          <cell r="E154">
            <v>0</v>
          </cell>
          <cell r="F154" t="str">
            <v/>
          </cell>
          <cell r="G154" t="str">
            <v/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e">
            <v>#VALUE!</v>
          </cell>
          <cell r="N154" t="e">
            <v>#VALUE!</v>
          </cell>
          <cell r="O154" t="e">
            <v>#VALUE!</v>
          </cell>
          <cell r="P154">
            <v>34</v>
          </cell>
          <cell r="Q154">
            <v>34</v>
          </cell>
          <cell r="R154">
            <v>166</v>
          </cell>
          <cell r="S154">
            <v>170</v>
          </cell>
          <cell r="T154" t="str">
            <v>166-170</v>
          </cell>
          <cell r="U154">
            <v>0</v>
          </cell>
          <cell r="V154" t="str">
            <v/>
          </cell>
          <cell r="W154" t="str">
            <v/>
          </cell>
        </row>
        <row r="155">
          <cell r="A155">
            <v>167</v>
          </cell>
          <cell r="B155">
            <v>67</v>
          </cell>
          <cell r="C155">
            <v>0</v>
          </cell>
          <cell r="D155" t="str">
            <v/>
          </cell>
          <cell r="E155">
            <v>0</v>
          </cell>
          <cell r="F155" t="str">
            <v/>
          </cell>
          <cell r="G155" t="str">
            <v/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e">
            <v>#VALUE!</v>
          </cell>
          <cell r="N155" t="e">
            <v>#VALUE!</v>
          </cell>
          <cell r="O155" t="e">
            <v>#VALUE!</v>
          </cell>
          <cell r="P155">
            <v>0</v>
          </cell>
          <cell r="Q155">
            <v>34</v>
          </cell>
          <cell r="R155">
            <v>166</v>
          </cell>
          <cell r="S155">
            <v>170</v>
          </cell>
          <cell r="T155" t="str">
            <v>166-170</v>
          </cell>
          <cell r="U155">
            <v>0</v>
          </cell>
          <cell r="V155" t="str">
            <v/>
          </cell>
          <cell r="W155" t="str">
            <v/>
          </cell>
        </row>
        <row r="156">
          <cell r="A156">
            <v>168</v>
          </cell>
          <cell r="B156">
            <v>68</v>
          </cell>
          <cell r="C156">
            <v>0</v>
          </cell>
          <cell r="D156" t="str">
            <v/>
          </cell>
          <cell r="E156">
            <v>0</v>
          </cell>
          <cell r="F156" t="str">
            <v/>
          </cell>
          <cell r="G156" t="str">
            <v/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e">
            <v>#VALUE!</v>
          </cell>
          <cell r="N156" t="e">
            <v>#VALUE!</v>
          </cell>
          <cell r="O156" t="e">
            <v>#VALUE!</v>
          </cell>
          <cell r="P156">
            <v>0</v>
          </cell>
          <cell r="Q156">
            <v>34</v>
          </cell>
          <cell r="R156">
            <v>166</v>
          </cell>
          <cell r="S156">
            <v>170</v>
          </cell>
          <cell r="T156" t="str">
            <v>166-170</v>
          </cell>
          <cell r="U156">
            <v>0</v>
          </cell>
          <cell r="V156" t="str">
            <v/>
          </cell>
          <cell r="W156" t="str">
            <v/>
          </cell>
        </row>
        <row r="157">
          <cell r="A157">
            <v>169</v>
          </cell>
          <cell r="B157">
            <v>69</v>
          </cell>
          <cell r="C157">
            <v>0</v>
          </cell>
          <cell r="D157" t="str">
            <v/>
          </cell>
          <cell r="E157">
            <v>0</v>
          </cell>
          <cell r="F157" t="str">
            <v/>
          </cell>
          <cell r="G157" t="str">
            <v/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e">
            <v>#VALUE!</v>
          </cell>
          <cell r="N157" t="e">
            <v>#VALUE!</v>
          </cell>
          <cell r="O157" t="e">
            <v>#VALUE!</v>
          </cell>
          <cell r="P157">
            <v>0</v>
          </cell>
          <cell r="Q157">
            <v>34</v>
          </cell>
          <cell r="R157">
            <v>166</v>
          </cell>
          <cell r="S157">
            <v>170</v>
          </cell>
          <cell r="T157" t="str">
            <v>166-170</v>
          </cell>
          <cell r="U157">
            <v>0</v>
          </cell>
          <cell r="V157" t="str">
            <v/>
          </cell>
          <cell r="W157" t="str">
            <v/>
          </cell>
        </row>
        <row r="158">
          <cell r="A158">
            <v>170</v>
          </cell>
          <cell r="B158">
            <v>70</v>
          </cell>
          <cell r="C158">
            <v>0</v>
          </cell>
          <cell r="D158" t="str">
            <v/>
          </cell>
          <cell r="E158">
            <v>0</v>
          </cell>
          <cell r="F158" t="str">
            <v/>
          </cell>
          <cell r="G158" t="str">
            <v/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e">
            <v>#VALUE!</v>
          </cell>
          <cell r="N158" t="e">
            <v>#VALUE!</v>
          </cell>
          <cell r="O158" t="e">
            <v>#VALUE!</v>
          </cell>
          <cell r="P158">
            <v>0</v>
          </cell>
          <cell r="Q158">
            <v>34</v>
          </cell>
          <cell r="R158">
            <v>166</v>
          </cell>
          <cell r="S158">
            <v>170</v>
          </cell>
          <cell r="T158" t="str">
            <v>166-170</v>
          </cell>
          <cell r="U158">
            <v>0</v>
          </cell>
          <cell r="V158" t="str">
            <v/>
          </cell>
          <cell r="W158" t="str">
            <v/>
          </cell>
        </row>
        <row r="159">
          <cell r="A159">
            <v>171</v>
          </cell>
          <cell r="B159">
            <v>71</v>
          </cell>
          <cell r="C159">
            <v>0</v>
          </cell>
          <cell r="D159" t="str">
            <v/>
          </cell>
          <cell r="E159">
            <v>0</v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e">
            <v>#VALUE!</v>
          </cell>
          <cell r="N159" t="e">
            <v>#VALUE!</v>
          </cell>
          <cell r="O159" t="e">
            <v>#VALUE!</v>
          </cell>
          <cell r="P159">
            <v>35</v>
          </cell>
          <cell r="Q159">
            <v>35</v>
          </cell>
          <cell r="R159">
            <v>171</v>
          </cell>
          <cell r="S159">
            <v>175</v>
          </cell>
          <cell r="T159" t="str">
            <v>171-175</v>
          </cell>
          <cell r="U159">
            <v>0</v>
          </cell>
          <cell r="V159" t="str">
            <v/>
          </cell>
          <cell r="W159" t="str">
            <v/>
          </cell>
        </row>
        <row r="160">
          <cell r="A160">
            <v>172</v>
          </cell>
          <cell r="B160">
            <v>72</v>
          </cell>
          <cell r="C160">
            <v>0</v>
          </cell>
          <cell r="D160" t="str">
            <v/>
          </cell>
          <cell r="E160">
            <v>0</v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e">
            <v>#VALUE!</v>
          </cell>
          <cell r="N160" t="e">
            <v>#VALUE!</v>
          </cell>
          <cell r="O160" t="e">
            <v>#VALUE!</v>
          </cell>
          <cell r="P160">
            <v>0</v>
          </cell>
          <cell r="Q160">
            <v>35</v>
          </cell>
          <cell r="R160">
            <v>171</v>
          </cell>
          <cell r="S160">
            <v>175</v>
          </cell>
          <cell r="T160" t="str">
            <v>171-175</v>
          </cell>
          <cell r="U160">
            <v>0</v>
          </cell>
          <cell r="V160" t="str">
            <v/>
          </cell>
          <cell r="W160" t="str">
            <v/>
          </cell>
        </row>
        <row r="161">
          <cell r="A161">
            <v>173</v>
          </cell>
          <cell r="B161">
            <v>73</v>
          </cell>
          <cell r="C161">
            <v>0</v>
          </cell>
          <cell r="D161" t="str">
            <v/>
          </cell>
          <cell r="E161">
            <v>0</v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e">
            <v>#VALUE!</v>
          </cell>
          <cell r="N161" t="e">
            <v>#VALUE!</v>
          </cell>
          <cell r="O161" t="e">
            <v>#VALUE!</v>
          </cell>
          <cell r="P161">
            <v>0</v>
          </cell>
          <cell r="Q161">
            <v>35</v>
          </cell>
          <cell r="R161">
            <v>171</v>
          </cell>
          <cell r="S161">
            <v>175</v>
          </cell>
          <cell r="T161" t="str">
            <v>171-175</v>
          </cell>
          <cell r="U161">
            <v>0</v>
          </cell>
          <cell r="V161" t="str">
            <v/>
          </cell>
          <cell r="W161" t="str">
            <v/>
          </cell>
        </row>
        <row r="162">
          <cell r="A162">
            <v>174</v>
          </cell>
          <cell r="B162">
            <v>74</v>
          </cell>
          <cell r="C162">
            <v>0</v>
          </cell>
          <cell r="D162" t="str">
            <v/>
          </cell>
          <cell r="E162">
            <v>0</v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e">
            <v>#VALUE!</v>
          </cell>
          <cell r="N162" t="e">
            <v>#VALUE!</v>
          </cell>
          <cell r="O162" t="e">
            <v>#VALUE!</v>
          </cell>
          <cell r="P162">
            <v>0</v>
          </cell>
          <cell r="Q162">
            <v>35</v>
          </cell>
          <cell r="R162">
            <v>171</v>
          </cell>
          <cell r="S162">
            <v>175</v>
          </cell>
          <cell r="T162" t="str">
            <v>171-175</v>
          </cell>
          <cell r="U162">
            <v>0</v>
          </cell>
          <cell r="V162" t="str">
            <v/>
          </cell>
          <cell r="W162" t="str">
            <v/>
          </cell>
        </row>
        <row r="163">
          <cell r="A163">
            <v>175</v>
          </cell>
          <cell r="B163">
            <v>75</v>
          </cell>
          <cell r="C163">
            <v>0</v>
          </cell>
          <cell r="D163" t="str">
            <v/>
          </cell>
          <cell r="E163">
            <v>0</v>
          </cell>
          <cell r="F163" t="str">
            <v/>
          </cell>
          <cell r="G163" t="str">
            <v/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 t="e">
            <v>#VALUE!</v>
          </cell>
          <cell r="N163" t="e">
            <v>#VALUE!</v>
          </cell>
          <cell r="O163" t="e">
            <v>#VALUE!</v>
          </cell>
          <cell r="P163">
            <v>0</v>
          </cell>
          <cell r="Q163">
            <v>35</v>
          </cell>
          <cell r="R163">
            <v>171</v>
          </cell>
          <cell r="S163">
            <v>175</v>
          </cell>
          <cell r="T163" t="str">
            <v>171-175</v>
          </cell>
          <cell r="U163">
            <v>0</v>
          </cell>
          <cell r="V163" t="str">
            <v/>
          </cell>
          <cell r="W163" t="str">
            <v/>
          </cell>
        </row>
        <row r="164">
          <cell r="A164">
            <v>176</v>
          </cell>
          <cell r="B164">
            <v>76</v>
          </cell>
          <cell r="C164">
            <v>0</v>
          </cell>
          <cell r="D164" t="str">
            <v/>
          </cell>
          <cell r="E164">
            <v>0</v>
          </cell>
          <cell r="F164" t="str">
            <v/>
          </cell>
          <cell r="G164" t="str">
            <v/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e">
            <v>#VALUE!</v>
          </cell>
          <cell r="N164" t="e">
            <v>#VALUE!</v>
          </cell>
          <cell r="O164" t="e">
            <v>#VALUE!</v>
          </cell>
          <cell r="P164">
            <v>36</v>
          </cell>
          <cell r="Q164">
            <v>36</v>
          </cell>
          <cell r="R164">
            <v>176</v>
          </cell>
          <cell r="S164">
            <v>180</v>
          </cell>
          <cell r="T164" t="str">
            <v>176-180</v>
          </cell>
          <cell r="U164">
            <v>0</v>
          </cell>
          <cell r="V164" t="str">
            <v/>
          </cell>
          <cell r="W164" t="str">
            <v/>
          </cell>
        </row>
        <row r="165">
          <cell r="A165">
            <v>177</v>
          </cell>
          <cell r="B165">
            <v>77</v>
          </cell>
          <cell r="C165">
            <v>0</v>
          </cell>
          <cell r="D165" t="str">
            <v/>
          </cell>
          <cell r="E165">
            <v>0</v>
          </cell>
          <cell r="F165" t="str">
            <v/>
          </cell>
          <cell r="G165" t="str">
            <v/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e">
            <v>#VALUE!</v>
          </cell>
          <cell r="N165" t="e">
            <v>#VALUE!</v>
          </cell>
          <cell r="O165" t="e">
            <v>#VALUE!</v>
          </cell>
          <cell r="P165">
            <v>0</v>
          </cell>
          <cell r="Q165">
            <v>36</v>
          </cell>
          <cell r="R165">
            <v>176</v>
          </cell>
          <cell r="S165">
            <v>180</v>
          </cell>
          <cell r="T165" t="str">
            <v>176-180</v>
          </cell>
          <cell r="U165">
            <v>0</v>
          </cell>
          <cell r="V165" t="str">
            <v/>
          </cell>
          <cell r="W165" t="str">
            <v/>
          </cell>
        </row>
        <row r="166">
          <cell r="A166">
            <v>178</v>
          </cell>
          <cell r="B166">
            <v>78</v>
          </cell>
          <cell r="C166">
            <v>0</v>
          </cell>
          <cell r="D166" t="str">
            <v/>
          </cell>
          <cell r="E166">
            <v>0</v>
          </cell>
          <cell r="F166" t="str">
            <v/>
          </cell>
          <cell r="G166" t="str">
            <v/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 t="e">
            <v>#VALUE!</v>
          </cell>
          <cell r="N166" t="e">
            <v>#VALUE!</v>
          </cell>
          <cell r="O166" t="e">
            <v>#VALUE!</v>
          </cell>
          <cell r="P166">
            <v>0</v>
          </cell>
          <cell r="Q166">
            <v>36</v>
          </cell>
          <cell r="R166">
            <v>176</v>
          </cell>
          <cell r="S166">
            <v>180</v>
          </cell>
          <cell r="T166" t="str">
            <v>176-180</v>
          </cell>
          <cell r="U166">
            <v>0</v>
          </cell>
          <cell r="V166" t="str">
            <v/>
          </cell>
          <cell r="W166" t="str">
            <v/>
          </cell>
        </row>
        <row r="167">
          <cell r="A167">
            <v>179</v>
          </cell>
          <cell r="B167">
            <v>79</v>
          </cell>
          <cell r="C167">
            <v>0</v>
          </cell>
          <cell r="D167" t="str">
            <v/>
          </cell>
          <cell r="E167">
            <v>0</v>
          </cell>
          <cell r="F167" t="str">
            <v/>
          </cell>
          <cell r="G167" t="str">
            <v/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e">
            <v>#VALUE!</v>
          </cell>
          <cell r="N167" t="e">
            <v>#VALUE!</v>
          </cell>
          <cell r="O167" t="e">
            <v>#VALUE!</v>
          </cell>
          <cell r="P167">
            <v>0</v>
          </cell>
          <cell r="Q167">
            <v>36</v>
          </cell>
          <cell r="R167">
            <v>176</v>
          </cell>
          <cell r="S167">
            <v>180</v>
          </cell>
          <cell r="T167" t="str">
            <v>176-180</v>
          </cell>
          <cell r="U167">
            <v>0</v>
          </cell>
          <cell r="V167" t="str">
            <v/>
          </cell>
          <cell r="W167" t="str">
            <v/>
          </cell>
        </row>
        <row r="168">
          <cell r="A168">
            <v>180</v>
          </cell>
          <cell r="B168">
            <v>80</v>
          </cell>
          <cell r="C168">
            <v>0</v>
          </cell>
          <cell r="D168" t="str">
            <v/>
          </cell>
          <cell r="E168">
            <v>0</v>
          </cell>
          <cell r="F168" t="str">
            <v/>
          </cell>
          <cell r="G168" t="str">
            <v/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 t="e">
            <v>#VALUE!</v>
          </cell>
          <cell r="N168" t="e">
            <v>#VALUE!</v>
          </cell>
          <cell r="O168" t="e">
            <v>#VALUE!</v>
          </cell>
          <cell r="P168">
            <v>0</v>
          </cell>
          <cell r="Q168">
            <v>36</v>
          </cell>
          <cell r="R168">
            <v>176</v>
          </cell>
          <cell r="S168">
            <v>180</v>
          </cell>
          <cell r="T168" t="str">
            <v>176-180</v>
          </cell>
          <cell r="U168">
            <v>0</v>
          </cell>
          <cell r="V168" t="str">
            <v/>
          </cell>
          <cell r="W168" t="str">
            <v/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</sheetData>
      <sheetData sheetId="4"/>
      <sheetData sheetId="5"/>
      <sheetData sheetId="6"/>
      <sheetData sheetId="7"/>
      <sheetData sheetId="8"/>
      <sheetData sheetId="9">
        <row r="1"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</row>
        <row r="2">
          <cell r="B2" t="str">
            <v>№</v>
          </cell>
          <cell r="C2">
            <v>0</v>
          </cell>
          <cell r="D2">
            <v>0</v>
          </cell>
          <cell r="E2" t="str">
            <v>Женские команда</v>
          </cell>
          <cell r="F2" t="str">
            <v>Тренер-представитель</v>
          </cell>
          <cell r="G2">
            <v>0</v>
          </cell>
          <cell r="H2" t="str">
            <v>Мужская команда</v>
          </cell>
          <cell r="I2">
            <v>0</v>
          </cell>
          <cell r="J2" t="str">
            <v>№</v>
          </cell>
          <cell r="K2" t="str">
            <v>Фамилия Имя игрока 1</v>
          </cell>
          <cell r="L2" t="str">
            <v>№</v>
          </cell>
          <cell r="M2" t="str">
            <v xml:space="preserve">Фамилия Имя игрока 2 </v>
          </cell>
          <cell r="N2" t="str">
            <v>№</v>
          </cell>
          <cell r="O2" t="str">
            <v>Фамилия Имя игрока 3</v>
          </cell>
          <cell r="P2" t="str">
            <v>рейтинг 1 игр</v>
          </cell>
          <cell r="Q2" t="str">
            <v>рейтинг 2 игр</v>
          </cell>
          <cell r="R2" t="str">
            <v>рейтинг 3 игр</v>
          </cell>
          <cell r="S2" t="str">
            <v>Сумма</v>
          </cell>
        </row>
        <row r="3">
          <cell r="B3">
            <v>11</v>
          </cell>
          <cell r="C3">
            <v>11</v>
          </cell>
          <cell r="D3">
            <v>51</v>
          </cell>
          <cell r="E3" t="str">
            <v>г. Шымкент-1</v>
          </cell>
          <cell r="F3" t="str">
            <v>Оразбаев Н.Б.</v>
          </cell>
          <cell r="G3" t="str">
            <v>г. Шымкент-1</v>
          </cell>
          <cell r="H3" t="str">
            <v>г. Шымкент-1</v>
          </cell>
          <cell r="I3">
            <v>0</v>
          </cell>
          <cell r="J3">
            <v>51</v>
          </cell>
          <cell r="K3" t="str">
            <v>МИРКАДИРОВА Сарвиноз</v>
          </cell>
          <cell r="L3">
            <v>52</v>
          </cell>
          <cell r="M3" t="str">
            <v>АЗАТОВА Озада</v>
          </cell>
          <cell r="N3">
            <v>53</v>
          </cell>
          <cell r="O3" t="str">
            <v>ШАПЕЙ Таншолпан</v>
          </cell>
          <cell r="P3">
            <v>67</v>
          </cell>
          <cell r="Q3">
            <v>47</v>
          </cell>
          <cell r="R3">
            <v>40</v>
          </cell>
          <cell r="S3">
            <v>154</v>
          </cell>
          <cell r="T3">
            <v>51</v>
          </cell>
          <cell r="U3">
            <v>55</v>
          </cell>
          <cell r="V3" t="str">
            <v>51-55</v>
          </cell>
        </row>
        <row r="4">
          <cell r="B4">
            <v>2</v>
          </cell>
          <cell r="C4">
            <v>2</v>
          </cell>
          <cell r="D4">
            <v>6</v>
          </cell>
          <cell r="E4" t="str">
            <v>Карагандинская обл.-1</v>
          </cell>
          <cell r="F4" t="str">
            <v>Ким Т.А.</v>
          </cell>
          <cell r="G4" t="str">
            <v>Караганда-1</v>
          </cell>
          <cell r="H4" t="str">
            <v>Карагандинская обл.-1</v>
          </cell>
          <cell r="I4">
            <v>0</v>
          </cell>
          <cell r="J4">
            <v>6</v>
          </cell>
          <cell r="K4" t="str">
            <v>СМИРНОВА Александра</v>
          </cell>
          <cell r="L4">
            <v>7</v>
          </cell>
          <cell r="M4" t="str">
            <v>АШКЕЕВА Арай</v>
          </cell>
          <cell r="N4">
            <v>8</v>
          </cell>
          <cell r="O4" t="str">
            <v>КОШКУМБАЕВА Жанерке</v>
          </cell>
          <cell r="P4">
            <v>55</v>
          </cell>
          <cell r="Q4">
            <v>43</v>
          </cell>
          <cell r="R4">
            <v>38</v>
          </cell>
          <cell r="S4">
            <v>136</v>
          </cell>
          <cell r="T4">
            <v>6</v>
          </cell>
          <cell r="U4">
            <v>10</v>
          </cell>
          <cell r="V4" t="str">
            <v>6-10</v>
          </cell>
        </row>
        <row r="5">
          <cell r="B5">
            <v>6</v>
          </cell>
          <cell r="C5">
            <v>6</v>
          </cell>
          <cell r="D5">
            <v>26</v>
          </cell>
          <cell r="E5" t="str">
            <v>г. Алматы</v>
          </cell>
          <cell r="F5" t="str">
            <v>Успанова А.С.</v>
          </cell>
          <cell r="G5" t="str">
            <v>г. Алматы</v>
          </cell>
          <cell r="H5" t="str">
            <v>г. Алматы</v>
          </cell>
          <cell r="I5">
            <v>0</v>
          </cell>
          <cell r="J5">
            <v>26</v>
          </cell>
          <cell r="K5" t="str">
            <v>БАХЫТ Анель</v>
          </cell>
          <cell r="L5">
            <v>27</v>
          </cell>
          <cell r="M5" t="str">
            <v>МАРКИНА Виктория</v>
          </cell>
          <cell r="N5">
            <v>28</v>
          </cell>
          <cell r="O5" t="str">
            <v>ЖУНИС Дильназ</v>
          </cell>
          <cell r="P5">
            <v>64</v>
          </cell>
          <cell r="Q5">
            <v>30</v>
          </cell>
          <cell r="R5">
            <v>35</v>
          </cell>
          <cell r="S5">
            <v>129</v>
          </cell>
          <cell r="T5">
            <v>26</v>
          </cell>
          <cell r="U5">
            <v>30</v>
          </cell>
          <cell r="V5" t="str">
            <v>26-30</v>
          </cell>
        </row>
        <row r="6">
          <cell r="B6">
            <v>7</v>
          </cell>
          <cell r="C6">
            <v>7</v>
          </cell>
          <cell r="D6">
            <v>31</v>
          </cell>
          <cell r="E6" t="str">
            <v>Западно-Казахстанская обл.-1</v>
          </cell>
          <cell r="F6" t="str">
            <v>Назарова С.Р.</v>
          </cell>
          <cell r="G6" t="str">
            <v>ЗКО-1</v>
          </cell>
          <cell r="H6" t="str">
            <v>Западно-Казахстанская обл.-1</v>
          </cell>
          <cell r="I6">
            <v>0</v>
          </cell>
          <cell r="J6">
            <v>31</v>
          </cell>
          <cell r="K6" t="str">
            <v>САПАРОВА Алсу</v>
          </cell>
          <cell r="L6">
            <v>32</v>
          </cell>
          <cell r="M6" t="str">
            <v>НУРМУХАНБЕТОВА Асем</v>
          </cell>
          <cell r="N6">
            <v>33</v>
          </cell>
          <cell r="O6" t="str">
            <v>СЕРИККАЛИЕВА Дильназ</v>
          </cell>
          <cell r="P6">
            <v>57</v>
          </cell>
          <cell r="Q6">
            <v>30</v>
          </cell>
          <cell r="R6">
            <v>16</v>
          </cell>
          <cell r="S6">
            <v>103</v>
          </cell>
          <cell r="T6">
            <v>31</v>
          </cell>
          <cell r="U6">
            <v>35</v>
          </cell>
          <cell r="V6" t="str">
            <v>31-35</v>
          </cell>
        </row>
        <row r="7">
          <cell r="B7">
            <v>12</v>
          </cell>
          <cell r="C7">
            <v>12</v>
          </cell>
          <cell r="D7">
            <v>56</v>
          </cell>
          <cell r="E7" t="str">
            <v>г. Шымкент-2</v>
          </cell>
          <cell r="F7" t="str">
            <v>Оразбаев Н.Б.</v>
          </cell>
          <cell r="G7" t="str">
            <v>г. Шымкент-2</v>
          </cell>
          <cell r="H7" t="str">
            <v>г. Шымкент-2</v>
          </cell>
          <cell r="I7">
            <v>0</v>
          </cell>
          <cell r="J7">
            <v>56</v>
          </cell>
          <cell r="K7" t="str">
            <v>УРАЛОВА Айжан</v>
          </cell>
          <cell r="L7">
            <v>57</v>
          </cell>
          <cell r="M7" t="str">
            <v>САИДМУРАТХАНОВА Сарвиноз</v>
          </cell>
          <cell r="N7">
            <v>58</v>
          </cell>
          <cell r="O7" t="str">
            <v>БАЗАРБАЙ Несибели</v>
          </cell>
          <cell r="P7">
            <v>34</v>
          </cell>
          <cell r="Q7">
            <v>36</v>
          </cell>
          <cell r="R7">
            <v>31</v>
          </cell>
          <cell r="S7">
            <v>101</v>
          </cell>
          <cell r="T7">
            <v>56</v>
          </cell>
          <cell r="U7">
            <v>60</v>
          </cell>
          <cell r="V7" t="str">
            <v>56-60</v>
          </cell>
        </row>
        <row r="8">
          <cell r="B8">
            <v>21</v>
          </cell>
          <cell r="C8">
            <v>21</v>
          </cell>
          <cell r="D8">
            <v>101</v>
          </cell>
          <cell r="E8" t="str">
            <v>Мангистауская обл.-1</v>
          </cell>
          <cell r="F8" t="str">
            <v>Бурбасов Е.К.</v>
          </cell>
          <cell r="G8" t="str">
            <v>Мангистауская обл.-1</v>
          </cell>
          <cell r="H8" t="str">
            <v>Мангистауская обл.-1</v>
          </cell>
          <cell r="I8">
            <v>0</v>
          </cell>
          <cell r="J8">
            <v>101</v>
          </cell>
          <cell r="K8" t="str">
            <v>ТОРШАЕВА Гюзель</v>
          </cell>
          <cell r="L8">
            <v>102</v>
          </cell>
          <cell r="M8" t="str">
            <v>БОРСАКБАЕВА Карина</v>
          </cell>
          <cell r="N8">
            <v>103</v>
          </cell>
          <cell r="O8" t="str">
            <v>БОРСАКБАЕВА Зарина</v>
          </cell>
          <cell r="P8">
            <v>34</v>
          </cell>
          <cell r="Q8">
            <v>29</v>
          </cell>
          <cell r="R8">
            <v>0</v>
          </cell>
          <cell r="S8">
            <v>63</v>
          </cell>
          <cell r="T8">
            <v>101</v>
          </cell>
          <cell r="U8">
            <v>105</v>
          </cell>
          <cell r="V8" t="str">
            <v>101-105</v>
          </cell>
        </row>
        <row r="9">
          <cell r="B9">
            <v>4</v>
          </cell>
          <cell r="C9">
            <v>4</v>
          </cell>
          <cell r="D9">
            <v>16</v>
          </cell>
          <cell r="E9" t="str">
            <v>Павлодарская обл.</v>
          </cell>
          <cell r="F9" t="str">
            <v>Бондарь Е.С.</v>
          </cell>
          <cell r="G9" t="str">
            <v>Павлодар-1</v>
          </cell>
          <cell r="H9" t="str">
            <v>Павлодарская обл.</v>
          </cell>
          <cell r="I9">
            <v>0</v>
          </cell>
          <cell r="J9">
            <v>16</v>
          </cell>
          <cell r="K9" t="str">
            <v>РОМАНОВСКАЯ Ангелина</v>
          </cell>
          <cell r="L9">
            <v>17</v>
          </cell>
          <cell r="M9" t="str">
            <v>КАРСЕНОВА Алтын</v>
          </cell>
          <cell r="N9">
            <v>18</v>
          </cell>
          <cell r="O9" t="str">
            <v>ШЛЕТГАУЭР Валерия</v>
          </cell>
          <cell r="P9">
            <v>61</v>
          </cell>
          <cell r="Q9">
            <v>0</v>
          </cell>
          <cell r="R9">
            <v>0</v>
          </cell>
          <cell r="S9">
            <v>61</v>
          </cell>
          <cell r="T9">
            <v>16</v>
          </cell>
          <cell r="U9">
            <v>20</v>
          </cell>
          <cell r="V9" t="str">
            <v>16-20</v>
          </cell>
        </row>
        <row r="10">
          <cell r="B10">
            <v>9</v>
          </cell>
          <cell r="C10">
            <v>9</v>
          </cell>
          <cell r="D10">
            <v>41</v>
          </cell>
          <cell r="E10" t="str">
            <v>г. Астана-1</v>
          </cell>
          <cell r="F10" t="str">
            <v>Мурзаспаев С.</v>
          </cell>
          <cell r="G10" t="str">
            <v>г. Астана-1</v>
          </cell>
          <cell r="H10" t="str">
            <v>г. Астана-1</v>
          </cell>
          <cell r="I10">
            <v>0</v>
          </cell>
          <cell r="J10">
            <v>41</v>
          </cell>
          <cell r="K10" t="str">
            <v>ЗУБКОВА Елена</v>
          </cell>
          <cell r="L10">
            <v>42</v>
          </cell>
          <cell r="M10" t="str">
            <v>ЕРЖАНКЫЗЫ Алтынай</v>
          </cell>
          <cell r="N10">
            <v>43</v>
          </cell>
          <cell r="O10" t="str">
            <v>ЛАВРОВА Елизавета</v>
          </cell>
          <cell r="P10">
            <v>33</v>
          </cell>
          <cell r="Q10">
            <v>27</v>
          </cell>
          <cell r="R10">
            <v>0</v>
          </cell>
          <cell r="S10">
            <v>60</v>
          </cell>
          <cell r="T10">
            <v>41</v>
          </cell>
          <cell r="U10">
            <v>45</v>
          </cell>
          <cell r="V10" t="str">
            <v>41-45</v>
          </cell>
        </row>
        <row r="11">
          <cell r="B11">
            <v>13</v>
          </cell>
          <cell r="C11">
            <v>13</v>
          </cell>
          <cell r="D11">
            <v>61</v>
          </cell>
          <cell r="E11" t="str">
            <v>Жамбылская обл.-1</v>
          </cell>
          <cell r="F11" t="str">
            <v>Хасанов Н.</v>
          </cell>
          <cell r="G11" t="str">
            <v>Жамбылская обл.-1</v>
          </cell>
          <cell r="H11" t="str">
            <v>Жамбылская обл.-1</v>
          </cell>
          <cell r="I11">
            <v>0</v>
          </cell>
          <cell r="J11">
            <v>61</v>
          </cell>
          <cell r="K11" t="str">
            <v>АСЫКБЕК Айгерим</v>
          </cell>
          <cell r="L11">
            <v>62</v>
          </cell>
          <cell r="M11" t="str">
            <v>ЧАНГИТБАЕВА Айдана</v>
          </cell>
          <cell r="N11">
            <v>63</v>
          </cell>
          <cell r="O11" t="str">
            <v>МУКАШ Мадина</v>
          </cell>
          <cell r="P11">
            <v>48</v>
          </cell>
          <cell r="Q11">
            <v>0</v>
          </cell>
          <cell r="R11">
            <v>0</v>
          </cell>
          <cell r="S11">
            <v>48</v>
          </cell>
          <cell r="T11">
            <v>61</v>
          </cell>
          <cell r="U11">
            <v>65</v>
          </cell>
          <cell r="V11" t="str">
            <v>61-65</v>
          </cell>
        </row>
        <row r="12">
          <cell r="B12">
            <v>15</v>
          </cell>
          <cell r="C12">
            <v>15</v>
          </cell>
          <cell r="D12">
            <v>71</v>
          </cell>
          <cell r="E12" t="str">
            <v>Туркестанская обл.</v>
          </cell>
          <cell r="F12" t="str">
            <v>Есимханов Е.Б.</v>
          </cell>
          <cell r="G12" t="str">
            <v>Туркестанская обл.</v>
          </cell>
          <cell r="H12" t="str">
            <v>Туркестанская обл.</v>
          </cell>
          <cell r="I12">
            <v>0</v>
          </cell>
          <cell r="J12">
            <v>71</v>
          </cell>
          <cell r="K12" t="str">
            <v>НУРЖАНКЫЗЫ Аружан</v>
          </cell>
          <cell r="L12">
            <v>72</v>
          </cell>
          <cell r="M12" t="str">
            <v>АХМАДАЛИЕВА Шахзода</v>
          </cell>
          <cell r="N12">
            <v>73</v>
          </cell>
          <cell r="O12" t="str">
            <v>СЕРИКБАЙ Назым</v>
          </cell>
          <cell r="P12">
            <v>21</v>
          </cell>
          <cell r="Q12">
            <v>26</v>
          </cell>
          <cell r="R12">
            <v>0</v>
          </cell>
          <cell r="S12">
            <v>47</v>
          </cell>
          <cell r="T12">
            <v>71</v>
          </cell>
          <cell r="U12">
            <v>75</v>
          </cell>
          <cell r="V12" t="str">
            <v>71-75</v>
          </cell>
        </row>
        <row r="13">
          <cell r="B13">
            <v>14</v>
          </cell>
          <cell r="C13">
            <v>14</v>
          </cell>
          <cell r="D13">
            <v>66</v>
          </cell>
          <cell r="E13" t="str">
            <v>Северо-Казахстанская обл.</v>
          </cell>
          <cell r="F13" t="str">
            <v>Пюрко И.А.</v>
          </cell>
          <cell r="G13" t="str">
            <v>СКО</v>
          </cell>
          <cell r="H13" t="str">
            <v>Северо-Казахстанская обл.</v>
          </cell>
          <cell r="I13">
            <v>0</v>
          </cell>
          <cell r="J13">
            <v>66</v>
          </cell>
          <cell r="K13" t="str">
            <v>ПЮРКО Екатерина</v>
          </cell>
          <cell r="L13">
            <v>67</v>
          </cell>
          <cell r="M13" t="str">
            <v>ТУТУЕВА Алина</v>
          </cell>
          <cell r="N13">
            <v>68</v>
          </cell>
          <cell r="O13" t="str">
            <v>САНДЫБАЙ Жазира</v>
          </cell>
          <cell r="P13">
            <v>32</v>
          </cell>
          <cell r="Q13">
            <v>0</v>
          </cell>
          <cell r="R13">
            <v>0</v>
          </cell>
          <cell r="S13">
            <v>32</v>
          </cell>
          <cell r="T13">
            <v>66</v>
          </cell>
          <cell r="U13">
            <v>70</v>
          </cell>
          <cell r="V13" t="str">
            <v>66-70</v>
          </cell>
        </row>
        <row r="14">
          <cell r="B14">
            <v>5</v>
          </cell>
          <cell r="C14">
            <v>5</v>
          </cell>
          <cell r="D14">
            <v>21</v>
          </cell>
          <cell r="E14" t="str">
            <v>Восточно-Казахстанская обл.</v>
          </cell>
          <cell r="F14" t="str">
            <v>Литвинов С.Б.</v>
          </cell>
          <cell r="G14" t="str">
            <v>ВКО</v>
          </cell>
          <cell r="H14" t="str">
            <v>Восточно-Казахстанская обл.</v>
          </cell>
          <cell r="I14">
            <v>0</v>
          </cell>
          <cell r="J14">
            <v>21</v>
          </cell>
          <cell r="K14" t="str">
            <v>ГУБЕРТ Амалия</v>
          </cell>
          <cell r="L14">
            <v>22</v>
          </cell>
          <cell r="M14" t="str">
            <v>ДАРХАНКЫЗЫ Алуа</v>
          </cell>
          <cell r="N14">
            <v>23</v>
          </cell>
          <cell r="O14" t="str">
            <v>ИЛЬЯСОВА Ирина</v>
          </cell>
          <cell r="P14">
            <v>28</v>
          </cell>
          <cell r="Q14">
            <v>0</v>
          </cell>
          <cell r="R14">
            <v>0</v>
          </cell>
          <cell r="S14">
            <v>28</v>
          </cell>
          <cell r="T14">
            <v>21</v>
          </cell>
          <cell r="U14">
            <v>25</v>
          </cell>
          <cell r="V14" t="str">
            <v>21-25</v>
          </cell>
        </row>
        <row r="15">
          <cell r="B15">
            <v>1</v>
          </cell>
          <cell r="C15">
            <v>1</v>
          </cell>
          <cell r="D15">
            <v>1</v>
          </cell>
          <cell r="E15" t="str">
            <v>Актюбинская обл.-1</v>
          </cell>
          <cell r="F15" t="str">
            <v>Саламатов К.</v>
          </cell>
          <cell r="G15" t="str">
            <v>Актюбинск-1</v>
          </cell>
          <cell r="H15" t="str">
            <v>Актюбинская обл.-1</v>
          </cell>
          <cell r="I15">
            <v>0</v>
          </cell>
          <cell r="J15">
            <v>1</v>
          </cell>
          <cell r="K15" t="str">
            <v>КРЮКОВСКАЯ Алина</v>
          </cell>
          <cell r="L15">
            <v>2</v>
          </cell>
          <cell r="M15" t="str">
            <v>НАСЫРОВА Динара</v>
          </cell>
          <cell r="N15">
            <v>3</v>
          </cell>
          <cell r="O15" t="str">
            <v>МАРТЫНОВА Анастасия</v>
          </cell>
          <cell r="P15">
            <v>23</v>
          </cell>
          <cell r="Q15">
            <v>0</v>
          </cell>
          <cell r="R15">
            <v>0</v>
          </cell>
          <cell r="S15">
            <v>23</v>
          </cell>
          <cell r="T15">
            <v>1</v>
          </cell>
          <cell r="U15">
            <v>5</v>
          </cell>
          <cell r="V15" t="str">
            <v>1-5</v>
          </cell>
        </row>
        <row r="16">
          <cell r="B16">
            <v>8</v>
          </cell>
          <cell r="C16">
            <v>8</v>
          </cell>
          <cell r="D16">
            <v>36</v>
          </cell>
          <cell r="E16" t="str">
            <v>Западно-Казахстанская обл.-2</v>
          </cell>
          <cell r="F16" t="str">
            <v>Назарова С.Р.</v>
          </cell>
          <cell r="G16" t="str">
            <v>ЗКО-2</v>
          </cell>
          <cell r="H16" t="str">
            <v>Западно-Казахстанская обл.-2</v>
          </cell>
          <cell r="I16">
            <v>0</v>
          </cell>
          <cell r="J16">
            <v>36</v>
          </cell>
          <cell r="K16" t="str">
            <v>ИЛЬЯС Арунжан</v>
          </cell>
          <cell r="L16">
            <v>37</v>
          </cell>
          <cell r="M16" t="str">
            <v>АКМУРЗИНА Мариза</v>
          </cell>
          <cell r="N16">
            <v>38</v>
          </cell>
          <cell r="O16" t="str">
            <v>ТУРАШЕВА Бекжаным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36</v>
          </cell>
          <cell r="U16">
            <v>40</v>
          </cell>
          <cell r="V16" t="str">
            <v>36-40</v>
          </cell>
        </row>
        <row r="17">
          <cell r="B17">
            <v>3</v>
          </cell>
          <cell r="C17">
            <v>3</v>
          </cell>
          <cell r="D17">
            <v>11</v>
          </cell>
          <cell r="E17" t="str">
            <v>Карагандинская обл.-2</v>
          </cell>
          <cell r="F17" t="str">
            <v>Ким Т.А.</v>
          </cell>
          <cell r="G17" t="str">
            <v>Караганда-2</v>
          </cell>
          <cell r="H17" t="str">
            <v>Карагандинская обл.-2</v>
          </cell>
          <cell r="I17">
            <v>0</v>
          </cell>
          <cell r="J17">
            <v>11</v>
          </cell>
          <cell r="K17" t="str">
            <v>ЖАКСЫЛЫКОВА Альбина</v>
          </cell>
          <cell r="L17">
            <v>12</v>
          </cell>
          <cell r="M17" t="str">
            <v>ФУ Дарья</v>
          </cell>
          <cell r="N17">
            <v>13</v>
          </cell>
          <cell r="O17" t="str">
            <v>СИРОТИНА Полина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11</v>
          </cell>
          <cell r="U17">
            <v>15</v>
          </cell>
          <cell r="V17" t="str">
            <v>11-15</v>
          </cell>
        </row>
        <row r="18">
          <cell r="B18">
            <v>10</v>
          </cell>
          <cell r="C18">
            <v>10</v>
          </cell>
          <cell r="D18">
            <v>46</v>
          </cell>
          <cell r="E18" t="str">
            <v>г. Астана-2</v>
          </cell>
          <cell r="F18" t="str">
            <v>Мурзаспаев С.</v>
          </cell>
          <cell r="G18" t="str">
            <v>г. Астана-2</v>
          </cell>
          <cell r="H18" t="str">
            <v>г. Астана-2</v>
          </cell>
          <cell r="I18">
            <v>0</v>
          </cell>
          <cell r="J18">
            <v>46</v>
          </cell>
          <cell r="K18" t="str">
            <v>ЦВИГУН Алиса</v>
          </cell>
          <cell r="L18">
            <v>47</v>
          </cell>
          <cell r="M18" t="str">
            <v>ГРОШЕВА Полина</v>
          </cell>
          <cell r="N18">
            <v>48</v>
          </cell>
          <cell r="O18" t="str">
            <v>ШАЙХИНА Алина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46</v>
          </cell>
          <cell r="U18">
            <v>50</v>
          </cell>
          <cell r="V18" t="str">
            <v>46-50</v>
          </cell>
        </row>
        <row r="19">
          <cell r="B19">
            <v>16</v>
          </cell>
          <cell r="C19">
            <v>16</v>
          </cell>
          <cell r="D19">
            <v>76</v>
          </cell>
          <cell r="E19" t="str">
            <v>Костанайская обл.</v>
          </cell>
          <cell r="F19" t="str">
            <v>Магалеева Л.К.</v>
          </cell>
          <cell r="G19" t="str">
            <v>Костанайская обл.</v>
          </cell>
          <cell r="H19" t="str">
            <v>Костанайская обл.</v>
          </cell>
          <cell r="I19">
            <v>0</v>
          </cell>
          <cell r="J19">
            <v>76</v>
          </cell>
          <cell r="K19" t="str">
            <v>БОРИСЮК Алина</v>
          </cell>
          <cell r="L19">
            <v>77</v>
          </cell>
          <cell r="M19" t="str">
            <v>ИСИМОВА Дана</v>
          </cell>
          <cell r="N19">
            <v>78</v>
          </cell>
          <cell r="O19" t="str">
            <v>БИАХМЕТОВА Дана</v>
          </cell>
          <cell r="P19">
            <v>59</v>
          </cell>
          <cell r="Q19">
            <v>25</v>
          </cell>
          <cell r="R19">
            <v>0</v>
          </cell>
          <cell r="S19">
            <v>84</v>
          </cell>
          <cell r="T19">
            <v>76</v>
          </cell>
          <cell r="U19">
            <v>80</v>
          </cell>
          <cell r="V19" t="str">
            <v>76-80</v>
          </cell>
        </row>
        <row r="20">
          <cell r="B20">
            <v>23</v>
          </cell>
          <cell r="C20">
            <v>23</v>
          </cell>
          <cell r="D20">
            <v>111</v>
          </cell>
          <cell r="E20" t="str">
            <v>Жамбылская обл.-2</v>
          </cell>
          <cell r="F20" t="str">
            <v>Хасанов Н.</v>
          </cell>
          <cell r="G20" t="str">
            <v>Жамбылская обл.-2</v>
          </cell>
          <cell r="H20" t="str">
            <v>Жамбылская обл.-2</v>
          </cell>
          <cell r="I20">
            <v>0</v>
          </cell>
          <cell r="J20">
            <v>111</v>
          </cell>
          <cell r="K20" t="str">
            <v>МЕДЕУОВА Анаа</v>
          </cell>
          <cell r="L20">
            <v>112</v>
          </cell>
          <cell r="M20" t="str">
            <v>МУКАШ Шугыла</v>
          </cell>
          <cell r="N20">
            <v>113</v>
          </cell>
          <cell r="O20" t="str">
            <v>ТУРАР Альбина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111</v>
          </cell>
          <cell r="U20">
            <v>115</v>
          </cell>
          <cell r="V20" t="str">
            <v>111-115</v>
          </cell>
        </row>
        <row r="21">
          <cell r="B21">
            <v>22</v>
          </cell>
          <cell r="C21">
            <v>22</v>
          </cell>
          <cell r="D21">
            <v>106</v>
          </cell>
          <cell r="E21" t="str">
            <v>Мангистауская обл.-2</v>
          </cell>
          <cell r="F21" t="str">
            <v>Бурбасов Е.К.</v>
          </cell>
          <cell r="G21" t="str">
            <v>Мангистауская обл.-2</v>
          </cell>
          <cell r="H21" t="str">
            <v>Мангистауская обл.-2</v>
          </cell>
          <cell r="I21">
            <v>0</v>
          </cell>
          <cell r="J21">
            <v>106</v>
          </cell>
          <cell r="K21" t="str">
            <v>АБУЛХАЙР Роза</v>
          </cell>
          <cell r="L21">
            <v>107</v>
          </cell>
          <cell r="M21" t="str">
            <v>АБУЛХАЙР Салима</v>
          </cell>
          <cell r="N21">
            <v>108</v>
          </cell>
          <cell r="O21" t="str">
            <v>ЕРКИН Акбота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106</v>
          </cell>
          <cell r="U21">
            <v>110</v>
          </cell>
          <cell r="V21" t="str">
            <v>106-110</v>
          </cell>
        </row>
        <row r="22">
          <cell r="B22">
            <v>28</v>
          </cell>
          <cell r="C22">
            <v>28</v>
          </cell>
          <cell r="D22">
            <v>136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136</v>
          </cell>
          <cell r="K22">
            <v>0</v>
          </cell>
          <cell r="L22">
            <v>137</v>
          </cell>
          <cell r="M22">
            <v>0</v>
          </cell>
          <cell r="N22">
            <v>138</v>
          </cell>
          <cell r="O22">
            <v>0</v>
          </cell>
          <cell r="P22" t="str">
            <v/>
          </cell>
          <cell r="Q22" t="str">
            <v/>
          </cell>
          <cell r="R22" t="str">
            <v/>
          </cell>
          <cell r="S22" t="e">
            <v>#VALUE!</v>
          </cell>
          <cell r="T22">
            <v>136</v>
          </cell>
          <cell r="U22">
            <v>140</v>
          </cell>
          <cell r="V22" t="str">
            <v>136-140</v>
          </cell>
        </row>
        <row r="23">
          <cell r="B23">
            <v>27</v>
          </cell>
          <cell r="C23">
            <v>27</v>
          </cell>
          <cell r="D23">
            <v>131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131</v>
          </cell>
          <cell r="K23">
            <v>0</v>
          </cell>
          <cell r="L23">
            <v>132</v>
          </cell>
          <cell r="M23">
            <v>0</v>
          </cell>
          <cell r="N23">
            <v>133</v>
          </cell>
          <cell r="O23">
            <v>0</v>
          </cell>
          <cell r="P23" t="str">
            <v/>
          </cell>
          <cell r="Q23" t="str">
            <v/>
          </cell>
          <cell r="R23" t="str">
            <v/>
          </cell>
          <cell r="S23" t="e">
            <v>#VALUE!</v>
          </cell>
          <cell r="T23">
            <v>131</v>
          </cell>
          <cell r="U23">
            <v>135</v>
          </cell>
          <cell r="V23" t="str">
            <v>131-135</v>
          </cell>
        </row>
        <row r="24">
          <cell r="B24">
            <v>24</v>
          </cell>
          <cell r="C24">
            <v>24</v>
          </cell>
          <cell r="D24">
            <v>116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116</v>
          </cell>
          <cell r="K24">
            <v>0</v>
          </cell>
          <cell r="L24">
            <v>117</v>
          </cell>
          <cell r="M24">
            <v>0</v>
          </cell>
          <cell r="N24">
            <v>118</v>
          </cell>
          <cell r="O24">
            <v>0</v>
          </cell>
          <cell r="P24" t="str">
            <v/>
          </cell>
          <cell r="Q24" t="str">
            <v/>
          </cell>
          <cell r="R24" t="str">
            <v/>
          </cell>
          <cell r="S24" t="e">
            <v>#VALUE!</v>
          </cell>
          <cell r="T24">
            <v>116</v>
          </cell>
          <cell r="U24">
            <v>120</v>
          </cell>
          <cell r="V24" t="str">
            <v>116-120</v>
          </cell>
        </row>
        <row r="25">
          <cell r="B25">
            <v>25</v>
          </cell>
          <cell r="C25">
            <v>25</v>
          </cell>
          <cell r="D25">
            <v>121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121</v>
          </cell>
          <cell r="K25">
            <v>0</v>
          </cell>
          <cell r="L25">
            <v>122</v>
          </cell>
          <cell r="M25">
            <v>0</v>
          </cell>
          <cell r="N25">
            <v>123</v>
          </cell>
          <cell r="O25">
            <v>0</v>
          </cell>
          <cell r="P25" t="str">
            <v/>
          </cell>
          <cell r="Q25" t="str">
            <v/>
          </cell>
          <cell r="R25" t="str">
            <v/>
          </cell>
          <cell r="S25" t="e">
            <v>#VALUE!</v>
          </cell>
          <cell r="T25">
            <v>121</v>
          </cell>
          <cell r="U25">
            <v>125</v>
          </cell>
          <cell r="V25" t="str">
            <v>121-125</v>
          </cell>
        </row>
        <row r="26">
          <cell r="B26">
            <v>29</v>
          </cell>
          <cell r="C26">
            <v>29</v>
          </cell>
          <cell r="D26">
            <v>141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141</v>
          </cell>
          <cell r="K26">
            <v>0</v>
          </cell>
          <cell r="L26">
            <v>142</v>
          </cell>
          <cell r="M26">
            <v>0</v>
          </cell>
          <cell r="N26">
            <v>143</v>
          </cell>
          <cell r="O26">
            <v>0</v>
          </cell>
          <cell r="P26" t="str">
            <v/>
          </cell>
          <cell r="Q26" t="str">
            <v/>
          </cell>
          <cell r="R26" t="str">
            <v/>
          </cell>
          <cell r="S26" t="e">
            <v>#VALUE!</v>
          </cell>
          <cell r="T26">
            <v>141</v>
          </cell>
          <cell r="U26">
            <v>145</v>
          </cell>
          <cell r="V26" t="str">
            <v>141-145</v>
          </cell>
        </row>
        <row r="27">
          <cell r="B27">
            <v>35</v>
          </cell>
          <cell r="C27">
            <v>35</v>
          </cell>
          <cell r="D27">
            <v>171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171</v>
          </cell>
          <cell r="K27">
            <v>0</v>
          </cell>
          <cell r="L27">
            <v>172</v>
          </cell>
          <cell r="M27">
            <v>0</v>
          </cell>
          <cell r="N27">
            <v>173</v>
          </cell>
          <cell r="O27">
            <v>0</v>
          </cell>
          <cell r="P27" t="str">
            <v/>
          </cell>
          <cell r="Q27" t="str">
            <v/>
          </cell>
          <cell r="R27" t="str">
            <v/>
          </cell>
          <cell r="S27" t="e">
            <v>#VALUE!</v>
          </cell>
          <cell r="T27">
            <v>171</v>
          </cell>
          <cell r="U27">
            <v>175</v>
          </cell>
          <cell r="V27" t="str">
            <v>171-175</v>
          </cell>
        </row>
        <row r="28">
          <cell r="B28">
            <v>26</v>
          </cell>
          <cell r="C28">
            <v>26</v>
          </cell>
          <cell r="D28">
            <v>126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126</v>
          </cell>
          <cell r="K28">
            <v>0</v>
          </cell>
          <cell r="L28">
            <v>127</v>
          </cell>
          <cell r="M28">
            <v>0</v>
          </cell>
          <cell r="N28">
            <v>128</v>
          </cell>
          <cell r="O28">
            <v>0</v>
          </cell>
          <cell r="P28" t="str">
            <v/>
          </cell>
          <cell r="Q28" t="str">
            <v/>
          </cell>
          <cell r="R28" t="str">
            <v/>
          </cell>
          <cell r="S28" t="e">
            <v>#VALUE!</v>
          </cell>
          <cell r="T28">
            <v>126</v>
          </cell>
          <cell r="U28">
            <v>130</v>
          </cell>
          <cell r="V28" t="str">
            <v>126-130</v>
          </cell>
        </row>
        <row r="29">
          <cell r="B29">
            <v>34</v>
          </cell>
          <cell r="C29">
            <v>34</v>
          </cell>
          <cell r="D29">
            <v>166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166</v>
          </cell>
          <cell r="K29">
            <v>0</v>
          </cell>
          <cell r="L29">
            <v>167</v>
          </cell>
          <cell r="M29">
            <v>0</v>
          </cell>
          <cell r="N29">
            <v>168</v>
          </cell>
          <cell r="O29">
            <v>0</v>
          </cell>
          <cell r="P29" t="str">
            <v/>
          </cell>
          <cell r="Q29" t="str">
            <v/>
          </cell>
          <cell r="R29" t="str">
            <v/>
          </cell>
          <cell r="S29" t="e">
            <v>#VALUE!</v>
          </cell>
          <cell r="T29">
            <v>166</v>
          </cell>
          <cell r="U29">
            <v>170</v>
          </cell>
          <cell r="V29" t="str">
            <v>166-170</v>
          </cell>
        </row>
        <row r="30">
          <cell r="B30">
            <v>31</v>
          </cell>
          <cell r="C30">
            <v>31</v>
          </cell>
          <cell r="D30">
            <v>151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151</v>
          </cell>
          <cell r="K30">
            <v>0</v>
          </cell>
          <cell r="L30">
            <v>152</v>
          </cell>
          <cell r="M30">
            <v>0</v>
          </cell>
          <cell r="N30">
            <v>153</v>
          </cell>
          <cell r="O30">
            <v>0</v>
          </cell>
          <cell r="P30" t="str">
            <v/>
          </cell>
          <cell r="Q30" t="str">
            <v/>
          </cell>
          <cell r="R30" t="str">
            <v/>
          </cell>
          <cell r="S30" t="e">
            <v>#VALUE!</v>
          </cell>
          <cell r="U30">
            <v>0</v>
          </cell>
        </row>
        <row r="31">
          <cell r="B31">
            <v>36</v>
          </cell>
          <cell r="C31">
            <v>36</v>
          </cell>
          <cell r="D31">
            <v>176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176</v>
          </cell>
          <cell r="K31">
            <v>0</v>
          </cell>
          <cell r="L31">
            <v>177</v>
          </cell>
          <cell r="M31">
            <v>0</v>
          </cell>
          <cell r="N31">
            <v>178</v>
          </cell>
          <cell r="O31">
            <v>0</v>
          </cell>
          <cell r="P31" t="str">
            <v/>
          </cell>
          <cell r="Q31" t="str">
            <v/>
          </cell>
          <cell r="R31" t="str">
            <v/>
          </cell>
          <cell r="S31" t="e">
            <v>#VALUE!</v>
          </cell>
          <cell r="U31">
            <v>0</v>
          </cell>
        </row>
        <row r="32">
          <cell r="B32">
            <v>30</v>
          </cell>
          <cell r="C32">
            <v>30</v>
          </cell>
          <cell r="D32">
            <v>146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146</v>
          </cell>
          <cell r="K32">
            <v>0</v>
          </cell>
          <cell r="L32">
            <v>147</v>
          </cell>
          <cell r="M32">
            <v>0</v>
          </cell>
          <cell r="N32">
            <v>148</v>
          </cell>
          <cell r="O32">
            <v>0</v>
          </cell>
          <cell r="P32" t="str">
            <v/>
          </cell>
          <cell r="Q32" t="str">
            <v/>
          </cell>
          <cell r="R32" t="str">
            <v/>
          </cell>
          <cell r="S32" t="e">
            <v>#VALUE!</v>
          </cell>
          <cell r="T32">
            <v>146</v>
          </cell>
          <cell r="U32">
            <v>150</v>
          </cell>
          <cell r="V32" t="str">
            <v>146-150</v>
          </cell>
        </row>
        <row r="33">
          <cell r="B33">
            <v>33</v>
          </cell>
          <cell r="C33">
            <v>33</v>
          </cell>
          <cell r="D33">
            <v>161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161</v>
          </cell>
          <cell r="K33">
            <v>0</v>
          </cell>
          <cell r="L33">
            <v>162</v>
          </cell>
          <cell r="M33">
            <v>0</v>
          </cell>
          <cell r="N33">
            <v>163</v>
          </cell>
          <cell r="O33">
            <v>0</v>
          </cell>
          <cell r="P33" t="str">
            <v/>
          </cell>
          <cell r="Q33" t="str">
            <v/>
          </cell>
          <cell r="R33" t="str">
            <v/>
          </cell>
          <cell r="S33" t="e">
            <v>#VALUE!</v>
          </cell>
          <cell r="T33">
            <v>161</v>
          </cell>
          <cell r="U33">
            <v>165</v>
          </cell>
          <cell r="V33" t="str">
            <v>161-165</v>
          </cell>
        </row>
        <row r="34">
          <cell r="B34">
            <v>32</v>
          </cell>
          <cell r="C34">
            <v>32</v>
          </cell>
          <cell r="D34">
            <v>156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156</v>
          </cell>
          <cell r="K34">
            <v>0</v>
          </cell>
          <cell r="L34">
            <v>157</v>
          </cell>
          <cell r="M34">
            <v>0</v>
          </cell>
          <cell r="N34">
            <v>158</v>
          </cell>
          <cell r="O34">
            <v>0</v>
          </cell>
          <cell r="P34" t="str">
            <v/>
          </cell>
          <cell r="Q34" t="str">
            <v/>
          </cell>
          <cell r="R34" t="str">
            <v/>
          </cell>
          <cell r="S34" t="e">
            <v>#VALUE!</v>
          </cell>
          <cell r="U34">
            <v>0</v>
          </cell>
        </row>
        <row r="35">
          <cell r="B35" t="str">
            <v>-</v>
          </cell>
          <cell r="C35" t="str">
            <v xml:space="preserve"> </v>
          </cell>
          <cell r="D35" t="str">
            <v xml:space="preserve"> </v>
          </cell>
          <cell r="E35" t="str">
            <v xml:space="preserve"> </v>
          </cell>
          <cell r="F35" t="str">
            <v xml:space="preserve"> </v>
          </cell>
          <cell r="G35" t="str">
            <v xml:space="preserve"> </v>
          </cell>
          <cell r="H35" t="str">
            <v xml:space="preserve"> </v>
          </cell>
          <cell r="I35" t="str">
            <v xml:space="preserve"> </v>
          </cell>
          <cell r="J35" t="str">
            <v xml:space="preserve"> </v>
          </cell>
          <cell r="K35" t="str">
            <v xml:space="preserve"> </v>
          </cell>
          <cell r="L35" t="str">
            <v xml:space="preserve">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  <cell r="S35" t="str">
            <v xml:space="preserve"> </v>
          </cell>
          <cell r="T35" t="str">
            <v xml:space="preserve"> </v>
          </cell>
          <cell r="U35" t="str">
            <v xml:space="preserve"> </v>
          </cell>
          <cell r="V35" t="str">
            <v xml:space="preserve"> </v>
          </cell>
        </row>
        <row r="36">
          <cell r="B36">
            <v>0</v>
          </cell>
          <cell r="C36" t="str">
            <v xml:space="preserve"> </v>
          </cell>
          <cell r="D36" t="str">
            <v xml:space="preserve"> </v>
          </cell>
          <cell r="E36" t="str">
            <v xml:space="preserve"> </v>
          </cell>
          <cell r="F36" t="str">
            <v xml:space="preserve"> </v>
          </cell>
          <cell r="G36" t="str">
            <v xml:space="preserve"> </v>
          </cell>
          <cell r="H36" t="str">
            <v xml:space="preserve"> </v>
          </cell>
          <cell r="I36" t="str">
            <v xml:space="preserve"> </v>
          </cell>
          <cell r="J36" t="str">
            <v xml:space="preserve"> </v>
          </cell>
          <cell r="K36" t="str">
            <v xml:space="preserve"> </v>
          </cell>
          <cell r="L36" t="str">
            <v xml:space="preserve">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  <cell r="S36" t="str">
            <v xml:space="preserve"> </v>
          </cell>
          <cell r="T36" t="str">
            <v xml:space="preserve"> </v>
          </cell>
          <cell r="U36" t="str">
            <v xml:space="preserve"> </v>
          </cell>
          <cell r="V36" t="str">
            <v xml:space="preserve"> </v>
          </cell>
        </row>
        <row r="37">
          <cell r="B37" t="str">
            <v>Х</v>
          </cell>
          <cell r="C37" t="str">
            <v>Х</v>
          </cell>
          <cell r="D37" t="str">
            <v>Х</v>
          </cell>
          <cell r="E37" t="str">
            <v>Х</v>
          </cell>
          <cell r="F37" t="str">
            <v>Х</v>
          </cell>
          <cell r="G37" t="str">
            <v>Х</v>
          </cell>
          <cell r="H37" t="str">
            <v>Х</v>
          </cell>
          <cell r="I37" t="str">
            <v>Х</v>
          </cell>
          <cell r="J37" t="str">
            <v>Х</v>
          </cell>
          <cell r="K37" t="str">
            <v>Х</v>
          </cell>
          <cell r="L37" t="str">
            <v>Х</v>
          </cell>
          <cell r="M37" t="str">
            <v>Х</v>
          </cell>
          <cell r="N37" t="str">
            <v>Х</v>
          </cell>
          <cell r="O37" t="str">
            <v>Х</v>
          </cell>
          <cell r="P37" t="str">
            <v>Х</v>
          </cell>
          <cell r="Q37" t="str">
            <v>Х</v>
          </cell>
          <cell r="R37" t="str">
            <v>Х</v>
          </cell>
          <cell r="S37" t="str">
            <v>Х</v>
          </cell>
          <cell r="T37" t="str">
            <v>Х</v>
          </cell>
          <cell r="U37" t="str">
            <v>Х</v>
          </cell>
          <cell r="V37" t="str">
            <v>Х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хматка"/>
      <sheetName val="Список"/>
      <sheetName val="Список команд"/>
      <sheetName val="Список алф"/>
      <sheetName val="Список рейт"/>
      <sheetName val="ЖЕР КМ"/>
      <sheetName val="М"/>
      <sheetName val="Команды"/>
      <sheetName val="Сводник. МУЖ."/>
      <sheetName val="ПРОТОКОЛ ВСТРЕЧ"/>
      <sheetName val="Заявка"/>
      <sheetName val="ПРОТОКОЛ (2)"/>
      <sheetName val="ПРОТОКОЛ"/>
      <sheetName val="R-муж0"/>
      <sheetName val="R-жен0"/>
      <sheetName val="R-муж"/>
      <sheetName val="R-жен"/>
      <sheetName val="Папки"/>
    </sheetNames>
    <sheetDataSet>
      <sheetData sheetId="0"/>
      <sheetData sheetId="1">
        <row r="1">
          <cell r="A1" t="str">
            <v>ЧЕМПИОНАТ РЕСПУБЛИКИ КАЗАХСТАН ПО НАСТОЛЬНОМУ ТЕННИСУ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U1">
            <v>0</v>
          </cell>
        </row>
        <row r="2">
          <cell r="A2" t="str">
            <v>СРЕДИ СПОРТСМЕНОВ 2001 ГОДА РОЖДЕНИЯ И МОЛОЖЕ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U2">
            <v>0</v>
          </cell>
        </row>
        <row r="3">
          <cell r="A3" t="str">
            <v>г. Актобе                                                                         23 - 29 марта 2019 г.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U3">
            <v>0</v>
          </cell>
        </row>
        <row r="4">
          <cell r="A4" t="str">
            <v>Nr.</v>
          </cell>
          <cell r="B4" t="str">
            <v>№</v>
          </cell>
          <cell r="C4" t="str">
            <v>ФАМИЛИЯ Имя</v>
          </cell>
          <cell r="D4" t="str">
            <v>Дата рожд.</v>
          </cell>
          <cell r="E4" t="str">
            <v>Разр.</v>
          </cell>
          <cell r="F4" t="str">
            <v>Рейт</v>
          </cell>
          <cell r="G4" t="str">
            <v>Город</v>
          </cell>
          <cell r="H4" t="str">
            <v>Личный тренер</v>
          </cell>
          <cell r="I4" t="str">
            <v>Команда</v>
          </cell>
          <cell r="J4">
            <v>0</v>
          </cell>
          <cell r="K4" t="str">
            <v>Тренер команды</v>
          </cell>
          <cell r="L4" t="str">
            <v>ФО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 t="str">
            <v>Команда</v>
          </cell>
          <cell r="V4">
            <v>0</v>
          </cell>
          <cell r="W4" t="str">
            <v>ЯНВ</v>
          </cell>
        </row>
        <row r="5">
          <cell r="A5">
            <v>1</v>
          </cell>
          <cell r="B5">
            <v>1</v>
          </cell>
          <cell r="C5" t="str">
            <v>ЖУБАНОВ Санжар</v>
          </cell>
          <cell r="D5">
            <v>37727</v>
          </cell>
          <cell r="E5" t="str">
            <v>КМС</v>
          </cell>
          <cell r="F5">
            <v>46</v>
          </cell>
          <cell r="G5" t="str">
            <v>ЗКО</v>
          </cell>
          <cell r="H5" t="str">
            <v xml:space="preserve"> </v>
          </cell>
          <cell r="I5" t="str">
            <v>ЗКО-1</v>
          </cell>
          <cell r="J5" t="str">
            <v>ЗКО-1</v>
          </cell>
          <cell r="K5" t="str">
            <v>Назарова С.Р.</v>
          </cell>
          <cell r="L5">
            <v>0</v>
          </cell>
          <cell r="M5" t="str">
            <v>ЖУБАНОВ</v>
          </cell>
          <cell r="N5" t="str">
            <v>С</v>
          </cell>
          <cell r="O5" t="str">
            <v>ЖУБАНОВ С.</v>
          </cell>
          <cell r="P5">
            <v>1</v>
          </cell>
          <cell r="Q5">
            <v>1</v>
          </cell>
          <cell r="R5">
            <v>1</v>
          </cell>
          <cell r="S5">
            <v>5</v>
          </cell>
          <cell r="T5" t="str">
            <v>1-5</v>
          </cell>
          <cell r="U5" t="str">
            <v>Западно-Казахстанская обл.-1</v>
          </cell>
          <cell r="V5">
            <v>46</v>
          </cell>
          <cell r="W5">
            <v>0</v>
          </cell>
        </row>
        <row r="6">
          <cell r="A6">
            <v>2</v>
          </cell>
          <cell r="B6">
            <v>2</v>
          </cell>
          <cell r="C6" t="str">
            <v>НИЕТКАЛИЕВ Болат</v>
          </cell>
          <cell r="D6">
            <v>38498</v>
          </cell>
          <cell r="E6" t="str">
            <v>I</v>
          </cell>
          <cell r="F6">
            <v>0</v>
          </cell>
          <cell r="G6" t="str">
            <v>ЗКО</v>
          </cell>
          <cell r="H6" t="str">
            <v xml:space="preserve"> </v>
          </cell>
          <cell r="I6">
            <v>0</v>
          </cell>
          <cell r="J6" t="str">
            <v>ЗКО-1</v>
          </cell>
          <cell r="K6">
            <v>0</v>
          </cell>
          <cell r="L6">
            <v>0</v>
          </cell>
          <cell r="M6" t="str">
            <v>НИЕТКАЛИЕВ</v>
          </cell>
          <cell r="N6" t="str">
            <v>Б</v>
          </cell>
          <cell r="O6" t="str">
            <v>НИЕТКАЛИЕВ Б.</v>
          </cell>
          <cell r="P6">
            <v>0</v>
          </cell>
          <cell r="Q6">
            <v>1</v>
          </cell>
          <cell r="R6">
            <v>1</v>
          </cell>
          <cell r="S6">
            <v>5</v>
          </cell>
          <cell r="T6" t="str">
            <v>1-5</v>
          </cell>
          <cell r="U6">
            <v>0</v>
          </cell>
          <cell r="V6">
            <v>0</v>
          </cell>
          <cell r="W6">
            <v>0</v>
          </cell>
        </row>
        <row r="7">
          <cell r="A7">
            <v>3</v>
          </cell>
          <cell r="B7">
            <v>3</v>
          </cell>
          <cell r="C7" t="str">
            <v>НУГАЙ Нурдаулет</v>
          </cell>
          <cell r="D7">
            <v>38186</v>
          </cell>
          <cell r="E7" t="str">
            <v>I</v>
          </cell>
          <cell r="F7">
            <v>29</v>
          </cell>
          <cell r="G7" t="str">
            <v>ЗКО</v>
          </cell>
          <cell r="H7" t="str">
            <v xml:space="preserve"> </v>
          </cell>
          <cell r="I7">
            <v>0</v>
          </cell>
          <cell r="J7" t="str">
            <v>ЗКО-1</v>
          </cell>
          <cell r="K7">
            <v>0</v>
          </cell>
          <cell r="L7">
            <v>0</v>
          </cell>
          <cell r="M7" t="str">
            <v>НУГАЙ</v>
          </cell>
          <cell r="N7" t="str">
            <v>Н</v>
          </cell>
          <cell r="O7" t="str">
            <v>НУГАЙ Н.</v>
          </cell>
          <cell r="P7">
            <v>0</v>
          </cell>
          <cell r="Q7">
            <v>1</v>
          </cell>
          <cell r="R7">
            <v>1</v>
          </cell>
          <cell r="S7">
            <v>5</v>
          </cell>
          <cell r="T7" t="str">
            <v>1-5</v>
          </cell>
          <cell r="U7">
            <v>0</v>
          </cell>
          <cell r="V7">
            <v>29</v>
          </cell>
          <cell r="W7">
            <v>0</v>
          </cell>
        </row>
        <row r="8">
          <cell r="A8">
            <v>4</v>
          </cell>
          <cell r="B8">
            <v>4</v>
          </cell>
          <cell r="C8" t="str">
            <v>МЭЛСОВ Дамир</v>
          </cell>
          <cell r="D8">
            <v>38862</v>
          </cell>
          <cell r="E8" t="str">
            <v>I</v>
          </cell>
          <cell r="F8">
            <v>0</v>
          </cell>
          <cell r="G8" t="str">
            <v>ЗКО</v>
          </cell>
          <cell r="H8" t="str">
            <v xml:space="preserve"> </v>
          </cell>
          <cell r="I8">
            <v>0</v>
          </cell>
          <cell r="J8" t="str">
            <v>ЗКО-1</v>
          </cell>
          <cell r="K8">
            <v>0</v>
          </cell>
          <cell r="L8">
            <v>0</v>
          </cell>
          <cell r="M8" t="str">
            <v>МЭЛСОВ</v>
          </cell>
          <cell r="N8" t="str">
            <v>Д</v>
          </cell>
          <cell r="O8" t="str">
            <v>МЭЛСОВ Д.</v>
          </cell>
          <cell r="P8">
            <v>0</v>
          </cell>
          <cell r="Q8">
            <v>1</v>
          </cell>
          <cell r="R8">
            <v>1</v>
          </cell>
          <cell r="S8">
            <v>5</v>
          </cell>
          <cell r="T8" t="str">
            <v>1-5</v>
          </cell>
          <cell r="U8">
            <v>0</v>
          </cell>
          <cell r="V8">
            <v>0</v>
          </cell>
          <cell r="W8">
            <v>0</v>
          </cell>
        </row>
        <row r="9">
          <cell r="A9">
            <v>5</v>
          </cell>
          <cell r="B9">
            <v>5</v>
          </cell>
          <cell r="C9">
            <v>0</v>
          </cell>
          <cell r="D9" t="str">
            <v/>
          </cell>
          <cell r="E9">
            <v>0</v>
          </cell>
          <cell r="F9" t="str">
            <v/>
          </cell>
          <cell r="G9" t="str">
            <v/>
          </cell>
          <cell r="H9" t="str">
            <v xml:space="preserve"> </v>
          </cell>
          <cell r="I9">
            <v>0</v>
          </cell>
          <cell r="J9" t="str">
            <v>ЗКО-1</v>
          </cell>
          <cell r="K9">
            <v>0</v>
          </cell>
          <cell r="L9">
            <v>0</v>
          </cell>
          <cell r="M9" t="e">
            <v>#VALUE!</v>
          </cell>
          <cell r="N9" t="e">
            <v>#VALUE!</v>
          </cell>
          <cell r="O9" t="e">
            <v>#VALUE!</v>
          </cell>
          <cell r="P9">
            <v>0</v>
          </cell>
          <cell r="Q9">
            <v>1</v>
          </cell>
          <cell r="R9">
            <v>1</v>
          </cell>
          <cell r="S9">
            <v>5</v>
          </cell>
          <cell r="T9" t="str">
            <v>1-5</v>
          </cell>
          <cell r="U9">
            <v>0</v>
          </cell>
          <cell r="V9" t="str">
            <v/>
          </cell>
          <cell r="W9" t="str">
            <v/>
          </cell>
        </row>
        <row r="10">
          <cell r="A10">
            <v>6</v>
          </cell>
          <cell r="B10">
            <v>6</v>
          </cell>
          <cell r="C10" t="str">
            <v>ЖАСУЛАН Рахман</v>
          </cell>
          <cell r="D10">
            <v>38279</v>
          </cell>
          <cell r="E10" t="str">
            <v>I</v>
          </cell>
          <cell r="F10">
            <v>0</v>
          </cell>
          <cell r="G10" t="str">
            <v>ЗКО</v>
          </cell>
          <cell r="H10" t="str">
            <v xml:space="preserve"> </v>
          </cell>
          <cell r="I10" t="str">
            <v>ЗКО-2</v>
          </cell>
          <cell r="J10" t="str">
            <v>ЗКО-2</v>
          </cell>
          <cell r="K10" t="str">
            <v>Назарова С.Р.</v>
          </cell>
          <cell r="L10">
            <v>0</v>
          </cell>
          <cell r="M10" t="str">
            <v>ЖАСУЛАН</v>
          </cell>
          <cell r="N10" t="str">
            <v>Р</v>
          </cell>
          <cell r="O10" t="str">
            <v>ЖАСУЛАН Р.</v>
          </cell>
          <cell r="P10">
            <v>2</v>
          </cell>
          <cell r="Q10">
            <v>2</v>
          </cell>
          <cell r="R10">
            <v>6</v>
          </cell>
          <cell r="S10">
            <v>10</v>
          </cell>
          <cell r="T10" t="str">
            <v>6-10</v>
          </cell>
          <cell r="U10" t="str">
            <v>Западно-Казахстанская обл.-2</v>
          </cell>
          <cell r="V10">
            <v>0</v>
          </cell>
          <cell r="W10">
            <v>0</v>
          </cell>
        </row>
        <row r="11">
          <cell r="A11">
            <v>7</v>
          </cell>
          <cell r="B11">
            <v>7</v>
          </cell>
          <cell r="C11" t="str">
            <v>МУРЗАГАЛИЕВ Бауыржан</v>
          </cell>
          <cell r="D11">
            <v>37622</v>
          </cell>
          <cell r="E11" t="str">
            <v>I</v>
          </cell>
          <cell r="F11">
            <v>0</v>
          </cell>
          <cell r="G11" t="str">
            <v>ЗКО</v>
          </cell>
          <cell r="H11" t="str">
            <v xml:space="preserve"> </v>
          </cell>
          <cell r="I11">
            <v>0</v>
          </cell>
          <cell r="J11" t="str">
            <v>ЗКО-2</v>
          </cell>
          <cell r="K11">
            <v>0</v>
          </cell>
          <cell r="L11">
            <v>0</v>
          </cell>
          <cell r="M11" t="str">
            <v>МУРЗАГАЛИЕВ</v>
          </cell>
          <cell r="N11" t="str">
            <v>Б</v>
          </cell>
          <cell r="O11" t="str">
            <v>МУРЗАГАЛИЕВ Б.</v>
          </cell>
          <cell r="P11">
            <v>0</v>
          </cell>
          <cell r="Q11">
            <v>2</v>
          </cell>
          <cell r="R11">
            <v>6</v>
          </cell>
          <cell r="S11">
            <v>10</v>
          </cell>
          <cell r="T11" t="str">
            <v>6-10</v>
          </cell>
          <cell r="U11">
            <v>0</v>
          </cell>
          <cell r="V11">
            <v>0</v>
          </cell>
          <cell r="W11">
            <v>0</v>
          </cell>
        </row>
        <row r="12">
          <cell r="A12">
            <v>8</v>
          </cell>
          <cell r="B12">
            <v>8</v>
          </cell>
          <cell r="C12" t="str">
            <v>ЖАНЗАХУЛЫ Роман</v>
          </cell>
          <cell r="D12">
            <v>37622</v>
          </cell>
          <cell r="E12" t="str">
            <v>I</v>
          </cell>
          <cell r="F12">
            <v>0</v>
          </cell>
          <cell r="G12" t="str">
            <v>ЗКО</v>
          </cell>
          <cell r="H12" t="str">
            <v xml:space="preserve"> </v>
          </cell>
          <cell r="I12">
            <v>0</v>
          </cell>
          <cell r="J12" t="str">
            <v>ЗКО-2</v>
          </cell>
          <cell r="K12">
            <v>0</v>
          </cell>
          <cell r="L12">
            <v>0</v>
          </cell>
          <cell r="M12" t="str">
            <v>ЖАНЗАХУЛЫ</v>
          </cell>
          <cell r="N12" t="str">
            <v>Р</v>
          </cell>
          <cell r="O12" t="str">
            <v>ЖАНЗАХУЛЫ Р.</v>
          </cell>
          <cell r="P12">
            <v>0</v>
          </cell>
          <cell r="Q12">
            <v>2</v>
          </cell>
          <cell r="R12">
            <v>6</v>
          </cell>
          <cell r="S12">
            <v>10</v>
          </cell>
          <cell r="T12" t="str">
            <v>6-10</v>
          </cell>
          <cell r="U12">
            <v>0</v>
          </cell>
          <cell r="V12">
            <v>0</v>
          </cell>
          <cell r="W12">
            <v>0</v>
          </cell>
        </row>
        <row r="13">
          <cell r="A13">
            <v>9</v>
          </cell>
          <cell r="B13">
            <v>9</v>
          </cell>
          <cell r="C13">
            <v>0</v>
          </cell>
          <cell r="D13" t="str">
            <v/>
          </cell>
          <cell r="E13">
            <v>0</v>
          </cell>
          <cell r="F13" t="str">
            <v/>
          </cell>
          <cell r="G13" t="str">
            <v/>
          </cell>
          <cell r="H13" t="str">
            <v xml:space="preserve"> </v>
          </cell>
          <cell r="I13">
            <v>0</v>
          </cell>
          <cell r="J13" t="str">
            <v>ЗКО-2</v>
          </cell>
          <cell r="K13">
            <v>0</v>
          </cell>
          <cell r="L13">
            <v>0</v>
          </cell>
          <cell r="M13" t="e">
            <v>#VALUE!</v>
          </cell>
          <cell r="N13" t="e">
            <v>#VALUE!</v>
          </cell>
          <cell r="O13" t="e">
            <v>#VALUE!</v>
          </cell>
          <cell r="P13">
            <v>0</v>
          </cell>
          <cell r="Q13">
            <v>2</v>
          </cell>
          <cell r="R13">
            <v>6</v>
          </cell>
          <cell r="S13">
            <v>10</v>
          </cell>
          <cell r="T13" t="str">
            <v>6-10</v>
          </cell>
          <cell r="U13">
            <v>0</v>
          </cell>
          <cell r="V13" t="str">
            <v/>
          </cell>
          <cell r="W13" t="str">
            <v/>
          </cell>
        </row>
        <row r="14">
          <cell r="A14">
            <v>10</v>
          </cell>
          <cell r="B14">
            <v>10</v>
          </cell>
          <cell r="C14">
            <v>0</v>
          </cell>
          <cell r="D14" t="str">
            <v/>
          </cell>
          <cell r="E14">
            <v>0</v>
          </cell>
          <cell r="F14" t="str">
            <v/>
          </cell>
          <cell r="G14" t="str">
            <v/>
          </cell>
          <cell r="H14" t="str">
            <v xml:space="preserve"> </v>
          </cell>
          <cell r="I14">
            <v>0</v>
          </cell>
          <cell r="J14" t="str">
            <v>ЗКО-2</v>
          </cell>
          <cell r="K14">
            <v>0</v>
          </cell>
          <cell r="L14">
            <v>0</v>
          </cell>
          <cell r="M14" t="e">
            <v>#VALUE!</v>
          </cell>
          <cell r="N14" t="e">
            <v>#VALUE!</v>
          </cell>
          <cell r="O14" t="e">
            <v>#VALUE!</v>
          </cell>
          <cell r="P14">
            <v>0</v>
          </cell>
          <cell r="Q14">
            <v>2</v>
          </cell>
          <cell r="R14">
            <v>6</v>
          </cell>
          <cell r="S14">
            <v>10</v>
          </cell>
          <cell r="T14" t="str">
            <v>6-10</v>
          </cell>
          <cell r="U14">
            <v>0</v>
          </cell>
          <cell r="V14" t="str">
            <v/>
          </cell>
          <cell r="W14" t="str">
            <v/>
          </cell>
        </row>
        <row r="15">
          <cell r="A15">
            <v>11</v>
          </cell>
          <cell r="B15">
            <v>11</v>
          </cell>
          <cell r="C15" t="str">
            <v>МОСТОВОЙ Алексей</v>
          </cell>
          <cell r="D15">
            <v>37028</v>
          </cell>
          <cell r="E15" t="str">
            <v>КМС</v>
          </cell>
          <cell r="F15">
            <v>33</v>
          </cell>
          <cell r="G15" t="str">
            <v>Актюбинск. обл.</v>
          </cell>
          <cell r="H15" t="str">
            <v xml:space="preserve"> </v>
          </cell>
          <cell r="I15" t="str">
            <v>Актюбинск-1</v>
          </cell>
          <cell r="J15" t="str">
            <v>Актюбинск-1</v>
          </cell>
          <cell r="K15" t="str">
            <v>Саламатов К.</v>
          </cell>
          <cell r="L15">
            <v>0</v>
          </cell>
          <cell r="M15" t="str">
            <v>МОСТОВОЙ</v>
          </cell>
          <cell r="N15" t="str">
            <v>А</v>
          </cell>
          <cell r="O15" t="str">
            <v>МОСТОВОЙ А.</v>
          </cell>
          <cell r="P15">
            <v>3</v>
          </cell>
          <cell r="Q15">
            <v>3</v>
          </cell>
          <cell r="R15">
            <v>11</v>
          </cell>
          <cell r="S15">
            <v>15</v>
          </cell>
          <cell r="T15" t="str">
            <v>11-15</v>
          </cell>
          <cell r="U15" t="str">
            <v>Актюбинская обл.-1</v>
          </cell>
          <cell r="V15">
            <v>33</v>
          </cell>
          <cell r="W15">
            <v>0</v>
          </cell>
        </row>
        <row r="16">
          <cell r="A16">
            <v>12</v>
          </cell>
          <cell r="B16">
            <v>12</v>
          </cell>
          <cell r="C16" t="str">
            <v>ГАЙНЕДЕНОВ Ерасыл</v>
          </cell>
          <cell r="D16">
            <v>38498</v>
          </cell>
          <cell r="E16" t="str">
            <v>КМС</v>
          </cell>
          <cell r="F16">
            <v>25</v>
          </cell>
          <cell r="G16" t="str">
            <v>Актюбинск. обл.</v>
          </cell>
          <cell r="H16" t="str">
            <v xml:space="preserve"> </v>
          </cell>
          <cell r="I16">
            <v>0</v>
          </cell>
          <cell r="J16" t="str">
            <v>Актюбинск-1</v>
          </cell>
          <cell r="K16">
            <v>0</v>
          </cell>
          <cell r="L16">
            <v>0</v>
          </cell>
          <cell r="M16" t="str">
            <v>ГАЙНЕДЕНОВ</v>
          </cell>
          <cell r="N16" t="str">
            <v>Е</v>
          </cell>
          <cell r="O16" t="str">
            <v>ГАЙНЕДЕНОВ Е.</v>
          </cell>
          <cell r="P16">
            <v>0</v>
          </cell>
          <cell r="Q16">
            <v>3</v>
          </cell>
          <cell r="R16">
            <v>11</v>
          </cell>
          <cell r="S16">
            <v>15</v>
          </cell>
          <cell r="T16" t="str">
            <v>11-15</v>
          </cell>
          <cell r="U16">
            <v>0</v>
          </cell>
          <cell r="V16">
            <v>25</v>
          </cell>
          <cell r="W16">
            <v>0</v>
          </cell>
        </row>
        <row r="17">
          <cell r="A17">
            <v>13</v>
          </cell>
          <cell r="B17">
            <v>13</v>
          </cell>
          <cell r="C17" t="str">
            <v>ЖАМАШЕВ Ислам</v>
          </cell>
          <cell r="D17">
            <v>38862</v>
          </cell>
          <cell r="E17" t="str">
            <v>I</v>
          </cell>
          <cell r="F17">
            <v>18</v>
          </cell>
          <cell r="G17" t="str">
            <v>Актюбинск. обл.</v>
          </cell>
          <cell r="H17" t="str">
            <v xml:space="preserve"> </v>
          </cell>
          <cell r="I17">
            <v>0</v>
          </cell>
          <cell r="J17" t="str">
            <v>Актюбинск-1</v>
          </cell>
          <cell r="K17">
            <v>0</v>
          </cell>
          <cell r="L17">
            <v>0</v>
          </cell>
          <cell r="M17" t="str">
            <v>ЖАМАШЕВ</v>
          </cell>
          <cell r="N17" t="str">
            <v>И</v>
          </cell>
          <cell r="O17" t="str">
            <v>ЖАМАШЕВ И.</v>
          </cell>
          <cell r="P17">
            <v>0</v>
          </cell>
          <cell r="Q17">
            <v>3</v>
          </cell>
          <cell r="R17">
            <v>11</v>
          </cell>
          <cell r="S17">
            <v>15</v>
          </cell>
          <cell r="T17" t="str">
            <v>11-15</v>
          </cell>
          <cell r="U17">
            <v>0</v>
          </cell>
          <cell r="V17">
            <v>18</v>
          </cell>
          <cell r="W17">
            <v>0</v>
          </cell>
        </row>
        <row r="18">
          <cell r="A18">
            <v>14</v>
          </cell>
          <cell r="B18">
            <v>14</v>
          </cell>
          <cell r="C18" t="str">
            <v>КАЙРАТУЛЫ Мирболат</v>
          </cell>
          <cell r="D18">
            <v>38862</v>
          </cell>
          <cell r="E18" t="str">
            <v>I</v>
          </cell>
          <cell r="F18">
            <v>0</v>
          </cell>
          <cell r="G18" t="str">
            <v>Актюбинск. обл.</v>
          </cell>
          <cell r="H18" t="str">
            <v xml:space="preserve"> </v>
          </cell>
          <cell r="I18">
            <v>0</v>
          </cell>
          <cell r="J18" t="str">
            <v>Актюбинск-1</v>
          </cell>
          <cell r="K18">
            <v>0</v>
          </cell>
          <cell r="L18">
            <v>0</v>
          </cell>
          <cell r="M18" t="str">
            <v>КАЙРАТУЛЫ</v>
          </cell>
          <cell r="N18" t="str">
            <v>М</v>
          </cell>
          <cell r="O18" t="str">
            <v>КАЙРАТУЛЫ М.</v>
          </cell>
          <cell r="P18">
            <v>0</v>
          </cell>
          <cell r="Q18">
            <v>3</v>
          </cell>
          <cell r="R18">
            <v>11</v>
          </cell>
          <cell r="S18">
            <v>15</v>
          </cell>
          <cell r="T18" t="str">
            <v>11-15</v>
          </cell>
          <cell r="U18">
            <v>0</v>
          </cell>
          <cell r="V18">
            <v>0</v>
          </cell>
          <cell r="W18">
            <v>0</v>
          </cell>
        </row>
        <row r="19">
          <cell r="A19">
            <v>15</v>
          </cell>
          <cell r="B19">
            <v>15</v>
          </cell>
          <cell r="C19">
            <v>0</v>
          </cell>
          <cell r="D19" t="str">
            <v/>
          </cell>
          <cell r="E19">
            <v>0</v>
          </cell>
          <cell r="F19" t="str">
            <v/>
          </cell>
          <cell r="G19" t="str">
            <v/>
          </cell>
          <cell r="H19" t="str">
            <v xml:space="preserve"> </v>
          </cell>
          <cell r="I19">
            <v>0</v>
          </cell>
          <cell r="J19" t="str">
            <v>Актюбинск-1</v>
          </cell>
          <cell r="K19">
            <v>0</v>
          </cell>
          <cell r="L19">
            <v>0</v>
          </cell>
          <cell r="M19" t="e">
            <v>#VALUE!</v>
          </cell>
          <cell r="N19" t="e">
            <v>#VALUE!</v>
          </cell>
          <cell r="O19" t="e">
            <v>#VALUE!</v>
          </cell>
          <cell r="P19">
            <v>0</v>
          </cell>
          <cell r="Q19">
            <v>3</v>
          </cell>
          <cell r="R19">
            <v>11</v>
          </cell>
          <cell r="S19">
            <v>15</v>
          </cell>
          <cell r="T19" t="str">
            <v>11-15</v>
          </cell>
          <cell r="U19">
            <v>0</v>
          </cell>
          <cell r="V19" t="str">
            <v/>
          </cell>
          <cell r="W19" t="str">
            <v/>
          </cell>
        </row>
        <row r="20">
          <cell r="A20">
            <v>16</v>
          </cell>
          <cell r="B20">
            <v>16</v>
          </cell>
          <cell r="C20" t="str">
            <v>МАРТЫНОВ Николай</v>
          </cell>
          <cell r="D20">
            <v>37987</v>
          </cell>
          <cell r="E20" t="str">
            <v>I</v>
          </cell>
          <cell r="F20">
            <v>0</v>
          </cell>
          <cell r="G20" t="str">
            <v>Актюбинск. обл.</v>
          </cell>
          <cell r="H20" t="str">
            <v xml:space="preserve"> </v>
          </cell>
          <cell r="I20" t="str">
            <v>Актюбинск-2</v>
          </cell>
          <cell r="J20" t="str">
            <v>Актюбинск-2</v>
          </cell>
          <cell r="K20" t="str">
            <v>Саламатов К.</v>
          </cell>
          <cell r="L20">
            <v>0</v>
          </cell>
          <cell r="M20" t="str">
            <v>МАРТЫНОВ</v>
          </cell>
          <cell r="N20" t="str">
            <v>Н</v>
          </cell>
          <cell r="O20" t="str">
            <v>МАРТЫНОВ Н.</v>
          </cell>
          <cell r="P20">
            <v>4</v>
          </cell>
          <cell r="Q20">
            <v>4</v>
          </cell>
          <cell r="R20">
            <v>16</v>
          </cell>
          <cell r="S20">
            <v>20</v>
          </cell>
          <cell r="T20" t="str">
            <v>16-20</v>
          </cell>
          <cell r="U20" t="str">
            <v>Актюбинская обл.-2</v>
          </cell>
          <cell r="V20">
            <v>0</v>
          </cell>
          <cell r="W20">
            <v>0</v>
          </cell>
        </row>
        <row r="21">
          <cell r="A21">
            <v>17</v>
          </cell>
          <cell r="B21">
            <v>17</v>
          </cell>
          <cell r="C21" t="str">
            <v>ЕСЕНОВ Самат</v>
          </cell>
          <cell r="D21">
            <v>38353</v>
          </cell>
          <cell r="E21" t="str">
            <v>I</v>
          </cell>
          <cell r="F21">
            <v>0</v>
          </cell>
          <cell r="G21" t="str">
            <v>Актюбинск. обл.</v>
          </cell>
          <cell r="H21" t="str">
            <v xml:space="preserve"> </v>
          </cell>
          <cell r="I21">
            <v>0</v>
          </cell>
          <cell r="J21" t="str">
            <v>Актюбинск-2</v>
          </cell>
          <cell r="K21">
            <v>0</v>
          </cell>
          <cell r="L21">
            <v>0</v>
          </cell>
          <cell r="M21" t="str">
            <v>ЕСЕНОВ</v>
          </cell>
          <cell r="N21" t="str">
            <v>С</v>
          </cell>
          <cell r="O21" t="str">
            <v>ЕСЕНОВ С.</v>
          </cell>
          <cell r="P21">
            <v>0</v>
          </cell>
          <cell r="Q21">
            <v>4</v>
          </cell>
          <cell r="R21">
            <v>16</v>
          </cell>
          <cell r="S21">
            <v>20</v>
          </cell>
          <cell r="T21" t="str">
            <v>16-20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18</v>
          </cell>
          <cell r="B22">
            <v>18</v>
          </cell>
          <cell r="C22" t="str">
            <v>КУЛЬБАРАКОВ Досымжан</v>
          </cell>
          <cell r="D22">
            <v>38353</v>
          </cell>
          <cell r="E22" t="str">
            <v>I</v>
          </cell>
          <cell r="F22">
            <v>0</v>
          </cell>
          <cell r="G22" t="str">
            <v>Актюбинск. обл.</v>
          </cell>
          <cell r="H22" t="str">
            <v xml:space="preserve"> </v>
          </cell>
          <cell r="I22">
            <v>0</v>
          </cell>
          <cell r="J22" t="str">
            <v>Актюбинск-2</v>
          </cell>
          <cell r="K22">
            <v>0</v>
          </cell>
          <cell r="L22">
            <v>0</v>
          </cell>
          <cell r="M22" t="str">
            <v>КУЛЬБАРАКОВ</v>
          </cell>
          <cell r="N22" t="str">
            <v>Д</v>
          </cell>
          <cell r="O22" t="str">
            <v>КУЛЬБАРАКОВ Д.</v>
          </cell>
          <cell r="P22">
            <v>0</v>
          </cell>
          <cell r="Q22">
            <v>4</v>
          </cell>
          <cell r="R22">
            <v>16</v>
          </cell>
          <cell r="S22">
            <v>20</v>
          </cell>
          <cell r="T22" t="str">
            <v>16-20</v>
          </cell>
          <cell r="U22">
            <v>0</v>
          </cell>
          <cell r="V22">
            <v>0</v>
          </cell>
          <cell r="W22">
            <v>0</v>
          </cell>
        </row>
        <row r="23">
          <cell r="A23">
            <v>19</v>
          </cell>
          <cell r="B23">
            <v>19</v>
          </cell>
          <cell r="C23" t="str">
            <v>ЕШИМОВ Нурлан</v>
          </cell>
          <cell r="D23">
            <v>36892</v>
          </cell>
          <cell r="E23" t="str">
            <v>I</v>
          </cell>
          <cell r="F23">
            <v>0</v>
          </cell>
          <cell r="G23" t="str">
            <v>Актюбинск. обл.</v>
          </cell>
          <cell r="H23" t="str">
            <v xml:space="preserve"> </v>
          </cell>
          <cell r="I23">
            <v>0</v>
          </cell>
          <cell r="J23" t="str">
            <v>Актюбинск-2</v>
          </cell>
          <cell r="K23">
            <v>0</v>
          </cell>
          <cell r="L23">
            <v>0</v>
          </cell>
          <cell r="M23" t="str">
            <v>ЕШИМОВ</v>
          </cell>
          <cell r="N23" t="str">
            <v>Н</v>
          </cell>
          <cell r="O23" t="str">
            <v>ЕШИМОВ Н.</v>
          </cell>
          <cell r="P23">
            <v>0</v>
          </cell>
          <cell r="Q23">
            <v>4</v>
          </cell>
          <cell r="R23">
            <v>16</v>
          </cell>
          <cell r="S23">
            <v>20</v>
          </cell>
          <cell r="T23" t="str">
            <v>16-20</v>
          </cell>
          <cell r="U23">
            <v>0</v>
          </cell>
          <cell r="V23">
            <v>0</v>
          </cell>
          <cell r="W23">
            <v>0</v>
          </cell>
        </row>
        <row r="24">
          <cell r="A24">
            <v>20</v>
          </cell>
          <cell r="B24">
            <v>20</v>
          </cell>
          <cell r="C24">
            <v>0</v>
          </cell>
          <cell r="D24" t="str">
            <v/>
          </cell>
          <cell r="E24">
            <v>0</v>
          </cell>
          <cell r="F24" t="str">
            <v/>
          </cell>
          <cell r="G24" t="str">
            <v/>
          </cell>
          <cell r="H24" t="str">
            <v xml:space="preserve"> </v>
          </cell>
          <cell r="I24">
            <v>0</v>
          </cell>
          <cell r="J24" t="str">
            <v>Актюбинск-2</v>
          </cell>
          <cell r="K24">
            <v>0</v>
          </cell>
          <cell r="L24">
            <v>0</v>
          </cell>
          <cell r="M24" t="e">
            <v>#VALUE!</v>
          </cell>
          <cell r="N24" t="e">
            <v>#VALUE!</v>
          </cell>
          <cell r="O24" t="e">
            <v>#VALUE!</v>
          </cell>
          <cell r="P24">
            <v>0</v>
          </cell>
          <cell r="Q24">
            <v>4</v>
          </cell>
          <cell r="R24">
            <v>16</v>
          </cell>
          <cell r="S24">
            <v>20</v>
          </cell>
          <cell r="T24" t="str">
            <v>16-20</v>
          </cell>
          <cell r="U24">
            <v>0</v>
          </cell>
          <cell r="V24" t="str">
            <v/>
          </cell>
          <cell r="W24" t="str">
            <v/>
          </cell>
        </row>
        <row r="25">
          <cell r="A25">
            <v>21</v>
          </cell>
          <cell r="B25">
            <v>21</v>
          </cell>
          <cell r="C25" t="str">
            <v>КУРМАНГАЛИЕВ Алан</v>
          </cell>
          <cell r="D25">
            <v>39094</v>
          </cell>
          <cell r="E25" t="str">
            <v>КМС</v>
          </cell>
          <cell r="F25">
            <v>44</v>
          </cell>
          <cell r="G25" t="str">
            <v>Карагандин. обл.</v>
          </cell>
          <cell r="H25" t="str">
            <v xml:space="preserve"> </v>
          </cell>
          <cell r="I25" t="str">
            <v>Караганда-1</v>
          </cell>
          <cell r="J25" t="str">
            <v>Караганда-1</v>
          </cell>
          <cell r="K25" t="str">
            <v>Ким Т.А.</v>
          </cell>
          <cell r="L25">
            <v>0</v>
          </cell>
          <cell r="M25" t="str">
            <v>КУРМАНГАЛИЕВ</v>
          </cell>
          <cell r="N25" t="str">
            <v>А</v>
          </cell>
          <cell r="O25" t="str">
            <v>КУРМАНГАЛИЕВ А.</v>
          </cell>
          <cell r="P25">
            <v>5</v>
          </cell>
          <cell r="Q25">
            <v>5</v>
          </cell>
          <cell r="R25">
            <v>21</v>
          </cell>
          <cell r="S25">
            <v>25</v>
          </cell>
          <cell r="T25" t="str">
            <v>21-25</v>
          </cell>
          <cell r="U25" t="str">
            <v>Карагандинская обл.-1</v>
          </cell>
          <cell r="V25">
            <v>44</v>
          </cell>
          <cell r="W25">
            <v>0</v>
          </cell>
        </row>
        <row r="26">
          <cell r="A26">
            <v>22</v>
          </cell>
          <cell r="B26">
            <v>22</v>
          </cell>
          <cell r="C26" t="str">
            <v>КИМ Темирлан</v>
          </cell>
          <cell r="D26">
            <v>38498</v>
          </cell>
          <cell r="E26" t="str">
            <v>КМС</v>
          </cell>
          <cell r="F26">
            <v>42</v>
          </cell>
          <cell r="G26" t="str">
            <v>Карагандин. обл.</v>
          </cell>
          <cell r="H26" t="str">
            <v xml:space="preserve"> </v>
          </cell>
          <cell r="I26">
            <v>0</v>
          </cell>
          <cell r="J26" t="str">
            <v>Караганда-1</v>
          </cell>
          <cell r="K26">
            <v>0</v>
          </cell>
          <cell r="L26">
            <v>0</v>
          </cell>
          <cell r="M26" t="str">
            <v>КИМ</v>
          </cell>
          <cell r="N26" t="str">
            <v>Т</v>
          </cell>
          <cell r="O26" t="str">
            <v>КИМ Т.</v>
          </cell>
          <cell r="P26">
            <v>0</v>
          </cell>
          <cell r="Q26">
            <v>5</v>
          </cell>
          <cell r="R26">
            <v>21</v>
          </cell>
          <cell r="S26">
            <v>25</v>
          </cell>
          <cell r="T26" t="str">
            <v>21-25</v>
          </cell>
          <cell r="U26">
            <v>0</v>
          </cell>
          <cell r="V26">
            <v>42</v>
          </cell>
          <cell r="W26">
            <v>0</v>
          </cell>
        </row>
        <row r="27">
          <cell r="A27">
            <v>23</v>
          </cell>
          <cell r="B27">
            <v>23</v>
          </cell>
          <cell r="C27" t="str">
            <v>ТОРГАЙБЕКОВ Амир</v>
          </cell>
          <cell r="D27">
            <v>38862</v>
          </cell>
          <cell r="E27" t="str">
            <v>I</v>
          </cell>
          <cell r="F27">
            <v>19</v>
          </cell>
          <cell r="G27" t="str">
            <v>Карагандин. обл.</v>
          </cell>
          <cell r="H27" t="str">
            <v xml:space="preserve"> </v>
          </cell>
          <cell r="I27">
            <v>0</v>
          </cell>
          <cell r="J27" t="str">
            <v>Караганда-1</v>
          </cell>
          <cell r="K27">
            <v>0</v>
          </cell>
          <cell r="L27">
            <v>0</v>
          </cell>
          <cell r="M27" t="str">
            <v>ТОРГАЙБЕКОВ</v>
          </cell>
          <cell r="N27" t="str">
            <v>А</v>
          </cell>
          <cell r="O27" t="str">
            <v>ТОРГАЙБЕКОВ А.</v>
          </cell>
          <cell r="P27">
            <v>0</v>
          </cell>
          <cell r="Q27">
            <v>5</v>
          </cell>
          <cell r="R27">
            <v>21</v>
          </cell>
          <cell r="S27">
            <v>25</v>
          </cell>
          <cell r="T27" t="str">
            <v>21-25</v>
          </cell>
          <cell r="U27">
            <v>0</v>
          </cell>
          <cell r="V27">
            <v>19</v>
          </cell>
          <cell r="W27">
            <v>0</v>
          </cell>
        </row>
        <row r="28">
          <cell r="A28">
            <v>24</v>
          </cell>
          <cell r="B28">
            <v>24</v>
          </cell>
          <cell r="C28">
            <v>0</v>
          </cell>
          <cell r="D28" t="str">
            <v/>
          </cell>
          <cell r="E28">
            <v>0</v>
          </cell>
          <cell r="F28" t="str">
            <v/>
          </cell>
          <cell r="G28" t="str">
            <v/>
          </cell>
          <cell r="H28" t="str">
            <v xml:space="preserve"> </v>
          </cell>
          <cell r="I28">
            <v>0</v>
          </cell>
          <cell r="J28" t="str">
            <v>Караганда-1</v>
          </cell>
          <cell r="K28">
            <v>0</v>
          </cell>
          <cell r="L28">
            <v>0</v>
          </cell>
          <cell r="M28" t="e">
            <v>#VALUE!</v>
          </cell>
          <cell r="N28" t="e">
            <v>#VALUE!</v>
          </cell>
          <cell r="O28" t="e">
            <v>#VALUE!</v>
          </cell>
          <cell r="P28">
            <v>0</v>
          </cell>
          <cell r="Q28">
            <v>5</v>
          </cell>
          <cell r="R28">
            <v>21</v>
          </cell>
          <cell r="S28">
            <v>25</v>
          </cell>
          <cell r="T28" t="str">
            <v>21-25</v>
          </cell>
          <cell r="U28">
            <v>0</v>
          </cell>
          <cell r="V28" t="str">
            <v/>
          </cell>
          <cell r="W28" t="str">
            <v/>
          </cell>
        </row>
        <row r="29">
          <cell r="A29">
            <v>25</v>
          </cell>
          <cell r="B29">
            <v>25</v>
          </cell>
          <cell r="C29">
            <v>0</v>
          </cell>
          <cell r="D29" t="str">
            <v/>
          </cell>
          <cell r="E29">
            <v>0</v>
          </cell>
          <cell r="F29" t="str">
            <v/>
          </cell>
          <cell r="G29" t="str">
            <v/>
          </cell>
          <cell r="H29" t="str">
            <v xml:space="preserve"> </v>
          </cell>
          <cell r="I29">
            <v>0</v>
          </cell>
          <cell r="J29" t="str">
            <v>Караганда-1</v>
          </cell>
          <cell r="K29">
            <v>0</v>
          </cell>
          <cell r="L29">
            <v>0</v>
          </cell>
          <cell r="M29" t="e">
            <v>#VALUE!</v>
          </cell>
          <cell r="N29" t="e">
            <v>#VALUE!</v>
          </cell>
          <cell r="O29" t="e">
            <v>#VALUE!</v>
          </cell>
          <cell r="P29">
            <v>0</v>
          </cell>
          <cell r="Q29">
            <v>5</v>
          </cell>
          <cell r="R29">
            <v>21</v>
          </cell>
          <cell r="S29">
            <v>25</v>
          </cell>
          <cell r="T29" t="str">
            <v>21-25</v>
          </cell>
          <cell r="U29">
            <v>0</v>
          </cell>
          <cell r="V29" t="str">
            <v/>
          </cell>
          <cell r="W29" t="str">
            <v/>
          </cell>
        </row>
        <row r="30">
          <cell r="A30">
            <v>26</v>
          </cell>
          <cell r="B30">
            <v>26</v>
          </cell>
          <cell r="C30" t="str">
            <v>ХАЗКЕН Адиль</v>
          </cell>
          <cell r="D30">
            <v>38140</v>
          </cell>
          <cell r="E30" t="str">
            <v>I</v>
          </cell>
          <cell r="F30">
            <v>25</v>
          </cell>
          <cell r="G30" t="str">
            <v>Павлодар. обл.</v>
          </cell>
          <cell r="H30" t="str">
            <v xml:space="preserve"> </v>
          </cell>
          <cell r="I30" t="str">
            <v>Павлодар-1</v>
          </cell>
          <cell r="J30" t="str">
            <v>Павлодар-1</v>
          </cell>
          <cell r="K30" t="str">
            <v>Бондарь Е.С.</v>
          </cell>
          <cell r="L30">
            <v>0</v>
          </cell>
          <cell r="M30" t="str">
            <v>ХАЗКЕН</v>
          </cell>
          <cell r="N30" t="str">
            <v>А</v>
          </cell>
          <cell r="O30" t="str">
            <v>ХАЗКЕН А.</v>
          </cell>
          <cell r="P30">
            <v>6</v>
          </cell>
          <cell r="Q30">
            <v>6</v>
          </cell>
          <cell r="R30">
            <v>26</v>
          </cell>
          <cell r="S30">
            <v>30</v>
          </cell>
          <cell r="T30" t="str">
            <v>26-30</v>
          </cell>
          <cell r="U30" t="str">
            <v>Павлодарская обл.</v>
          </cell>
          <cell r="V30">
            <v>25</v>
          </cell>
          <cell r="W30">
            <v>0</v>
          </cell>
        </row>
        <row r="31">
          <cell r="A31">
            <v>27</v>
          </cell>
          <cell r="B31">
            <v>27</v>
          </cell>
          <cell r="C31" t="str">
            <v>КАБДЫЛУАХИТОВ Амирали</v>
          </cell>
          <cell r="D31">
            <v>38403</v>
          </cell>
          <cell r="E31" t="str">
            <v>II</v>
          </cell>
          <cell r="F31">
            <v>0</v>
          </cell>
          <cell r="G31" t="str">
            <v>Павлодар. обл.</v>
          </cell>
          <cell r="H31" t="str">
            <v xml:space="preserve"> </v>
          </cell>
          <cell r="I31">
            <v>0</v>
          </cell>
          <cell r="J31" t="str">
            <v>Павлодар-1</v>
          </cell>
          <cell r="K31">
            <v>0</v>
          </cell>
          <cell r="L31">
            <v>0</v>
          </cell>
          <cell r="M31" t="str">
            <v>КАБДЫЛУАХИТОВ</v>
          </cell>
          <cell r="N31" t="str">
            <v>А</v>
          </cell>
          <cell r="O31" t="str">
            <v>КАБДЫЛУАХИТОВ А.</v>
          </cell>
          <cell r="P31">
            <v>0</v>
          </cell>
          <cell r="Q31">
            <v>6</v>
          </cell>
          <cell r="R31">
            <v>26</v>
          </cell>
          <cell r="S31">
            <v>30</v>
          </cell>
          <cell r="T31" t="str">
            <v>26-30</v>
          </cell>
          <cell r="U31">
            <v>0</v>
          </cell>
          <cell r="V31">
            <v>0</v>
          </cell>
          <cell r="W31">
            <v>0</v>
          </cell>
        </row>
        <row r="32">
          <cell r="A32">
            <v>28</v>
          </cell>
          <cell r="B32">
            <v>28</v>
          </cell>
          <cell r="C32" t="str">
            <v>АМАНГЕЛДЫ Амир</v>
          </cell>
          <cell r="D32">
            <v>38467</v>
          </cell>
          <cell r="E32" t="str">
            <v>II</v>
          </cell>
          <cell r="F32">
            <v>14</v>
          </cell>
          <cell r="G32" t="str">
            <v>Павлодар. обл.</v>
          </cell>
          <cell r="H32" t="str">
            <v xml:space="preserve"> </v>
          </cell>
          <cell r="I32">
            <v>0</v>
          </cell>
          <cell r="J32" t="str">
            <v>Павлодар-1</v>
          </cell>
          <cell r="K32">
            <v>0</v>
          </cell>
          <cell r="L32">
            <v>0</v>
          </cell>
          <cell r="M32" t="str">
            <v>АМАНГЕЛДЫ</v>
          </cell>
          <cell r="N32" t="str">
            <v>А</v>
          </cell>
          <cell r="O32" t="str">
            <v>АМАНГЕЛДЫ А.</v>
          </cell>
          <cell r="P32">
            <v>0</v>
          </cell>
          <cell r="Q32">
            <v>6</v>
          </cell>
          <cell r="R32">
            <v>26</v>
          </cell>
          <cell r="S32">
            <v>30</v>
          </cell>
          <cell r="T32" t="str">
            <v>26-30</v>
          </cell>
          <cell r="U32">
            <v>0</v>
          </cell>
          <cell r="V32">
            <v>14</v>
          </cell>
          <cell r="W32">
            <v>0</v>
          </cell>
        </row>
        <row r="33">
          <cell r="A33">
            <v>29</v>
          </cell>
          <cell r="B33">
            <v>29</v>
          </cell>
          <cell r="C33" t="str">
            <v>ЖАПАРОВ Алишер</v>
          </cell>
          <cell r="D33">
            <v>38195</v>
          </cell>
          <cell r="E33" t="str">
            <v>III</v>
          </cell>
          <cell r="F33">
            <v>0</v>
          </cell>
          <cell r="G33" t="str">
            <v>Павлодар. обл.</v>
          </cell>
          <cell r="H33" t="str">
            <v xml:space="preserve"> </v>
          </cell>
          <cell r="I33">
            <v>0</v>
          </cell>
          <cell r="J33" t="str">
            <v>Павлодар-1</v>
          </cell>
          <cell r="K33">
            <v>0</v>
          </cell>
          <cell r="L33">
            <v>0</v>
          </cell>
          <cell r="M33" t="str">
            <v>ЖАПАРОВ</v>
          </cell>
          <cell r="N33" t="str">
            <v>А</v>
          </cell>
          <cell r="O33" t="str">
            <v>ЖАПАРОВ А.</v>
          </cell>
          <cell r="P33">
            <v>0</v>
          </cell>
          <cell r="Q33">
            <v>6</v>
          </cell>
          <cell r="R33">
            <v>26</v>
          </cell>
          <cell r="S33">
            <v>30</v>
          </cell>
          <cell r="T33" t="str">
            <v>26-30</v>
          </cell>
          <cell r="U33">
            <v>0</v>
          </cell>
          <cell r="V33">
            <v>0</v>
          </cell>
          <cell r="W33">
            <v>0</v>
          </cell>
        </row>
        <row r="34">
          <cell r="A34">
            <v>30</v>
          </cell>
          <cell r="B34">
            <v>30</v>
          </cell>
          <cell r="C34">
            <v>0</v>
          </cell>
          <cell r="D34" t="str">
            <v/>
          </cell>
          <cell r="E34">
            <v>0</v>
          </cell>
          <cell r="F34" t="str">
            <v/>
          </cell>
          <cell r="G34" t="str">
            <v/>
          </cell>
          <cell r="H34" t="str">
            <v xml:space="preserve"> </v>
          </cell>
          <cell r="I34">
            <v>0</v>
          </cell>
          <cell r="J34" t="str">
            <v>Павлодар-1</v>
          </cell>
          <cell r="K34">
            <v>0</v>
          </cell>
          <cell r="L34">
            <v>0</v>
          </cell>
          <cell r="M34" t="e">
            <v>#VALUE!</v>
          </cell>
          <cell r="N34" t="e">
            <v>#VALUE!</v>
          </cell>
          <cell r="O34" t="e">
            <v>#VALUE!</v>
          </cell>
          <cell r="P34">
            <v>0</v>
          </cell>
          <cell r="Q34">
            <v>6</v>
          </cell>
          <cell r="R34">
            <v>26</v>
          </cell>
          <cell r="S34">
            <v>30</v>
          </cell>
          <cell r="T34" t="str">
            <v>26-30</v>
          </cell>
          <cell r="U34">
            <v>0</v>
          </cell>
          <cell r="V34" t="str">
            <v/>
          </cell>
          <cell r="W34" t="str">
            <v/>
          </cell>
        </row>
        <row r="35">
          <cell r="A35">
            <v>31</v>
          </cell>
          <cell r="B35">
            <v>31</v>
          </cell>
          <cell r="C35" t="str">
            <v>КУРМАМБАЕВ Сагантай</v>
          </cell>
          <cell r="D35">
            <v>37774</v>
          </cell>
          <cell r="E35" t="str">
            <v>КМС</v>
          </cell>
          <cell r="F35">
            <v>49</v>
          </cell>
          <cell r="G35" t="str">
            <v>ВКО</v>
          </cell>
          <cell r="H35" t="str">
            <v xml:space="preserve"> </v>
          </cell>
          <cell r="I35" t="str">
            <v>ВКО-1</v>
          </cell>
          <cell r="J35" t="str">
            <v>ВКО-1</v>
          </cell>
          <cell r="K35" t="str">
            <v>Литвинов С.</v>
          </cell>
          <cell r="L35">
            <v>0</v>
          </cell>
          <cell r="M35" t="str">
            <v>КУРМАМБАЕВ</v>
          </cell>
          <cell r="N35" t="str">
            <v>С</v>
          </cell>
          <cell r="O35" t="str">
            <v>КУРМАМБАЕВ С.</v>
          </cell>
          <cell r="P35">
            <v>7</v>
          </cell>
          <cell r="Q35">
            <v>7</v>
          </cell>
          <cell r="R35">
            <v>31</v>
          </cell>
          <cell r="S35">
            <v>35</v>
          </cell>
          <cell r="T35" t="str">
            <v>31-35</v>
          </cell>
          <cell r="U35" t="str">
            <v>Восточно-Казахстанская обл.-1</v>
          </cell>
          <cell r="V35">
            <v>49</v>
          </cell>
          <cell r="W35">
            <v>0</v>
          </cell>
        </row>
        <row r="36">
          <cell r="A36">
            <v>32</v>
          </cell>
          <cell r="B36">
            <v>32</v>
          </cell>
          <cell r="C36" t="str">
            <v>КЕНЕСКАНОВ Дарын</v>
          </cell>
          <cell r="D36">
            <v>38162</v>
          </cell>
          <cell r="E36" t="str">
            <v>КМС</v>
          </cell>
          <cell r="F36">
            <v>19</v>
          </cell>
          <cell r="G36" t="str">
            <v>ВКО</v>
          </cell>
          <cell r="H36" t="str">
            <v xml:space="preserve"> </v>
          </cell>
          <cell r="I36">
            <v>0</v>
          </cell>
          <cell r="J36" t="str">
            <v>ВКО-1</v>
          </cell>
          <cell r="K36">
            <v>0</v>
          </cell>
          <cell r="L36">
            <v>0</v>
          </cell>
          <cell r="M36" t="str">
            <v>КЕНЕСКАНОВ</v>
          </cell>
          <cell r="N36" t="str">
            <v>Д</v>
          </cell>
          <cell r="O36" t="str">
            <v>КЕНЕСКАНОВ Д.</v>
          </cell>
          <cell r="P36">
            <v>0</v>
          </cell>
          <cell r="Q36">
            <v>7</v>
          </cell>
          <cell r="R36">
            <v>31</v>
          </cell>
          <cell r="S36">
            <v>35</v>
          </cell>
          <cell r="T36" t="str">
            <v>31-35</v>
          </cell>
          <cell r="U36">
            <v>0</v>
          </cell>
          <cell r="V36">
            <v>19</v>
          </cell>
          <cell r="W36">
            <v>0</v>
          </cell>
        </row>
        <row r="37">
          <cell r="A37">
            <v>33</v>
          </cell>
          <cell r="B37">
            <v>33</v>
          </cell>
          <cell r="C37" t="str">
            <v>НУРТАЗИН Акнур</v>
          </cell>
          <cell r="D37">
            <v>38584</v>
          </cell>
          <cell r="E37" t="str">
            <v>КМС</v>
          </cell>
          <cell r="F37">
            <v>0</v>
          </cell>
          <cell r="G37" t="str">
            <v>ВКО</v>
          </cell>
          <cell r="H37" t="str">
            <v xml:space="preserve"> </v>
          </cell>
          <cell r="I37">
            <v>0</v>
          </cell>
          <cell r="J37" t="str">
            <v>ВКО-1</v>
          </cell>
          <cell r="K37">
            <v>0</v>
          </cell>
          <cell r="L37">
            <v>0</v>
          </cell>
          <cell r="M37" t="str">
            <v>НУРТАЗИН</v>
          </cell>
          <cell r="N37" t="str">
            <v>А</v>
          </cell>
          <cell r="O37" t="str">
            <v>НУРТАЗИН А.</v>
          </cell>
          <cell r="P37">
            <v>0</v>
          </cell>
          <cell r="Q37">
            <v>7</v>
          </cell>
          <cell r="R37">
            <v>31</v>
          </cell>
          <cell r="S37">
            <v>35</v>
          </cell>
          <cell r="T37" t="str">
            <v>31-35</v>
          </cell>
          <cell r="U37">
            <v>0</v>
          </cell>
          <cell r="V37">
            <v>0</v>
          </cell>
          <cell r="W37">
            <v>0</v>
          </cell>
        </row>
        <row r="38">
          <cell r="A38">
            <v>34</v>
          </cell>
          <cell r="B38">
            <v>34</v>
          </cell>
          <cell r="C38">
            <v>0</v>
          </cell>
          <cell r="D38" t="str">
            <v/>
          </cell>
          <cell r="E38">
            <v>0</v>
          </cell>
          <cell r="F38" t="str">
            <v/>
          </cell>
          <cell r="G38" t="str">
            <v/>
          </cell>
          <cell r="H38" t="str">
            <v xml:space="preserve"> </v>
          </cell>
          <cell r="I38">
            <v>0</v>
          </cell>
          <cell r="J38" t="str">
            <v>ВКО-1</v>
          </cell>
          <cell r="K38">
            <v>0</v>
          </cell>
          <cell r="L38">
            <v>0</v>
          </cell>
          <cell r="M38" t="e">
            <v>#VALUE!</v>
          </cell>
          <cell r="N38" t="e">
            <v>#VALUE!</v>
          </cell>
          <cell r="O38" t="e">
            <v>#VALUE!</v>
          </cell>
          <cell r="P38">
            <v>0</v>
          </cell>
          <cell r="Q38">
            <v>7</v>
          </cell>
          <cell r="R38">
            <v>31</v>
          </cell>
          <cell r="S38">
            <v>35</v>
          </cell>
          <cell r="T38" t="str">
            <v>31-35</v>
          </cell>
          <cell r="U38">
            <v>0</v>
          </cell>
          <cell r="V38" t="str">
            <v/>
          </cell>
          <cell r="W38" t="str">
            <v/>
          </cell>
        </row>
        <row r="39">
          <cell r="A39">
            <v>35</v>
          </cell>
          <cell r="B39">
            <v>35</v>
          </cell>
          <cell r="C39">
            <v>0</v>
          </cell>
          <cell r="D39" t="str">
            <v/>
          </cell>
          <cell r="E39">
            <v>0</v>
          </cell>
          <cell r="F39" t="str">
            <v/>
          </cell>
          <cell r="G39" t="str">
            <v/>
          </cell>
          <cell r="H39" t="str">
            <v xml:space="preserve"> </v>
          </cell>
          <cell r="I39">
            <v>0</v>
          </cell>
          <cell r="J39" t="str">
            <v>ВКО-1</v>
          </cell>
          <cell r="K39">
            <v>0</v>
          </cell>
          <cell r="L39">
            <v>0</v>
          </cell>
          <cell r="M39" t="e">
            <v>#VALUE!</v>
          </cell>
          <cell r="N39" t="e">
            <v>#VALUE!</v>
          </cell>
          <cell r="O39" t="e">
            <v>#VALUE!</v>
          </cell>
          <cell r="P39">
            <v>0</v>
          </cell>
          <cell r="Q39">
            <v>7</v>
          </cell>
          <cell r="R39">
            <v>31</v>
          </cell>
          <cell r="S39">
            <v>35</v>
          </cell>
          <cell r="T39" t="str">
            <v>31-35</v>
          </cell>
          <cell r="U39">
            <v>0</v>
          </cell>
          <cell r="V39" t="str">
            <v/>
          </cell>
          <cell r="W39" t="str">
            <v/>
          </cell>
        </row>
        <row r="40">
          <cell r="A40">
            <v>36</v>
          </cell>
          <cell r="B40">
            <v>36</v>
          </cell>
          <cell r="C40" t="str">
            <v>ОРАЛХАНОВ Арнур</v>
          </cell>
          <cell r="D40">
            <v>39353</v>
          </cell>
          <cell r="E40" t="str">
            <v>I</v>
          </cell>
          <cell r="F40">
            <v>0</v>
          </cell>
          <cell r="G40" t="str">
            <v>ВКО</v>
          </cell>
          <cell r="H40" t="str">
            <v xml:space="preserve"> </v>
          </cell>
          <cell r="I40" t="str">
            <v>ВКО-2</v>
          </cell>
          <cell r="J40" t="str">
            <v>ВКО-2</v>
          </cell>
          <cell r="K40" t="str">
            <v>Литвинов С.</v>
          </cell>
          <cell r="L40">
            <v>0</v>
          </cell>
          <cell r="M40" t="str">
            <v>ОРАЛХАНОВ</v>
          </cell>
          <cell r="N40" t="str">
            <v>А</v>
          </cell>
          <cell r="O40" t="str">
            <v>ОРАЛХАНОВ А.</v>
          </cell>
          <cell r="P40">
            <v>8</v>
          </cell>
          <cell r="Q40">
            <v>8</v>
          </cell>
          <cell r="R40">
            <v>36</v>
          </cell>
          <cell r="S40">
            <v>40</v>
          </cell>
          <cell r="T40" t="str">
            <v>36-40</v>
          </cell>
          <cell r="U40" t="str">
            <v>Восточно-Казахстанская обл.-2</v>
          </cell>
          <cell r="V40">
            <v>0</v>
          </cell>
          <cell r="W40">
            <v>0</v>
          </cell>
        </row>
        <row r="41">
          <cell r="A41">
            <v>37</v>
          </cell>
          <cell r="B41">
            <v>37</v>
          </cell>
          <cell r="C41" t="str">
            <v>СОШНИКОВ Вячеслав</v>
          </cell>
          <cell r="D41">
            <v>37961</v>
          </cell>
          <cell r="E41" t="str">
            <v>КМС</v>
          </cell>
          <cell r="F41">
            <v>0</v>
          </cell>
          <cell r="G41" t="str">
            <v>ВКО</v>
          </cell>
          <cell r="H41" t="str">
            <v xml:space="preserve"> </v>
          </cell>
          <cell r="I41">
            <v>0</v>
          </cell>
          <cell r="J41" t="str">
            <v>ВКО-2</v>
          </cell>
          <cell r="K41">
            <v>0</v>
          </cell>
          <cell r="L41">
            <v>0</v>
          </cell>
          <cell r="M41" t="str">
            <v>СОШНИКОВ</v>
          </cell>
          <cell r="N41" t="str">
            <v>В</v>
          </cell>
          <cell r="O41" t="str">
            <v>СОШНИКОВ В.</v>
          </cell>
          <cell r="P41">
            <v>0</v>
          </cell>
          <cell r="Q41">
            <v>8</v>
          </cell>
          <cell r="R41">
            <v>36</v>
          </cell>
          <cell r="S41">
            <v>40</v>
          </cell>
          <cell r="T41" t="str">
            <v>36-40</v>
          </cell>
          <cell r="U41">
            <v>0</v>
          </cell>
          <cell r="V41">
            <v>0</v>
          </cell>
          <cell r="W41">
            <v>0</v>
          </cell>
        </row>
        <row r="42">
          <cell r="A42">
            <v>38</v>
          </cell>
          <cell r="B42">
            <v>38</v>
          </cell>
          <cell r="C42" t="str">
            <v>СЕМЕНОВ Михаил</v>
          </cell>
          <cell r="D42">
            <v>38633</v>
          </cell>
          <cell r="E42" t="str">
            <v>II</v>
          </cell>
          <cell r="F42">
            <v>0</v>
          </cell>
          <cell r="G42" t="str">
            <v>ВКО</v>
          </cell>
          <cell r="H42" t="str">
            <v xml:space="preserve"> </v>
          </cell>
          <cell r="I42">
            <v>0</v>
          </cell>
          <cell r="J42" t="str">
            <v>ВКО-2</v>
          </cell>
          <cell r="K42">
            <v>0</v>
          </cell>
          <cell r="L42">
            <v>0</v>
          </cell>
          <cell r="M42" t="str">
            <v>СЕМЕНОВ</v>
          </cell>
          <cell r="N42" t="str">
            <v>М</v>
          </cell>
          <cell r="O42" t="str">
            <v>СЕМЕНОВ М.</v>
          </cell>
          <cell r="P42">
            <v>0</v>
          </cell>
          <cell r="Q42">
            <v>8</v>
          </cell>
          <cell r="R42">
            <v>36</v>
          </cell>
          <cell r="S42">
            <v>40</v>
          </cell>
          <cell r="T42" t="str">
            <v>36-40</v>
          </cell>
          <cell r="U42">
            <v>0</v>
          </cell>
          <cell r="V42">
            <v>0</v>
          </cell>
          <cell r="W42">
            <v>0</v>
          </cell>
        </row>
        <row r="43">
          <cell r="A43">
            <v>39</v>
          </cell>
          <cell r="B43">
            <v>39</v>
          </cell>
          <cell r="C43">
            <v>0</v>
          </cell>
          <cell r="D43" t="str">
            <v/>
          </cell>
          <cell r="E43">
            <v>0</v>
          </cell>
          <cell r="F43" t="str">
            <v/>
          </cell>
          <cell r="G43" t="str">
            <v/>
          </cell>
          <cell r="H43" t="str">
            <v xml:space="preserve"> </v>
          </cell>
          <cell r="I43">
            <v>0</v>
          </cell>
          <cell r="J43" t="str">
            <v>ВКО-2</v>
          </cell>
          <cell r="K43">
            <v>0</v>
          </cell>
          <cell r="L43">
            <v>0</v>
          </cell>
          <cell r="M43" t="e">
            <v>#VALUE!</v>
          </cell>
          <cell r="N43" t="e">
            <v>#VALUE!</v>
          </cell>
          <cell r="O43" t="e">
            <v>#VALUE!</v>
          </cell>
          <cell r="P43">
            <v>0</v>
          </cell>
          <cell r="Q43">
            <v>8</v>
          </cell>
          <cell r="R43">
            <v>36</v>
          </cell>
          <cell r="S43">
            <v>40</v>
          </cell>
          <cell r="T43" t="str">
            <v>36-40</v>
          </cell>
          <cell r="U43">
            <v>0</v>
          </cell>
          <cell r="V43" t="str">
            <v/>
          </cell>
          <cell r="W43" t="str">
            <v/>
          </cell>
        </row>
        <row r="44">
          <cell r="A44">
            <v>40</v>
          </cell>
          <cell r="B44">
            <v>40</v>
          </cell>
          <cell r="C44">
            <v>0</v>
          </cell>
          <cell r="D44" t="str">
            <v/>
          </cell>
          <cell r="E44">
            <v>0</v>
          </cell>
          <cell r="F44" t="str">
            <v/>
          </cell>
          <cell r="G44" t="str">
            <v/>
          </cell>
          <cell r="H44" t="str">
            <v xml:space="preserve"> </v>
          </cell>
          <cell r="I44">
            <v>0</v>
          </cell>
          <cell r="J44" t="str">
            <v>ВКО-2</v>
          </cell>
          <cell r="K44">
            <v>0</v>
          </cell>
          <cell r="L44">
            <v>0</v>
          </cell>
          <cell r="M44" t="e">
            <v>#VALUE!</v>
          </cell>
          <cell r="N44" t="e">
            <v>#VALUE!</v>
          </cell>
          <cell r="O44" t="e">
            <v>#VALUE!</v>
          </cell>
          <cell r="P44">
            <v>0</v>
          </cell>
          <cell r="Q44">
            <v>8</v>
          </cell>
          <cell r="R44">
            <v>36</v>
          </cell>
          <cell r="S44">
            <v>40</v>
          </cell>
          <cell r="T44" t="str">
            <v>36-40</v>
          </cell>
          <cell r="U44">
            <v>0</v>
          </cell>
          <cell r="V44" t="str">
            <v/>
          </cell>
          <cell r="W44" t="str">
            <v/>
          </cell>
        </row>
        <row r="45">
          <cell r="A45">
            <v>41</v>
          </cell>
          <cell r="B45">
            <v>41</v>
          </cell>
          <cell r="C45" t="str">
            <v>ПРАДЕДОВ Максим</v>
          </cell>
          <cell r="D45">
            <v>37521</v>
          </cell>
          <cell r="E45" t="str">
            <v>КМС</v>
          </cell>
          <cell r="F45">
            <v>29</v>
          </cell>
          <cell r="G45" t="str">
            <v>г. Алматы</v>
          </cell>
          <cell r="H45" t="str">
            <v xml:space="preserve"> </v>
          </cell>
          <cell r="I45" t="str">
            <v>г. Алматы-1</v>
          </cell>
          <cell r="J45" t="str">
            <v>г. Алматы-1</v>
          </cell>
          <cell r="K45" t="str">
            <v>Успанова А.С.</v>
          </cell>
          <cell r="L45">
            <v>0</v>
          </cell>
          <cell r="M45" t="str">
            <v>ПРАДЕДОВ</v>
          </cell>
          <cell r="N45" t="str">
            <v>М</v>
          </cell>
          <cell r="O45" t="str">
            <v>ПРАДЕДОВ М.</v>
          </cell>
          <cell r="P45">
            <v>9</v>
          </cell>
          <cell r="Q45">
            <v>9</v>
          </cell>
          <cell r="R45">
            <v>41</v>
          </cell>
          <cell r="S45">
            <v>45</v>
          </cell>
          <cell r="T45" t="str">
            <v>41-45</v>
          </cell>
          <cell r="U45" t="str">
            <v>г. Алматы-1</v>
          </cell>
          <cell r="V45">
            <v>29</v>
          </cell>
          <cell r="W45">
            <v>0</v>
          </cell>
        </row>
        <row r="46">
          <cell r="A46">
            <v>42</v>
          </cell>
          <cell r="B46">
            <v>42</v>
          </cell>
          <cell r="C46" t="str">
            <v>ХЕГАЙ Даниил</v>
          </cell>
          <cell r="D46">
            <v>37700</v>
          </cell>
          <cell r="E46" t="str">
            <v>КМС</v>
          </cell>
          <cell r="F46">
            <v>16</v>
          </cell>
          <cell r="G46" t="str">
            <v>г. Алматы</v>
          </cell>
          <cell r="H46" t="str">
            <v xml:space="preserve"> </v>
          </cell>
          <cell r="I46">
            <v>0</v>
          </cell>
          <cell r="J46" t="str">
            <v>г. Алматы-1</v>
          </cell>
          <cell r="K46">
            <v>0</v>
          </cell>
          <cell r="L46">
            <v>0</v>
          </cell>
          <cell r="M46" t="str">
            <v>ХЕГАЙ</v>
          </cell>
          <cell r="N46" t="str">
            <v>Д</v>
          </cell>
          <cell r="O46" t="str">
            <v>ХЕГАЙ Д.</v>
          </cell>
          <cell r="P46">
            <v>0</v>
          </cell>
          <cell r="Q46">
            <v>9</v>
          </cell>
          <cell r="R46">
            <v>41</v>
          </cell>
          <cell r="S46">
            <v>45</v>
          </cell>
          <cell r="T46" t="str">
            <v>41-45</v>
          </cell>
          <cell r="U46">
            <v>0</v>
          </cell>
          <cell r="V46">
            <v>16</v>
          </cell>
          <cell r="W46">
            <v>0</v>
          </cell>
        </row>
        <row r="47">
          <cell r="A47">
            <v>43</v>
          </cell>
          <cell r="B47">
            <v>43</v>
          </cell>
          <cell r="C47" t="str">
            <v>КЫСТАУБАЕВ Даниель</v>
          </cell>
          <cell r="D47">
            <v>38153</v>
          </cell>
          <cell r="E47" t="str">
            <v>I</v>
          </cell>
          <cell r="F47">
            <v>0</v>
          </cell>
          <cell r="G47" t="str">
            <v>г. Алматы</v>
          </cell>
          <cell r="H47" t="str">
            <v xml:space="preserve"> </v>
          </cell>
          <cell r="I47">
            <v>0</v>
          </cell>
          <cell r="J47" t="str">
            <v>г. Алматы-1</v>
          </cell>
          <cell r="K47">
            <v>0</v>
          </cell>
          <cell r="L47">
            <v>0</v>
          </cell>
          <cell r="M47" t="str">
            <v>КЫСТАУБАЕВ</v>
          </cell>
          <cell r="N47" t="str">
            <v>Д</v>
          </cell>
          <cell r="O47" t="str">
            <v>КЫСТАУБАЕВ Д.</v>
          </cell>
          <cell r="P47">
            <v>0</v>
          </cell>
          <cell r="Q47">
            <v>9</v>
          </cell>
          <cell r="R47">
            <v>41</v>
          </cell>
          <cell r="S47">
            <v>45</v>
          </cell>
          <cell r="T47" t="str">
            <v>41-45</v>
          </cell>
          <cell r="U47">
            <v>0</v>
          </cell>
          <cell r="V47">
            <v>0</v>
          </cell>
          <cell r="W47">
            <v>0</v>
          </cell>
        </row>
        <row r="48">
          <cell r="A48">
            <v>44</v>
          </cell>
          <cell r="B48">
            <v>44</v>
          </cell>
          <cell r="C48">
            <v>0</v>
          </cell>
          <cell r="D48" t="str">
            <v/>
          </cell>
          <cell r="E48">
            <v>0</v>
          </cell>
          <cell r="F48" t="str">
            <v/>
          </cell>
          <cell r="G48" t="str">
            <v/>
          </cell>
          <cell r="H48" t="str">
            <v xml:space="preserve"> </v>
          </cell>
          <cell r="I48">
            <v>0</v>
          </cell>
          <cell r="J48" t="str">
            <v>г. Алматы-1</v>
          </cell>
          <cell r="K48">
            <v>0</v>
          </cell>
          <cell r="L48">
            <v>0</v>
          </cell>
          <cell r="M48" t="e">
            <v>#VALUE!</v>
          </cell>
          <cell r="N48" t="e">
            <v>#VALUE!</v>
          </cell>
          <cell r="O48" t="e">
            <v>#VALUE!</v>
          </cell>
          <cell r="P48">
            <v>0</v>
          </cell>
          <cell r="Q48">
            <v>9</v>
          </cell>
          <cell r="R48">
            <v>41</v>
          </cell>
          <cell r="S48">
            <v>45</v>
          </cell>
          <cell r="T48" t="str">
            <v>41-45</v>
          </cell>
          <cell r="U48">
            <v>0</v>
          </cell>
          <cell r="V48" t="str">
            <v/>
          </cell>
          <cell r="W48" t="str">
            <v/>
          </cell>
        </row>
        <row r="49">
          <cell r="A49">
            <v>45</v>
          </cell>
          <cell r="B49">
            <v>45</v>
          </cell>
          <cell r="C49">
            <v>0</v>
          </cell>
          <cell r="D49" t="str">
            <v/>
          </cell>
          <cell r="E49">
            <v>0</v>
          </cell>
          <cell r="F49" t="str">
            <v/>
          </cell>
          <cell r="G49" t="str">
            <v/>
          </cell>
          <cell r="H49" t="str">
            <v xml:space="preserve"> </v>
          </cell>
          <cell r="I49">
            <v>0</v>
          </cell>
          <cell r="J49" t="str">
            <v>г. Алматы-1</v>
          </cell>
          <cell r="K49">
            <v>0</v>
          </cell>
          <cell r="L49">
            <v>0</v>
          </cell>
          <cell r="M49" t="e">
            <v>#VALUE!</v>
          </cell>
          <cell r="N49" t="e">
            <v>#VALUE!</v>
          </cell>
          <cell r="O49" t="e">
            <v>#VALUE!</v>
          </cell>
          <cell r="P49">
            <v>0</v>
          </cell>
          <cell r="Q49">
            <v>9</v>
          </cell>
          <cell r="R49">
            <v>41</v>
          </cell>
          <cell r="S49">
            <v>45</v>
          </cell>
          <cell r="T49" t="str">
            <v>41-45</v>
          </cell>
          <cell r="U49">
            <v>0</v>
          </cell>
          <cell r="V49" t="str">
            <v/>
          </cell>
          <cell r="W49" t="str">
            <v/>
          </cell>
        </row>
        <row r="50">
          <cell r="A50">
            <v>46</v>
          </cell>
          <cell r="B50">
            <v>46</v>
          </cell>
          <cell r="C50" t="str">
            <v>КЫСТАУБАЕВ Дамир</v>
          </cell>
          <cell r="D50">
            <v>38683</v>
          </cell>
          <cell r="E50" t="str">
            <v>I</v>
          </cell>
          <cell r="F50">
            <v>26</v>
          </cell>
          <cell r="G50" t="str">
            <v>г. Алматы</v>
          </cell>
          <cell r="H50" t="str">
            <v xml:space="preserve"> </v>
          </cell>
          <cell r="I50" t="str">
            <v>г. Алматы-2</v>
          </cell>
          <cell r="J50" t="str">
            <v>г. Алматы-2</v>
          </cell>
          <cell r="K50" t="str">
            <v>Бейсенов С.А.</v>
          </cell>
          <cell r="L50">
            <v>0</v>
          </cell>
          <cell r="M50" t="str">
            <v>КЫСТАУБАЕВ</v>
          </cell>
          <cell r="N50" t="str">
            <v>Д</v>
          </cell>
          <cell r="O50" t="str">
            <v>КЫСТАУБАЕВ Д.</v>
          </cell>
          <cell r="P50">
            <v>10</v>
          </cell>
          <cell r="Q50">
            <v>10</v>
          </cell>
          <cell r="R50">
            <v>46</v>
          </cell>
          <cell r="S50">
            <v>50</v>
          </cell>
          <cell r="T50" t="str">
            <v>46-50</v>
          </cell>
          <cell r="U50" t="str">
            <v>г. Алматы-2</v>
          </cell>
          <cell r="V50">
            <v>26</v>
          </cell>
          <cell r="W50">
            <v>0</v>
          </cell>
        </row>
        <row r="51">
          <cell r="A51">
            <v>47</v>
          </cell>
          <cell r="B51">
            <v>47</v>
          </cell>
          <cell r="C51" t="str">
            <v>ШИ Ченян</v>
          </cell>
          <cell r="D51">
            <v>38392</v>
          </cell>
          <cell r="E51" t="str">
            <v>I</v>
          </cell>
          <cell r="F51">
            <v>15</v>
          </cell>
          <cell r="G51" t="str">
            <v>г. Алматы</v>
          </cell>
          <cell r="H51" t="str">
            <v xml:space="preserve"> </v>
          </cell>
          <cell r="I51">
            <v>0</v>
          </cell>
          <cell r="J51" t="str">
            <v>г. Алматы-2</v>
          </cell>
          <cell r="K51">
            <v>0</v>
          </cell>
          <cell r="L51">
            <v>0</v>
          </cell>
          <cell r="M51" t="str">
            <v>ШИ</v>
          </cell>
          <cell r="N51" t="str">
            <v>Ч</v>
          </cell>
          <cell r="O51" t="str">
            <v>ШИ Ч.</v>
          </cell>
          <cell r="P51">
            <v>0</v>
          </cell>
          <cell r="Q51">
            <v>10</v>
          </cell>
          <cell r="R51">
            <v>46</v>
          </cell>
          <cell r="S51">
            <v>50</v>
          </cell>
          <cell r="T51" t="str">
            <v>46-50</v>
          </cell>
          <cell r="U51">
            <v>0</v>
          </cell>
          <cell r="V51">
            <v>15</v>
          </cell>
          <cell r="W51">
            <v>0</v>
          </cell>
        </row>
        <row r="52">
          <cell r="A52">
            <v>48</v>
          </cell>
          <cell r="B52">
            <v>48</v>
          </cell>
          <cell r="C52" t="str">
            <v>БЕКНАЗАРОВ Мирас</v>
          </cell>
          <cell r="D52">
            <v>38360</v>
          </cell>
          <cell r="E52" t="str">
            <v>I</v>
          </cell>
          <cell r="F52">
            <v>18</v>
          </cell>
          <cell r="G52" t="str">
            <v>г. Алматы</v>
          </cell>
          <cell r="H52" t="str">
            <v xml:space="preserve"> </v>
          </cell>
          <cell r="I52">
            <v>0</v>
          </cell>
          <cell r="J52" t="str">
            <v>г. Алматы-2</v>
          </cell>
          <cell r="K52">
            <v>0</v>
          </cell>
          <cell r="L52">
            <v>0</v>
          </cell>
          <cell r="M52" t="str">
            <v>БЕКНАЗАРОВ</v>
          </cell>
          <cell r="N52" t="str">
            <v>М</v>
          </cell>
          <cell r="O52" t="str">
            <v>БЕКНАЗАРОВ М.</v>
          </cell>
          <cell r="P52">
            <v>0</v>
          </cell>
          <cell r="Q52">
            <v>10</v>
          </cell>
          <cell r="R52">
            <v>46</v>
          </cell>
          <cell r="S52">
            <v>50</v>
          </cell>
          <cell r="T52" t="str">
            <v>46-50</v>
          </cell>
          <cell r="U52">
            <v>0</v>
          </cell>
          <cell r="V52">
            <v>18</v>
          </cell>
          <cell r="W52">
            <v>0</v>
          </cell>
        </row>
        <row r="53">
          <cell r="A53">
            <v>49</v>
          </cell>
          <cell r="B53">
            <v>49</v>
          </cell>
          <cell r="C53">
            <v>0</v>
          </cell>
          <cell r="D53" t="str">
            <v/>
          </cell>
          <cell r="E53">
            <v>0</v>
          </cell>
          <cell r="F53" t="str">
            <v/>
          </cell>
          <cell r="G53" t="str">
            <v/>
          </cell>
          <cell r="H53" t="str">
            <v xml:space="preserve"> </v>
          </cell>
          <cell r="I53">
            <v>0</v>
          </cell>
          <cell r="J53" t="str">
            <v>г. Алматы-2</v>
          </cell>
          <cell r="K53">
            <v>0</v>
          </cell>
          <cell r="L53">
            <v>0</v>
          </cell>
          <cell r="M53" t="e">
            <v>#VALUE!</v>
          </cell>
          <cell r="N53" t="e">
            <v>#VALUE!</v>
          </cell>
          <cell r="O53" t="e">
            <v>#VALUE!</v>
          </cell>
          <cell r="P53">
            <v>0</v>
          </cell>
          <cell r="Q53">
            <v>10</v>
          </cell>
          <cell r="R53">
            <v>46</v>
          </cell>
          <cell r="S53">
            <v>50</v>
          </cell>
          <cell r="T53" t="str">
            <v>46-50</v>
          </cell>
          <cell r="U53">
            <v>0</v>
          </cell>
          <cell r="V53" t="str">
            <v/>
          </cell>
          <cell r="W53" t="str">
            <v/>
          </cell>
        </row>
        <row r="54">
          <cell r="A54">
            <v>50</v>
          </cell>
          <cell r="B54">
            <v>50</v>
          </cell>
          <cell r="C54">
            <v>0</v>
          </cell>
          <cell r="D54" t="str">
            <v/>
          </cell>
          <cell r="E54">
            <v>0</v>
          </cell>
          <cell r="F54" t="str">
            <v/>
          </cell>
          <cell r="G54" t="str">
            <v/>
          </cell>
          <cell r="H54" t="str">
            <v xml:space="preserve"> </v>
          </cell>
          <cell r="I54">
            <v>0</v>
          </cell>
          <cell r="J54" t="str">
            <v>г. Алматы-2</v>
          </cell>
          <cell r="K54">
            <v>0</v>
          </cell>
          <cell r="L54">
            <v>0</v>
          </cell>
          <cell r="M54" t="e">
            <v>#VALUE!</v>
          </cell>
          <cell r="N54" t="e">
            <v>#VALUE!</v>
          </cell>
          <cell r="O54" t="e">
            <v>#VALUE!</v>
          </cell>
          <cell r="P54">
            <v>0</v>
          </cell>
          <cell r="Q54">
            <v>10</v>
          </cell>
          <cell r="R54">
            <v>46</v>
          </cell>
          <cell r="S54">
            <v>50</v>
          </cell>
          <cell r="T54" t="str">
            <v>46-50</v>
          </cell>
          <cell r="U54">
            <v>0</v>
          </cell>
          <cell r="V54" t="str">
            <v/>
          </cell>
          <cell r="W54" t="str">
            <v/>
          </cell>
        </row>
        <row r="55">
          <cell r="A55">
            <v>51</v>
          </cell>
          <cell r="B55">
            <v>51</v>
          </cell>
          <cell r="C55" t="str">
            <v>ГЕРАСИМЕНКО Тимофей</v>
          </cell>
          <cell r="D55">
            <v>38111</v>
          </cell>
          <cell r="E55" t="str">
            <v>II</v>
          </cell>
          <cell r="F55">
            <v>36</v>
          </cell>
          <cell r="G55" t="str">
            <v>г. Астана</v>
          </cell>
          <cell r="H55" t="str">
            <v xml:space="preserve"> </v>
          </cell>
          <cell r="I55" t="str">
            <v>г. Астана-1</v>
          </cell>
          <cell r="J55" t="str">
            <v>г. Астана-1</v>
          </cell>
          <cell r="K55" t="str">
            <v>Мурзаспаев С.</v>
          </cell>
          <cell r="L55">
            <v>0</v>
          </cell>
          <cell r="M55" t="str">
            <v>ГЕРАСИМЕНКО</v>
          </cell>
          <cell r="N55" t="str">
            <v>Т</v>
          </cell>
          <cell r="O55" t="str">
            <v>ГЕРАСИМЕНКО Т.</v>
          </cell>
          <cell r="P55">
            <v>11</v>
          </cell>
          <cell r="Q55">
            <v>11</v>
          </cell>
          <cell r="R55">
            <v>51</v>
          </cell>
          <cell r="S55">
            <v>55</v>
          </cell>
          <cell r="T55" t="str">
            <v>51-55</v>
          </cell>
          <cell r="U55" t="str">
            <v>г. Астана-1</v>
          </cell>
          <cell r="V55">
            <v>36</v>
          </cell>
          <cell r="W55">
            <v>0</v>
          </cell>
        </row>
        <row r="56">
          <cell r="A56">
            <v>52</v>
          </cell>
          <cell r="B56">
            <v>52</v>
          </cell>
          <cell r="C56" t="str">
            <v>СЕРДЮК Владислав</v>
          </cell>
          <cell r="D56">
            <v>38213</v>
          </cell>
          <cell r="E56" t="str">
            <v>II</v>
          </cell>
          <cell r="F56">
            <v>18</v>
          </cell>
          <cell r="G56" t="str">
            <v>г. Астана</v>
          </cell>
          <cell r="H56" t="str">
            <v xml:space="preserve"> </v>
          </cell>
          <cell r="I56">
            <v>0</v>
          </cell>
          <cell r="J56" t="str">
            <v>г. Астана-1</v>
          </cell>
          <cell r="K56">
            <v>0</v>
          </cell>
          <cell r="L56">
            <v>0</v>
          </cell>
          <cell r="M56" t="str">
            <v>СЕРДЮК</v>
          </cell>
          <cell r="N56" t="str">
            <v>В</v>
          </cell>
          <cell r="O56" t="str">
            <v>СЕРДЮК В.</v>
          </cell>
          <cell r="P56">
            <v>0</v>
          </cell>
          <cell r="Q56">
            <v>11</v>
          </cell>
          <cell r="R56">
            <v>51</v>
          </cell>
          <cell r="S56">
            <v>55</v>
          </cell>
          <cell r="T56" t="str">
            <v>51-55</v>
          </cell>
          <cell r="U56">
            <v>0</v>
          </cell>
          <cell r="V56">
            <v>18</v>
          </cell>
          <cell r="W56">
            <v>0</v>
          </cell>
        </row>
        <row r="57">
          <cell r="A57">
            <v>53</v>
          </cell>
          <cell r="B57">
            <v>53</v>
          </cell>
          <cell r="C57" t="str">
            <v>ХАЛИЛОВ Радион</v>
          </cell>
          <cell r="D57">
            <v>37257</v>
          </cell>
          <cell r="E57" t="str">
            <v>II</v>
          </cell>
          <cell r="F57">
            <v>0</v>
          </cell>
          <cell r="G57" t="str">
            <v>г. Астана</v>
          </cell>
          <cell r="H57" t="str">
            <v xml:space="preserve"> </v>
          </cell>
          <cell r="I57">
            <v>0</v>
          </cell>
          <cell r="J57" t="str">
            <v>г. Астана-1</v>
          </cell>
          <cell r="K57">
            <v>0</v>
          </cell>
          <cell r="L57">
            <v>0</v>
          </cell>
          <cell r="M57" t="str">
            <v>ХАЛИЛОВ</v>
          </cell>
          <cell r="N57" t="str">
            <v>Р</v>
          </cell>
          <cell r="O57" t="str">
            <v>ХАЛИЛОВ Р.</v>
          </cell>
          <cell r="P57">
            <v>0</v>
          </cell>
          <cell r="Q57">
            <v>11</v>
          </cell>
          <cell r="R57">
            <v>51</v>
          </cell>
          <cell r="S57">
            <v>55</v>
          </cell>
          <cell r="T57" t="str">
            <v>51-55</v>
          </cell>
          <cell r="U57">
            <v>0</v>
          </cell>
          <cell r="V57">
            <v>0</v>
          </cell>
          <cell r="W57">
            <v>0</v>
          </cell>
        </row>
        <row r="58">
          <cell r="A58">
            <v>54</v>
          </cell>
          <cell r="B58">
            <v>54</v>
          </cell>
          <cell r="C58">
            <v>0</v>
          </cell>
          <cell r="D58" t="str">
            <v/>
          </cell>
          <cell r="E58">
            <v>0</v>
          </cell>
          <cell r="F58" t="str">
            <v/>
          </cell>
          <cell r="G58" t="str">
            <v/>
          </cell>
          <cell r="H58" t="str">
            <v xml:space="preserve"> </v>
          </cell>
          <cell r="I58">
            <v>0</v>
          </cell>
          <cell r="J58" t="str">
            <v>г. Астана-1</v>
          </cell>
          <cell r="K58">
            <v>0</v>
          </cell>
          <cell r="L58">
            <v>0</v>
          </cell>
          <cell r="M58" t="e">
            <v>#VALUE!</v>
          </cell>
          <cell r="N58" t="e">
            <v>#VALUE!</v>
          </cell>
          <cell r="O58" t="e">
            <v>#VALUE!</v>
          </cell>
          <cell r="P58">
            <v>0</v>
          </cell>
          <cell r="Q58">
            <v>11</v>
          </cell>
          <cell r="R58">
            <v>51</v>
          </cell>
          <cell r="S58">
            <v>55</v>
          </cell>
          <cell r="T58" t="str">
            <v>51-55</v>
          </cell>
          <cell r="U58">
            <v>0</v>
          </cell>
          <cell r="V58" t="str">
            <v/>
          </cell>
          <cell r="W58" t="str">
            <v/>
          </cell>
        </row>
        <row r="59">
          <cell r="A59">
            <v>55</v>
          </cell>
          <cell r="B59">
            <v>55</v>
          </cell>
          <cell r="C59">
            <v>0</v>
          </cell>
          <cell r="D59" t="str">
            <v/>
          </cell>
          <cell r="E59">
            <v>0</v>
          </cell>
          <cell r="F59" t="str">
            <v/>
          </cell>
          <cell r="G59" t="str">
            <v/>
          </cell>
          <cell r="H59" t="str">
            <v xml:space="preserve"> </v>
          </cell>
          <cell r="I59">
            <v>0</v>
          </cell>
          <cell r="J59" t="str">
            <v>г. Астана-1</v>
          </cell>
          <cell r="K59">
            <v>0</v>
          </cell>
          <cell r="L59">
            <v>0</v>
          </cell>
          <cell r="M59" t="e">
            <v>#VALUE!</v>
          </cell>
          <cell r="N59" t="e">
            <v>#VALUE!</v>
          </cell>
          <cell r="O59" t="e">
            <v>#VALUE!</v>
          </cell>
          <cell r="P59">
            <v>0</v>
          </cell>
          <cell r="Q59">
            <v>11</v>
          </cell>
          <cell r="R59">
            <v>51</v>
          </cell>
          <cell r="S59">
            <v>55</v>
          </cell>
          <cell r="T59" t="str">
            <v>51-55</v>
          </cell>
          <cell r="U59">
            <v>0</v>
          </cell>
          <cell r="V59" t="str">
            <v/>
          </cell>
          <cell r="W59" t="str">
            <v/>
          </cell>
        </row>
        <row r="60">
          <cell r="A60">
            <v>56</v>
          </cell>
          <cell r="B60">
            <v>56</v>
          </cell>
          <cell r="C60" t="str">
            <v>КАСЫМОВ Дамир</v>
          </cell>
          <cell r="D60">
            <v>37622</v>
          </cell>
          <cell r="E60" t="str">
            <v>II</v>
          </cell>
          <cell r="F60">
            <v>0</v>
          </cell>
          <cell r="G60" t="str">
            <v>г. Астана</v>
          </cell>
          <cell r="H60" t="str">
            <v xml:space="preserve"> </v>
          </cell>
          <cell r="I60" t="str">
            <v>г. Астана-2</v>
          </cell>
          <cell r="J60" t="str">
            <v>г. Астана-2</v>
          </cell>
          <cell r="K60" t="str">
            <v>Мурзаспаев С.</v>
          </cell>
          <cell r="L60">
            <v>0</v>
          </cell>
          <cell r="M60" t="str">
            <v>КАСЫМОВ</v>
          </cell>
          <cell r="N60" t="str">
            <v>Д</v>
          </cell>
          <cell r="O60" t="str">
            <v>КАСЫМОВ Д.</v>
          </cell>
          <cell r="P60">
            <v>12</v>
          </cell>
          <cell r="Q60">
            <v>12</v>
          </cell>
          <cell r="R60">
            <v>56</v>
          </cell>
          <cell r="S60">
            <v>60</v>
          </cell>
          <cell r="T60" t="str">
            <v>56-60</v>
          </cell>
          <cell r="U60" t="str">
            <v>г. Астана-2</v>
          </cell>
          <cell r="V60">
            <v>0</v>
          </cell>
          <cell r="W60">
            <v>0</v>
          </cell>
        </row>
        <row r="61">
          <cell r="A61">
            <v>57</v>
          </cell>
          <cell r="B61">
            <v>57</v>
          </cell>
          <cell r="C61" t="str">
            <v>БЕКТУРГАНОВ Ернур</v>
          </cell>
          <cell r="D61">
            <v>36892</v>
          </cell>
          <cell r="E61" t="str">
            <v>КМС</v>
          </cell>
          <cell r="F61">
            <v>0</v>
          </cell>
          <cell r="G61" t="str">
            <v>г. Астана</v>
          </cell>
          <cell r="H61" t="str">
            <v xml:space="preserve"> </v>
          </cell>
          <cell r="I61">
            <v>0</v>
          </cell>
          <cell r="J61" t="str">
            <v>г. Астана-2</v>
          </cell>
          <cell r="K61">
            <v>0</v>
          </cell>
          <cell r="L61">
            <v>0</v>
          </cell>
          <cell r="M61" t="str">
            <v>БЕКТУРГАНОВ</v>
          </cell>
          <cell r="N61" t="str">
            <v>Е</v>
          </cell>
          <cell r="O61" t="str">
            <v>БЕКТУРГАНОВ Е.</v>
          </cell>
          <cell r="P61">
            <v>0</v>
          </cell>
          <cell r="Q61">
            <v>12</v>
          </cell>
          <cell r="R61">
            <v>56</v>
          </cell>
          <cell r="S61">
            <v>60</v>
          </cell>
          <cell r="T61" t="str">
            <v>56-60</v>
          </cell>
          <cell r="U61">
            <v>0</v>
          </cell>
          <cell r="V61">
            <v>0</v>
          </cell>
          <cell r="W61">
            <v>0</v>
          </cell>
        </row>
        <row r="62">
          <cell r="A62">
            <v>58</v>
          </cell>
          <cell r="B62">
            <v>58</v>
          </cell>
          <cell r="C62" t="str">
            <v>НУРЛАНОВ Нуриддин</v>
          </cell>
          <cell r="D62">
            <v>38353</v>
          </cell>
          <cell r="E62" t="str">
            <v>II</v>
          </cell>
          <cell r="F62">
            <v>0</v>
          </cell>
          <cell r="G62" t="str">
            <v>г. Астана</v>
          </cell>
          <cell r="H62" t="str">
            <v xml:space="preserve"> </v>
          </cell>
          <cell r="I62">
            <v>0</v>
          </cell>
          <cell r="J62" t="str">
            <v>г. Астана-2</v>
          </cell>
          <cell r="K62">
            <v>0</v>
          </cell>
          <cell r="L62">
            <v>0</v>
          </cell>
          <cell r="M62" t="str">
            <v>НУРЛАНОВ</v>
          </cell>
          <cell r="N62" t="str">
            <v>Н</v>
          </cell>
          <cell r="O62" t="str">
            <v>НУРЛАНОВ Н.</v>
          </cell>
          <cell r="P62">
            <v>0</v>
          </cell>
          <cell r="Q62">
            <v>12</v>
          </cell>
          <cell r="R62">
            <v>56</v>
          </cell>
          <cell r="S62">
            <v>60</v>
          </cell>
          <cell r="T62" t="str">
            <v>56-60</v>
          </cell>
          <cell r="U62">
            <v>0</v>
          </cell>
          <cell r="V62">
            <v>0</v>
          </cell>
          <cell r="W62">
            <v>0</v>
          </cell>
        </row>
        <row r="63">
          <cell r="A63">
            <v>59</v>
          </cell>
          <cell r="B63">
            <v>59</v>
          </cell>
          <cell r="C63">
            <v>0</v>
          </cell>
          <cell r="D63" t="str">
            <v/>
          </cell>
          <cell r="E63">
            <v>0</v>
          </cell>
          <cell r="F63" t="str">
            <v/>
          </cell>
          <cell r="G63" t="str">
            <v/>
          </cell>
          <cell r="H63" t="str">
            <v xml:space="preserve"> </v>
          </cell>
          <cell r="I63">
            <v>0</v>
          </cell>
          <cell r="J63" t="str">
            <v>г. Астана-2</v>
          </cell>
          <cell r="K63">
            <v>0</v>
          </cell>
          <cell r="L63">
            <v>0</v>
          </cell>
          <cell r="M63" t="e">
            <v>#VALUE!</v>
          </cell>
          <cell r="N63" t="e">
            <v>#VALUE!</v>
          </cell>
          <cell r="O63" t="e">
            <v>#VALUE!</v>
          </cell>
          <cell r="P63">
            <v>0</v>
          </cell>
          <cell r="Q63">
            <v>12</v>
          </cell>
          <cell r="R63">
            <v>56</v>
          </cell>
          <cell r="S63">
            <v>60</v>
          </cell>
          <cell r="T63" t="str">
            <v>56-60</v>
          </cell>
          <cell r="U63">
            <v>0</v>
          </cell>
          <cell r="V63" t="str">
            <v/>
          </cell>
          <cell r="W63" t="str">
            <v/>
          </cell>
        </row>
        <row r="64">
          <cell r="A64">
            <v>60</v>
          </cell>
          <cell r="B64">
            <v>60</v>
          </cell>
          <cell r="C64">
            <v>0</v>
          </cell>
          <cell r="D64" t="str">
            <v/>
          </cell>
          <cell r="E64">
            <v>0</v>
          </cell>
          <cell r="F64" t="str">
            <v/>
          </cell>
          <cell r="G64" t="str">
            <v/>
          </cell>
          <cell r="H64" t="str">
            <v xml:space="preserve"> </v>
          </cell>
          <cell r="I64">
            <v>0</v>
          </cell>
          <cell r="J64" t="str">
            <v>г. Астана-2</v>
          </cell>
          <cell r="K64">
            <v>0</v>
          </cell>
          <cell r="L64">
            <v>0</v>
          </cell>
          <cell r="M64" t="e">
            <v>#VALUE!</v>
          </cell>
          <cell r="N64" t="e">
            <v>#VALUE!</v>
          </cell>
          <cell r="O64" t="e">
            <v>#VALUE!</v>
          </cell>
          <cell r="P64">
            <v>0</v>
          </cell>
          <cell r="Q64">
            <v>12</v>
          </cell>
          <cell r="R64">
            <v>56</v>
          </cell>
          <cell r="S64">
            <v>60</v>
          </cell>
          <cell r="T64" t="str">
            <v>56-60</v>
          </cell>
          <cell r="U64">
            <v>0</v>
          </cell>
          <cell r="V64" t="str">
            <v/>
          </cell>
          <cell r="W64" t="str">
            <v/>
          </cell>
        </row>
        <row r="65">
          <cell r="A65">
            <v>61</v>
          </cell>
          <cell r="B65">
            <v>61</v>
          </cell>
          <cell r="C65" t="str">
            <v>АКИМАЛЫ Бакдаулет</v>
          </cell>
          <cell r="D65">
            <v>37001</v>
          </cell>
          <cell r="E65" t="str">
            <v>КМС</v>
          </cell>
          <cell r="F65">
            <v>50</v>
          </cell>
          <cell r="G65" t="str">
            <v>г. Шымкент</v>
          </cell>
          <cell r="H65" t="str">
            <v xml:space="preserve"> </v>
          </cell>
          <cell r="I65" t="str">
            <v>г. Шымкент-1</v>
          </cell>
          <cell r="J65" t="str">
            <v>г. Шымкент-1</v>
          </cell>
          <cell r="K65" t="str">
            <v>Оразбаев Н.Б.</v>
          </cell>
          <cell r="L65">
            <v>0</v>
          </cell>
          <cell r="M65" t="str">
            <v>АКИМАЛЫ</v>
          </cell>
          <cell r="N65" t="str">
            <v>Б</v>
          </cell>
          <cell r="O65" t="str">
            <v>АКИМАЛЫ Б.</v>
          </cell>
          <cell r="P65">
            <v>13</v>
          </cell>
          <cell r="Q65">
            <v>13</v>
          </cell>
          <cell r="R65">
            <v>61</v>
          </cell>
          <cell r="S65">
            <v>65</v>
          </cell>
          <cell r="T65" t="str">
            <v>61-65</v>
          </cell>
          <cell r="U65" t="str">
            <v>г. Шымкент-1</v>
          </cell>
          <cell r="V65">
            <v>50</v>
          </cell>
          <cell r="W65">
            <v>0</v>
          </cell>
        </row>
        <row r="66">
          <cell r="A66">
            <v>62</v>
          </cell>
          <cell r="B66">
            <v>62</v>
          </cell>
          <cell r="C66" t="str">
            <v>АРТУКМЕТОВ Ирисбек</v>
          </cell>
          <cell r="D66">
            <v>37486</v>
          </cell>
          <cell r="E66" t="str">
            <v>КМС</v>
          </cell>
          <cell r="F66">
            <v>51</v>
          </cell>
          <cell r="G66" t="str">
            <v>г. Шымкент</v>
          </cell>
          <cell r="H66" t="str">
            <v xml:space="preserve"> </v>
          </cell>
          <cell r="I66">
            <v>0</v>
          </cell>
          <cell r="J66" t="str">
            <v>г. Шымкент-1</v>
          </cell>
          <cell r="K66">
            <v>0</v>
          </cell>
          <cell r="L66">
            <v>0</v>
          </cell>
          <cell r="M66" t="str">
            <v>АРТУКМЕТОВ</v>
          </cell>
          <cell r="N66" t="str">
            <v>И</v>
          </cell>
          <cell r="O66" t="str">
            <v>АРТУКМЕТОВ И.</v>
          </cell>
          <cell r="P66">
            <v>0</v>
          </cell>
          <cell r="Q66">
            <v>13</v>
          </cell>
          <cell r="R66">
            <v>61</v>
          </cell>
          <cell r="S66">
            <v>65</v>
          </cell>
          <cell r="T66" t="str">
            <v>61-65</v>
          </cell>
          <cell r="U66">
            <v>0</v>
          </cell>
          <cell r="V66">
            <v>51</v>
          </cell>
          <cell r="W66">
            <v>0</v>
          </cell>
        </row>
        <row r="67">
          <cell r="A67">
            <v>63</v>
          </cell>
          <cell r="B67">
            <v>63</v>
          </cell>
          <cell r="C67" t="str">
            <v>ДАРХАНБАЙ Нурпеис</v>
          </cell>
          <cell r="D67">
            <v>36927</v>
          </cell>
          <cell r="E67" t="str">
            <v>КМС</v>
          </cell>
          <cell r="F67">
            <v>34</v>
          </cell>
          <cell r="G67" t="str">
            <v>г. Шымкент</v>
          </cell>
          <cell r="H67" t="str">
            <v xml:space="preserve"> </v>
          </cell>
          <cell r="I67">
            <v>0</v>
          </cell>
          <cell r="J67" t="str">
            <v>г. Шымкент-1</v>
          </cell>
          <cell r="K67">
            <v>0</v>
          </cell>
          <cell r="L67">
            <v>0</v>
          </cell>
          <cell r="M67" t="str">
            <v>ДАРХАНБАЙ</v>
          </cell>
          <cell r="N67" t="str">
            <v>Н</v>
          </cell>
          <cell r="O67" t="str">
            <v>ДАРХАНБАЙ Н.</v>
          </cell>
          <cell r="P67">
            <v>0</v>
          </cell>
          <cell r="Q67">
            <v>13</v>
          </cell>
          <cell r="R67">
            <v>61</v>
          </cell>
          <cell r="S67">
            <v>65</v>
          </cell>
          <cell r="T67" t="str">
            <v>61-65</v>
          </cell>
          <cell r="U67">
            <v>0</v>
          </cell>
          <cell r="V67">
            <v>34</v>
          </cell>
          <cell r="W67">
            <v>0</v>
          </cell>
        </row>
        <row r="68">
          <cell r="A68">
            <v>64</v>
          </cell>
          <cell r="B68">
            <v>64</v>
          </cell>
          <cell r="C68" t="str">
            <v>КУРАЛБАЙ Ердос</v>
          </cell>
          <cell r="D68">
            <v>37368</v>
          </cell>
          <cell r="E68" t="str">
            <v>КМС</v>
          </cell>
          <cell r="F68">
            <v>27</v>
          </cell>
          <cell r="G68" t="str">
            <v>г. Шымкент</v>
          </cell>
          <cell r="H68" t="str">
            <v xml:space="preserve"> </v>
          </cell>
          <cell r="I68">
            <v>0</v>
          </cell>
          <cell r="J68" t="str">
            <v>г. Шымкент-1</v>
          </cell>
          <cell r="K68">
            <v>0</v>
          </cell>
          <cell r="L68">
            <v>0</v>
          </cell>
          <cell r="M68" t="str">
            <v>КУРАЛБАЙ</v>
          </cell>
          <cell r="N68" t="str">
            <v>Е</v>
          </cell>
          <cell r="O68" t="str">
            <v>КУРАЛБАЙ Е.</v>
          </cell>
          <cell r="P68">
            <v>0</v>
          </cell>
          <cell r="Q68">
            <v>13</v>
          </cell>
          <cell r="R68">
            <v>61</v>
          </cell>
          <cell r="S68">
            <v>65</v>
          </cell>
          <cell r="T68" t="str">
            <v>61-65</v>
          </cell>
          <cell r="U68">
            <v>0</v>
          </cell>
          <cell r="V68">
            <v>27</v>
          </cell>
          <cell r="W68">
            <v>0</v>
          </cell>
        </row>
        <row r="69">
          <cell r="A69">
            <v>65</v>
          </cell>
          <cell r="B69">
            <v>65</v>
          </cell>
          <cell r="C69">
            <v>0</v>
          </cell>
          <cell r="D69" t="str">
            <v/>
          </cell>
          <cell r="E69">
            <v>0</v>
          </cell>
          <cell r="F69" t="str">
            <v/>
          </cell>
          <cell r="G69" t="str">
            <v/>
          </cell>
          <cell r="H69" t="str">
            <v xml:space="preserve"> </v>
          </cell>
          <cell r="I69">
            <v>0</v>
          </cell>
          <cell r="J69" t="str">
            <v>г. Шымкент-1</v>
          </cell>
          <cell r="K69">
            <v>0</v>
          </cell>
          <cell r="L69">
            <v>0</v>
          </cell>
          <cell r="M69" t="e">
            <v>#VALUE!</v>
          </cell>
          <cell r="N69" t="e">
            <v>#VALUE!</v>
          </cell>
          <cell r="O69" t="e">
            <v>#VALUE!</v>
          </cell>
          <cell r="P69">
            <v>0</v>
          </cell>
          <cell r="Q69">
            <v>13</v>
          </cell>
          <cell r="R69">
            <v>61</v>
          </cell>
          <cell r="S69">
            <v>65</v>
          </cell>
          <cell r="T69" t="str">
            <v>61-65</v>
          </cell>
          <cell r="U69">
            <v>0</v>
          </cell>
          <cell r="V69" t="str">
            <v/>
          </cell>
          <cell r="W69" t="str">
            <v/>
          </cell>
        </row>
        <row r="70">
          <cell r="A70">
            <v>66</v>
          </cell>
          <cell r="B70">
            <v>66</v>
          </cell>
          <cell r="C70" t="str">
            <v>БАЙЗАК Бекзат</v>
          </cell>
          <cell r="D70">
            <v>36914</v>
          </cell>
          <cell r="E70" t="str">
            <v>КМС</v>
          </cell>
          <cell r="F70">
            <v>27</v>
          </cell>
          <cell r="G70" t="str">
            <v>г. Шымкент</v>
          </cell>
          <cell r="H70" t="str">
            <v xml:space="preserve"> </v>
          </cell>
          <cell r="I70" t="str">
            <v>г. Шымкент-2</v>
          </cell>
          <cell r="J70" t="str">
            <v>г. Шымкент-2</v>
          </cell>
          <cell r="K70" t="str">
            <v>Оразбаев Н.Б.</v>
          </cell>
          <cell r="L70">
            <v>0</v>
          </cell>
          <cell r="M70" t="str">
            <v>БАЙЗАК</v>
          </cell>
          <cell r="N70" t="str">
            <v>Б</v>
          </cell>
          <cell r="O70" t="str">
            <v>БАЙЗАК Б.</v>
          </cell>
          <cell r="P70">
            <v>14</v>
          </cell>
          <cell r="Q70">
            <v>14</v>
          </cell>
          <cell r="R70">
            <v>66</v>
          </cell>
          <cell r="S70">
            <v>70</v>
          </cell>
          <cell r="T70" t="str">
            <v>66-70</v>
          </cell>
          <cell r="U70" t="str">
            <v>г. Шымкент-2</v>
          </cell>
          <cell r="V70">
            <v>27</v>
          </cell>
          <cell r="W70">
            <v>0</v>
          </cell>
        </row>
        <row r="71">
          <cell r="A71">
            <v>67</v>
          </cell>
          <cell r="B71">
            <v>67</v>
          </cell>
          <cell r="C71" t="str">
            <v>УСИПБАЕВ Жанболат</v>
          </cell>
          <cell r="D71">
            <v>37372</v>
          </cell>
          <cell r="E71" t="str">
            <v>КМС</v>
          </cell>
          <cell r="F71">
            <v>27</v>
          </cell>
          <cell r="G71" t="str">
            <v>г. Шымкент</v>
          </cell>
          <cell r="H71" t="str">
            <v xml:space="preserve"> </v>
          </cell>
          <cell r="I71">
            <v>0</v>
          </cell>
          <cell r="J71" t="str">
            <v>г. Шымкент-2</v>
          </cell>
          <cell r="K71">
            <v>0</v>
          </cell>
          <cell r="L71">
            <v>0</v>
          </cell>
          <cell r="M71" t="str">
            <v>УСИПБАЕВ</v>
          </cell>
          <cell r="N71" t="str">
            <v>Ж</v>
          </cell>
          <cell r="O71" t="str">
            <v>УСИПБАЕВ Ж.</v>
          </cell>
          <cell r="P71">
            <v>0</v>
          </cell>
          <cell r="Q71">
            <v>14</v>
          </cell>
          <cell r="R71">
            <v>66</v>
          </cell>
          <cell r="S71">
            <v>70</v>
          </cell>
          <cell r="T71" t="str">
            <v>66-70</v>
          </cell>
          <cell r="U71">
            <v>0</v>
          </cell>
          <cell r="V71">
            <v>27</v>
          </cell>
          <cell r="W71">
            <v>0</v>
          </cell>
        </row>
        <row r="72">
          <cell r="A72">
            <v>68</v>
          </cell>
          <cell r="B72">
            <v>68</v>
          </cell>
          <cell r="C72" t="str">
            <v>ТОРАВЕКОВ Давлатбек</v>
          </cell>
          <cell r="D72">
            <v>37768</v>
          </cell>
          <cell r="E72" t="str">
            <v>I</v>
          </cell>
          <cell r="F72">
            <v>15</v>
          </cell>
          <cell r="G72" t="str">
            <v>г. Шымкент</v>
          </cell>
          <cell r="H72" t="str">
            <v xml:space="preserve"> </v>
          </cell>
          <cell r="I72">
            <v>0</v>
          </cell>
          <cell r="J72" t="str">
            <v>г. Шымкент-2</v>
          </cell>
          <cell r="K72">
            <v>0</v>
          </cell>
          <cell r="L72">
            <v>0</v>
          </cell>
          <cell r="M72" t="str">
            <v>ТОРАВЕКОВ</v>
          </cell>
          <cell r="N72" t="str">
            <v>Д</v>
          </cell>
          <cell r="O72" t="str">
            <v>ТОРАВЕКОВ Д.</v>
          </cell>
          <cell r="P72">
            <v>0</v>
          </cell>
          <cell r="Q72">
            <v>14</v>
          </cell>
          <cell r="R72">
            <v>66</v>
          </cell>
          <cell r="S72">
            <v>70</v>
          </cell>
          <cell r="T72" t="str">
            <v>66-70</v>
          </cell>
          <cell r="U72">
            <v>0</v>
          </cell>
          <cell r="V72">
            <v>15</v>
          </cell>
          <cell r="W72">
            <v>0</v>
          </cell>
        </row>
        <row r="73">
          <cell r="A73">
            <v>69</v>
          </cell>
          <cell r="B73">
            <v>69</v>
          </cell>
          <cell r="C73" t="str">
            <v>ТАГАБЕК Зангар</v>
          </cell>
          <cell r="D73">
            <v>38805</v>
          </cell>
          <cell r="E73" t="str">
            <v>КМС</v>
          </cell>
          <cell r="F73">
            <v>0</v>
          </cell>
          <cell r="G73" t="str">
            <v>г. Шымкент</v>
          </cell>
          <cell r="H73" t="str">
            <v xml:space="preserve"> </v>
          </cell>
          <cell r="I73">
            <v>0</v>
          </cell>
          <cell r="J73" t="str">
            <v>г. Шымкент-2</v>
          </cell>
          <cell r="K73">
            <v>0</v>
          </cell>
          <cell r="L73">
            <v>0</v>
          </cell>
          <cell r="M73" t="str">
            <v>ТАГАБЕК</v>
          </cell>
          <cell r="N73" t="str">
            <v>З</v>
          </cell>
          <cell r="O73" t="str">
            <v>ТАГАБЕК З.</v>
          </cell>
          <cell r="P73">
            <v>0</v>
          </cell>
          <cell r="Q73">
            <v>14</v>
          </cell>
          <cell r="R73">
            <v>66</v>
          </cell>
          <cell r="S73">
            <v>70</v>
          </cell>
          <cell r="T73" t="str">
            <v>66-70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70</v>
          </cell>
          <cell r="B74">
            <v>70</v>
          </cell>
          <cell r="C74">
            <v>0</v>
          </cell>
          <cell r="D74" t="str">
            <v/>
          </cell>
          <cell r="E74">
            <v>0</v>
          </cell>
          <cell r="F74" t="str">
            <v/>
          </cell>
          <cell r="G74" t="str">
            <v/>
          </cell>
          <cell r="H74" t="str">
            <v xml:space="preserve"> </v>
          </cell>
          <cell r="I74">
            <v>0</v>
          </cell>
          <cell r="J74" t="str">
            <v>г. Шымкент-2</v>
          </cell>
          <cell r="K74">
            <v>0</v>
          </cell>
          <cell r="L74">
            <v>0</v>
          </cell>
          <cell r="M74" t="e">
            <v>#VALUE!</v>
          </cell>
          <cell r="N74" t="e">
            <v>#VALUE!</v>
          </cell>
          <cell r="O74" t="e">
            <v>#VALUE!</v>
          </cell>
          <cell r="P74">
            <v>0</v>
          </cell>
          <cell r="Q74">
            <v>14</v>
          </cell>
          <cell r="R74">
            <v>66</v>
          </cell>
          <cell r="S74">
            <v>70</v>
          </cell>
          <cell r="T74" t="str">
            <v>66-70</v>
          </cell>
          <cell r="U74">
            <v>0</v>
          </cell>
          <cell r="V74" t="str">
            <v/>
          </cell>
          <cell r="W74" t="str">
            <v/>
          </cell>
        </row>
        <row r="75">
          <cell r="A75">
            <v>71</v>
          </cell>
          <cell r="B75">
            <v>71</v>
          </cell>
          <cell r="C75" t="str">
            <v>ХАРКИ Искандер</v>
          </cell>
          <cell r="D75">
            <v>37758</v>
          </cell>
          <cell r="E75" t="str">
            <v>КМС</v>
          </cell>
          <cell r="F75">
            <v>49</v>
          </cell>
          <cell r="G75" t="str">
            <v>Жамбылск. обл.</v>
          </cell>
          <cell r="H75" t="str">
            <v xml:space="preserve"> </v>
          </cell>
          <cell r="I75" t="str">
            <v>Жамбылская обл.-1</v>
          </cell>
          <cell r="J75" t="str">
            <v>Жамбылская обл.-1</v>
          </cell>
          <cell r="K75" t="str">
            <v>Хасанов Н.</v>
          </cell>
          <cell r="L75">
            <v>0</v>
          </cell>
          <cell r="M75" t="str">
            <v>ХАРКИ</v>
          </cell>
          <cell r="N75" t="str">
            <v>И</v>
          </cell>
          <cell r="O75" t="str">
            <v>ХАРКИ И.</v>
          </cell>
          <cell r="P75">
            <v>15</v>
          </cell>
          <cell r="Q75">
            <v>15</v>
          </cell>
          <cell r="R75">
            <v>71</v>
          </cell>
          <cell r="S75">
            <v>75</v>
          </cell>
          <cell r="T75" t="str">
            <v>71-75</v>
          </cell>
          <cell r="U75" t="str">
            <v>Жамбылская обл.-1</v>
          </cell>
          <cell r="V75">
            <v>49</v>
          </cell>
          <cell r="W75">
            <v>0</v>
          </cell>
        </row>
        <row r="76">
          <cell r="A76">
            <v>72</v>
          </cell>
          <cell r="B76">
            <v>72</v>
          </cell>
          <cell r="C76" t="str">
            <v>ХАРКИ Абдул-Мажит</v>
          </cell>
          <cell r="D76">
            <v>37993</v>
          </cell>
          <cell r="E76" t="str">
            <v>КМС</v>
          </cell>
          <cell r="F76">
            <v>30</v>
          </cell>
          <cell r="G76" t="str">
            <v>Жамбылск. обл.</v>
          </cell>
          <cell r="H76" t="str">
            <v xml:space="preserve"> </v>
          </cell>
          <cell r="I76">
            <v>0</v>
          </cell>
          <cell r="J76" t="str">
            <v>Жамбылская обл.-1</v>
          </cell>
          <cell r="K76">
            <v>0</v>
          </cell>
          <cell r="L76">
            <v>0</v>
          </cell>
          <cell r="M76" t="str">
            <v>ХАРКИ</v>
          </cell>
          <cell r="N76" t="str">
            <v>А</v>
          </cell>
          <cell r="O76" t="str">
            <v>ХАРКИ А.</v>
          </cell>
          <cell r="P76">
            <v>0</v>
          </cell>
          <cell r="Q76">
            <v>15</v>
          </cell>
          <cell r="R76">
            <v>71</v>
          </cell>
          <cell r="S76">
            <v>75</v>
          </cell>
          <cell r="T76" t="str">
            <v>71-75</v>
          </cell>
          <cell r="U76">
            <v>0</v>
          </cell>
          <cell r="V76">
            <v>30</v>
          </cell>
          <cell r="W76">
            <v>0</v>
          </cell>
        </row>
        <row r="77">
          <cell r="A77">
            <v>73</v>
          </cell>
          <cell r="B77">
            <v>73</v>
          </cell>
          <cell r="C77" t="str">
            <v>ХАРКИ Муслим</v>
          </cell>
          <cell r="D77">
            <v>37179</v>
          </cell>
          <cell r="E77" t="str">
            <v>КМС</v>
          </cell>
          <cell r="F77">
            <v>32</v>
          </cell>
          <cell r="G77" t="str">
            <v>Жамбылск. обл.</v>
          </cell>
          <cell r="H77" t="str">
            <v xml:space="preserve"> </v>
          </cell>
          <cell r="I77">
            <v>0</v>
          </cell>
          <cell r="J77" t="str">
            <v>Жамбылская обл.-1</v>
          </cell>
          <cell r="K77">
            <v>0</v>
          </cell>
          <cell r="L77">
            <v>0</v>
          </cell>
          <cell r="M77" t="str">
            <v>ХАРКИ</v>
          </cell>
          <cell r="N77" t="str">
            <v>М</v>
          </cell>
          <cell r="O77" t="str">
            <v>ХАРКИ М.</v>
          </cell>
          <cell r="P77">
            <v>0</v>
          </cell>
          <cell r="Q77">
            <v>15</v>
          </cell>
          <cell r="R77">
            <v>71</v>
          </cell>
          <cell r="S77">
            <v>75</v>
          </cell>
          <cell r="T77" t="str">
            <v>71-75</v>
          </cell>
          <cell r="U77">
            <v>0</v>
          </cell>
          <cell r="V77">
            <v>32</v>
          </cell>
          <cell r="W77">
            <v>0</v>
          </cell>
        </row>
        <row r="78">
          <cell r="A78">
            <v>74</v>
          </cell>
          <cell r="B78">
            <v>74</v>
          </cell>
          <cell r="C78" t="str">
            <v>САДУАКАС Алнуррашит</v>
          </cell>
          <cell r="D78">
            <v>37388</v>
          </cell>
          <cell r="E78" t="str">
            <v>КМС</v>
          </cell>
          <cell r="F78">
            <v>26</v>
          </cell>
          <cell r="G78" t="str">
            <v>Жамбылск. обл.</v>
          </cell>
          <cell r="H78" t="str">
            <v xml:space="preserve"> </v>
          </cell>
          <cell r="I78">
            <v>0</v>
          </cell>
          <cell r="J78" t="str">
            <v>Жамбылская обл.-1</v>
          </cell>
          <cell r="K78">
            <v>0</v>
          </cell>
          <cell r="L78">
            <v>0</v>
          </cell>
          <cell r="M78" t="str">
            <v>САДУАКАС</v>
          </cell>
          <cell r="N78" t="str">
            <v>А</v>
          </cell>
          <cell r="O78" t="str">
            <v>САДУАКАС А.</v>
          </cell>
          <cell r="P78">
            <v>0</v>
          </cell>
          <cell r="Q78">
            <v>15</v>
          </cell>
          <cell r="R78">
            <v>71</v>
          </cell>
          <cell r="S78">
            <v>75</v>
          </cell>
          <cell r="T78" t="str">
            <v>71-75</v>
          </cell>
          <cell r="U78">
            <v>0</v>
          </cell>
          <cell r="V78">
            <v>26</v>
          </cell>
          <cell r="W78">
            <v>0</v>
          </cell>
        </row>
        <row r="79">
          <cell r="A79">
            <v>75</v>
          </cell>
          <cell r="B79">
            <v>75</v>
          </cell>
          <cell r="C79">
            <v>0</v>
          </cell>
          <cell r="D79" t="str">
            <v/>
          </cell>
          <cell r="E79">
            <v>0</v>
          </cell>
          <cell r="F79" t="str">
            <v/>
          </cell>
          <cell r="G79" t="str">
            <v/>
          </cell>
          <cell r="H79" t="str">
            <v xml:space="preserve"> </v>
          </cell>
          <cell r="I79">
            <v>0</v>
          </cell>
          <cell r="J79" t="str">
            <v>Жамбылская обл.-1</v>
          </cell>
          <cell r="K79">
            <v>0</v>
          </cell>
          <cell r="L79">
            <v>0</v>
          </cell>
          <cell r="M79" t="e">
            <v>#VALUE!</v>
          </cell>
          <cell r="N79" t="e">
            <v>#VALUE!</v>
          </cell>
          <cell r="O79" t="e">
            <v>#VALUE!</v>
          </cell>
          <cell r="P79">
            <v>0</v>
          </cell>
          <cell r="Q79">
            <v>15</v>
          </cell>
          <cell r="R79">
            <v>71</v>
          </cell>
          <cell r="S79">
            <v>75</v>
          </cell>
          <cell r="T79" t="str">
            <v>71-75</v>
          </cell>
          <cell r="U79">
            <v>0</v>
          </cell>
          <cell r="V79" t="str">
            <v/>
          </cell>
          <cell r="W79" t="str">
            <v/>
          </cell>
        </row>
        <row r="80">
          <cell r="A80">
            <v>76</v>
          </cell>
          <cell r="B80">
            <v>76</v>
          </cell>
          <cell r="C80" t="str">
            <v>МАЛДЫБАЕВ Адильхан</v>
          </cell>
          <cell r="D80">
            <v>37257</v>
          </cell>
          <cell r="E80" t="str">
            <v>II</v>
          </cell>
          <cell r="F80">
            <v>0</v>
          </cell>
          <cell r="G80" t="str">
            <v>СКО</v>
          </cell>
          <cell r="H80" t="str">
            <v xml:space="preserve"> </v>
          </cell>
          <cell r="I80" t="str">
            <v>СКО</v>
          </cell>
          <cell r="J80" t="str">
            <v>СКО</v>
          </cell>
          <cell r="K80" t="str">
            <v>Асылбаев Д.</v>
          </cell>
          <cell r="L80">
            <v>0</v>
          </cell>
          <cell r="M80" t="str">
            <v>МАЛДЫБАЕВ</v>
          </cell>
          <cell r="N80" t="str">
            <v>А</v>
          </cell>
          <cell r="O80" t="str">
            <v>МАЛДЫБАЕВ А.</v>
          </cell>
          <cell r="P80">
            <v>16</v>
          </cell>
          <cell r="Q80">
            <v>16</v>
          </cell>
          <cell r="R80">
            <v>76</v>
          </cell>
          <cell r="S80">
            <v>80</v>
          </cell>
          <cell r="T80" t="str">
            <v>76-80</v>
          </cell>
          <cell r="U80" t="str">
            <v>Северо-Казахстанская обл.</v>
          </cell>
          <cell r="V80">
            <v>0</v>
          </cell>
          <cell r="W80">
            <v>0</v>
          </cell>
        </row>
        <row r="81">
          <cell r="A81">
            <v>77</v>
          </cell>
          <cell r="B81">
            <v>77</v>
          </cell>
          <cell r="C81" t="str">
            <v>ЗАКЕРЬЯНОВ Даниял</v>
          </cell>
          <cell r="D81">
            <v>37622</v>
          </cell>
          <cell r="E81" t="str">
            <v>II</v>
          </cell>
          <cell r="F81">
            <v>0</v>
          </cell>
          <cell r="G81" t="str">
            <v>СКО</v>
          </cell>
          <cell r="H81" t="str">
            <v xml:space="preserve"> </v>
          </cell>
          <cell r="I81">
            <v>0</v>
          </cell>
          <cell r="J81" t="str">
            <v>СКО</v>
          </cell>
          <cell r="K81">
            <v>0</v>
          </cell>
          <cell r="L81">
            <v>0</v>
          </cell>
          <cell r="M81" t="str">
            <v>ЗАКЕРЬЯНОВ</v>
          </cell>
          <cell r="N81" t="str">
            <v>Д</v>
          </cell>
          <cell r="O81" t="str">
            <v>ЗАКЕРЬЯНОВ Д.</v>
          </cell>
          <cell r="P81">
            <v>0</v>
          </cell>
          <cell r="Q81">
            <v>16</v>
          </cell>
          <cell r="R81">
            <v>76</v>
          </cell>
          <cell r="S81">
            <v>80</v>
          </cell>
          <cell r="T81" t="str">
            <v>76-80</v>
          </cell>
          <cell r="U81">
            <v>0</v>
          </cell>
          <cell r="V81">
            <v>0</v>
          </cell>
          <cell r="W81">
            <v>0</v>
          </cell>
        </row>
        <row r="82">
          <cell r="A82">
            <v>78</v>
          </cell>
          <cell r="B82">
            <v>78</v>
          </cell>
          <cell r="C82" t="str">
            <v>САПАРУЛЫ Алдияр</v>
          </cell>
          <cell r="D82">
            <v>37622</v>
          </cell>
          <cell r="E82" t="str">
            <v>II</v>
          </cell>
          <cell r="F82">
            <v>0</v>
          </cell>
          <cell r="G82" t="str">
            <v>СКО</v>
          </cell>
          <cell r="H82" t="str">
            <v xml:space="preserve"> </v>
          </cell>
          <cell r="I82">
            <v>0</v>
          </cell>
          <cell r="J82" t="str">
            <v>СКО</v>
          </cell>
          <cell r="K82">
            <v>0</v>
          </cell>
          <cell r="L82">
            <v>0</v>
          </cell>
          <cell r="M82" t="str">
            <v>САПАРУЛЫ</v>
          </cell>
          <cell r="N82" t="str">
            <v>А</v>
          </cell>
          <cell r="O82" t="str">
            <v>САПАРУЛЫ А.</v>
          </cell>
          <cell r="P82">
            <v>0</v>
          </cell>
          <cell r="Q82">
            <v>16</v>
          </cell>
          <cell r="R82">
            <v>76</v>
          </cell>
          <cell r="S82">
            <v>80</v>
          </cell>
          <cell r="T82" t="str">
            <v>76-80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79</v>
          </cell>
          <cell r="B83">
            <v>79</v>
          </cell>
          <cell r="C83" t="str">
            <v>СЕНТЮЖАНОВ Максим</v>
          </cell>
          <cell r="D83">
            <v>37257</v>
          </cell>
          <cell r="E83" t="str">
            <v>II</v>
          </cell>
          <cell r="F83">
            <v>0</v>
          </cell>
          <cell r="G83" t="str">
            <v>СКО</v>
          </cell>
          <cell r="H83" t="str">
            <v xml:space="preserve"> </v>
          </cell>
          <cell r="I83">
            <v>0</v>
          </cell>
          <cell r="J83" t="str">
            <v>СКО</v>
          </cell>
          <cell r="K83">
            <v>0</v>
          </cell>
          <cell r="L83">
            <v>0</v>
          </cell>
          <cell r="M83" t="str">
            <v>СЕНТЮЖАНОВ</v>
          </cell>
          <cell r="N83" t="str">
            <v>М</v>
          </cell>
          <cell r="O83" t="str">
            <v>СЕНТЮЖАНОВ М.</v>
          </cell>
          <cell r="P83">
            <v>0</v>
          </cell>
          <cell r="Q83">
            <v>16</v>
          </cell>
          <cell r="R83">
            <v>76</v>
          </cell>
          <cell r="S83">
            <v>80</v>
          </cell>
          <cell r="T83" t="str">
            <v>76-80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80</v>
          </cell>
          <cell r="B84">
            <v>80</v>
          </cell>
          <cell r="C84">
            <v>0</v>
          </cell>
          <cell r="D84" t="str">
            <v/>
          </cell>
          <cell r="E84">
            <v>0</v>
          </cell>
          <cell r="F84" t="str">
            <v/>
          </cell>
          <cell r="G84" t="str">
            <v/>
          </cell>
          <cell r="H84">
            <v>0</v>
          </cell>
          <cell r="I84">
            <v>0</v>
          </cell>
          <cell r="J84" t="str">
            <v>СКО</v>
          </cell>
          <cell r="K84">
            <v>0</v>
          </cell>
          <cell r="L84">
            <v>0</v>
          </cell>
          <cell r="M84" t="e">
            <v>#VALUE!</v>
          </cell>
          <cell r="N84" t="e">
            <v>#VALUE!</v>
          </cell>
          <cell r="O84" t="e">
            <v>#VALUE!</v>
          </cell>
          <cell r="P84">
            <v>0</v>
          </cell>
          <cell r="Q84">
            <v>16</v>
          </cell>
          <cell r="R84">
            <v>76</v>
          </cell>
          <cell r="S84">
            <v>80</v>
          </cell>
          <cell r="T84" t="str">
            <v>76-80</v>
          </cell>
          <cell r="U84">
            <v>0</v>
          </cell>
          <cell r="V84" t="str">
            <v/>
          </cell>
          <cell r="W84" t="str">
            <v/>
          </cell>
        </row>
        <row r="85">
          <cell r="A85">
            <v>0</v>
          </cell>
          <cell r="B85" t="str">
            <v>-</v>
          </cell>
          <cell r="C85">
            <v>0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e">
            <v>#VALUE!</v>
          </cell>
          <cell r="N85" t="e">
            <v>#VALUE!</v>
          </cell>
          <cell r="O85" t="e">
            <v>#VALUE!</v>
          </cell>
          <cell r="P85" t="str">
            <v>-</v>
          </cell>
          <cell r="Q85" t="str">
            <v>-</v>
          </cell>
          <cell r="R85" t="str">
            <v>-</v>
          </cell>
          <cell r="S85" t="str">
            <v>-</v>
          </cell>
          <cell r="T85" t="str">
            <v>-</v>
          </cell>
          <cell r="U85" t="str">
            <v>-</v>
          </cell>
          <cell r="V85">
            <v>0</v>
          </cell>
          <cell r="W85">
            <v>0</v>
          </cell>
        </row>
        <row r="86">
          <cell r="A86" t="str">
            <v>-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 t="str">
            <v>.</v>
          </cell>
          <cell r="R86" t="str">
            <v>.</v>
          </cell>
          <cell r="S86" t="str">
            <v>.</v>
          </cell>
          <cell r="T86" t="str">
            <v>.</v>
          </cell>
          <cell r="U86">
            <v>0</v>
          </cell>
          <cell r="V86">
            <v>0</v>
          </cell>
          <cell r="W86">
            <v>0</v>
          </cell>
        </row>
        <row r="87">
          <cell r="A87" t="str">
            <v>Х</v>
          </cell>
          <cell r="B87" t="str">
            <v>Х</v>
          </cell>
          <cell r="C87" t="str">
            <v>Х</v>
          </cell>
          <cell r="D87" t="str">
            <v>Х</v>
          </cell>
          <cell r="E87" t="str">
            <v>Х</v>
          </cell>
          <cell r="F87" t="str">
            <v>Х</v>
          </cell>
          <cell r="G87" t="str">
            <v>Х</v>
          </cell>
          <cell r="H87" t="str">
            <v>Х</v>
          </cell>
          <cell r="I87" t="str">
            <v>Х</v>
          </cell>
          <cell r="J87">
            <v>0</v>
          </cell>
          <cell r="K87" t="str">
            <v>Х</v>
          </cell>
          <cell r="L87" t="str">
            <v>Х</v>
          </cell>
          <cell r="M87" t="str">
            <v>Х</v>
          </cell>
          <cell r="N87" t="str">
            <v>Х</v>
          </cell>
          <cell r="O87" t="str">
            <v>Х</v>
          </cell>
          <cell r="P87" t="str">
            <v>Х</v>
          </cell>
          <cell r="Q87" t="str">
            <v>Х</v>
          </cell>
          <cell r="R87" t="str">
            <v>Х</v>
          </cell>
          <cell r="S87" t="str">
            <v>Х</v>
          </cell>
          <cell r="T87" t="str">
            <v>Х</v>
          </cell>
          <cell r="U87" t="str">
            <v>Х</v>
          </cell>
          <cell r="V87">
            <v>0</v>
          </cell>
          <cell r="W87">
            <v>0</v>
          </cell>
        </row>
        <row r="88">
          <cell r="A88" t="str">
            <v>Nr.</v>
          </cell>
          <cell r="B88" t="str">
            <v>№</v>
          </cell>
          <cell r="C88" t="str">
            <v>ФАМИЛИЯ Имя</v>
          </cell>
          <cell r="D88" t="str">
            <v>Дата рожд.</v>
          </cell>
          <cell r="E88" t="str">
            <v>Разр.</v>
          </cell>
          <cell r="F88" t="str">
            <v>Рейт</v>
          </cell>
          <cell r="G88" t="str">
            <v>Город</v>
          </cell>
          <cell r="H88" t="str">
            <v>Личный тренер</v>
          </cell>
          <cell r="I88" t="str">
            <v>Команда</v>
          </cell>
          <cell r="J88">
            <v>0</v>
          </cell>
          <cell r="K88" t="str">
            <v>Тренер команды</v>
          </cell>
          <cell r="L88" t="str">
            <v>ФО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 t="str">
            <v>Команда</v>
          </cell>
          <cell r="V88">
            <v>0</v>
          </cell>
          <cell r="W88" t="str">
            <v>ЯНВ</v>
          </cell>
        </row>
        <row r="89">
          <cell r="A89">
            <v>101</v>
          </cell>
          <cell r="B89">
            <v>1</v>
          </cell>
          <cell r="C89" t="str">
            <v>МАМАЙ Абдулла</v>
          </cell>
          <cell r="D89">
            <v>38736</v>
          </cell>
          <cell r="E89" t="str">
            <v>КМС</v>
          </cell>
          <cell r="F89">
            <v>23</v>
          </cell>
          <cell r="G89" t="str">
            <v>Туркестан обл.</v>
          </cell>
          <cell r="H89" t="str">
            <v xml:space="preserve"> </v>
          </cell>
          <cell r="I89" t="str">
            <v>Туркестанская обл.</v>
          </cell>
          <cell r="J89" t="str">
            <v>Туркестанская обл.</v>
          </cell>
          <cell r="K89" t="str">
            <v>Есимханов Е.Б.</v>
          </cell>
          <cell r="L89">
            <v>0</v>
          </cell>
          <cell r="M89" t="str">
            <v>МАМАЙ</v>
          </cell>
          <cell r="N89" t="str">
            <v>А</v>
          </cell>
          <cell r="O89" t="str">
            <v>МАМАЙ А.</v>
          </cell>
          <cell r="P89">
            <v>21</v>
          </cell>
          <cell r="Q89">
            <v>21</v>
          </cell>
          <cell r="R89">
            <v>101</v>
          </cell>
          <cell r="S89">
            <v>105</v>
          </cell>
          <cell r="T89" t="str">
            <v>101-105</v>
          </cell>
          <cell r="U89" t="str">
            <v>Туркестанская обл.</v>
          </cell>
          <cell r="V89">
            <v>23</v>
          </cell>
          <cell r="W89">
            <v>0</v>
          </cell>
        </row>
        <row r="90">
          <cell r="A90">
            <v>102</v>
          </cell>
          <cell r="B90">
            <v>2</v>
          </cell>
          <cell r="C90" t="str">
            <v>МЫРЗАКУЛ Жаркынбек</v>
          </cell>
          <cell r="D90">
            <v>37748</v>
          </cell>
          <cell r="E90" t="str">
            <v>КМС</v>
          </cell>
          <cell r="F90">
            <v>0</v>
          </cell>
          <cell r="G90" t="str">
            <v>Туркестан обл.</v>
          </cell>
          <cell r="H90" t="str">
            <v xml:space="preserve"> </v>
          </cell>
          <cell r="I90">
            <v>0</v>
          </cell>
          <cell r="J90" t="str">
            <v>Туркестанская обл.</v>
          </cell>
          <cell r="K90">
            <v>0</v>
          </cell>
          <cell r="L90">
            <v>0</v>
          </cell>
          <cell r="M90" t="str">
            <v>МЫРЗАКУЛ</v>
          </cell>
          <cell r="N90" t="str">
            <v>Ж</v>
          </cell>
          <cell r="O90" t="str">
            <v>МЫРЗАКУЛ Ж.</v>
          </cell>
          <cell r="P90">
            <v>0</v>
          </cell>
          <cell r="Q90">
            <v>21</v>
          </cell>
          <cell r="R90">
            <v>101</v>
          </cell>
          <cell r="S90">
            <v>105</v>
          </cell>
          <cell r="T90" t="str">
            <v>101-105</v>
          </cell>
          <cell r="U90">
            <v>0</v>
          </cell>
          <cell r="V90">
            <v>0</v>
          </cell>
          <cell r="W90">
            <v>0</v>
          </cell>
        </row>
        <row r="91">
          <cell r="A91">
            <v>103</v>
          </cell>
          <cell r="B91">
            <v>3</v>
          </cell>
          <cell r="C91" t="str">
            <v>КАЛДАРБЕКОВ Мади</v>
          </cell>
          <cell r="D91">
            <v>37334</v>
          </cell>
          <cell r="E91" t="str">
            <v>II</v>
          </cell>
          <cell r="F91">
            <v>0</v>
          </cell>
          <cell r="G91" t="str">
            <v>Туркестан обл.</v>
          </cell>
          <cell r="H91" t="str">
            <v xml:space="preserve"> </v>
          </cell>
          <cell r="I91">
            <v>0</v>
          </cell>
          <cell r="J91" t="str">
            <v>Туркестанская обл.</v>
          </cell>
          <cell r="K91">
            <v>0</v>
          </cell>
          <cell r="L91">
            <v>0</v>
          </cell>
          <cell r="M91" t="str">
            <v>КАЛДАРБЕКОВ</v>
          </cell>
          <cell r="N91" t="str">
            <v>М</v>
          </cell>
          <cell r="O91" t="str">
            <v>КАЛДАРБЕКОВ М.</v>
          </cell>
          <cell r="P91">
            <v>0</v>
          </cell>
          <cell r="Q91">
            <v>21</v>
          </cell>
          <cell r="R91">
            <v>101</v>
          </cell>
          <cell r="S91">
            <v>105</v>
          </cell>
          <cell r="T91" t="str">
            <v>101-105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104</v>
          </cell>
          <cell r="B92">
            <v>4</v>
          </cell>
          <cell r="C92" t="str">
            <v>НАЗИР Рамазан</v>
          </cell>
          <cell r="D92">
            <v>39696</v>
          </cell>
          <cell r="E92" t="str">
            <v>КМС</v>
          </cell>
          <cell r="F92">
            <v>0</v>
          </cell>
          <cell r="G92" t="str">
            <v>Туркестан обл.</v>
          </cell>
          <cell r="H92" t="str">
            <v xml:space="preserve"> </v>
          </cell>
          <cell r="I92">
            <v>0</v>
          </cell>
          <cell r="J92" t="str">
            <v>Туркестанская обл.</v>
          </cell>
          <cell r="K92">
            <v>0</v>
          </cell>
          <cell r="L92">
            <v>0</v>
          </cell>
          <cell r="M92" t="str">
            <v>НАЗИР</v>
          </cell>
          <cell r="N92" t="str">
            <v>Р</v>
          </cell>
          <cell r="O92" t="str">
            <v>НАЗИР Р.</v>
          </cell>
          <cell r="P92">
            <v>0</v>
          </cell>
          <cell r="Q92">
            <v>21</v>
          </cell>
          <cell r="R92">
            <v>101</v>
          </cell>
          <cell r="S92">
            <v>105</v>
          </cell>
          <cell r="T92" t="str">
            <v>101-105</v>
          </cell>
          <cell r="U92">
            <v>0</v>
          </cell>
          <cell r="V92">
            <v>0</v>
          </cell>
          <cell r="W92">
            <v>0</v>
          </cell>
        </row>
        <row r="93">
          <cell r="A93">
            <v>105</v>
          </cell>
          <cell r="B93">
            <v>5</v>
          </cell>
          <cell r="C93">
            <v>0</v>
          </cell>
          <cell r="D93" t="str">
            <v/>
          </cell>
          <cell r="E93">
            <v>0</v>
          </cell>
          <cell r="F93" t="str">
            <v/>
          </cell>
          <cell r="G93" t="str">
            <v/>
          </cell>
          <cell r="H93" t="str">
            <v xml:space="preserve"> </v>
          </cell>
          <cell r="I93">
            <v>0</v>
          </cell>
          <cell r="J93" t="str">
            <v>Туркестанская обл.</v>
          </cell>
          <cell r="K93">
            <v>0</v>
          </cell>
          <cell r="L93">
            <v>0</v>
          </cell>
          <cell r="M93" t="e">
            <v>#VALUE!</v>
          </cell>
          <cell r="N93" t="e">
            <v>#VALUE!</v>
          </cell>
          <cell r="O93" t="e">
            <v>#VALUE!</v>
          </cell>
          <cell r="P93">
            <v>0</v>
          </cell>
          <cell r="Q93">
            <v>21</v>
          </cell>
          <cell r="R93">
            <v>101</v>
          </cell>
          <cell r="S93">
            <v>105</v>
          </cell>
          <cell r="T93" t="str">
            <v>101-105</v>
          </cell>
          <cell r="U93">
            <v>0</v>
          </cell>
          <cell r="V93" t="str">
            <v/>
          </cell>
          <cell r="W93" t="str">
            <v/>
          </cell>
        </row>
        <row r="94">
          <cell r="A94">
            <v>106</v>
          </cell>
          <cell r="B94">
            <v>6</v>
          </cell>
          <cell r="C94" t="str">
            <v>СИПАЧЕВ Артем</v>
          </cell>
          <cell r="D94">
            <v>38037</v>
          </cell>
          <cell r="E94" t="str">
            <v>КМС</v>
          </cell>
          <cell r="F94">
            <v>24</v>
          </cell>
          <cell r="G94" t="str">
            <v>Костанай. обл</v>
          </cell>
          <cell r="H94" t="str">
            <v xml:space="preserve"> </v>
          </cell>
          <cell r="I94" t="str">
            <v>Костанайская обл.</v>
          </cell>
          <cell r="J94" t="str">
            <v>Костанайская обл.</v>
          </cell>
          <cell r="K94" t="str">
            <v>Магалеева Л.К.</v>
          </cell>
          <cell r="L94">
            <v>0</v>
          </cell>
          <cell r="M94" t="str">
            <v>СИПАЧЕВ</v>
          </cell>
          <cell r="N94" t="str">
            <v>А</v>
          </cell>
          <cell r="O94" t="str">
            <v>СИПАЧЕВ А.</v>
          </cell>
          <cell r="P94">
            <v>22</v>
          </cell>
          <cell r="Q94">
            <v>22</v>
          </cell>
          <cell r="R94">
            <v>106</v>
          </cell>
          <cell r="S94">
            <v>110</v>
          </cell>
          <cell r="T94" t="str">
            <v>106-110</v>
          </cell>
          <cell r="U94" t="str">
            <v>Костанайская обл.</v>
          </cell>
          <cell r="V94">
            <v>24</v>
          </cell>
          <cell r="W94">
            <v>0</v>
          </cell>
        </row>
        <row r="95">
          <cell r="A95">
            <v>107</v>
          </cell>
          <cell r="B95">
            <v>7</v>
          </cell>
          <cell r="C95" t="str">
            <v>МАКАНОВ Диас</v>
          </cell>
          <cell r="D95">
            <v>37485</v>
          </cell>
          <cell r="E95" t="str">
            <v>КМС</v>
          </cell>
          <cell r="F95">
            <v>27</v>
          </cell>
          <cell r="G95" t="str">
            <v>Костанай. обл</v>
          </cell>
          <cell r="H95" t="str">
            <v xml:space="preserve"> </v>
          </cell>
          <cell r="I95">
            <v>0</v>
          </cell>
          <cell r="J95" t="str">
            <v>Костанайская обл.</v>
          </cell>
          <cell r="K95">
            <v>0</v>
          </cell>
          <cell r="L95">
            <v>0</v>
          </cell>
          <cell r="M95" t="str">
            <v>МАКАНОВ</v>
          </cell>
          <cell r="N95" t="str">
            <v>Д</v>
          </cell>
          <cell r="O95" t="str">
            <v>МАКАНОВ Д.</v>
          </cell>
          <cell r="P95">
            <v>0</v>
          </cell>
          <cell r="Q95">
            <v>22</v>
          </cell>
          <cell r="R95">
            <v>106</v>
          </cell>
          <cell r="S95">
            <v>110</v>
          </cell>
          <cell r="T95" t="str">
            <v>106-110</v>
          </cell>
          <cell r="U95">
            <v>0</v>
          </cell>
          <cell r="V95">
            <v>27</v>
          </cell>
          <cell r="W95">
            <v>0</v>
          </cell>
        </row>
        <row r="96">
          <cell r="A96">
            <v>108</v>
          </cell>
          <cell r="B96">
            <v>8</v>
          </cell>
          <cell r="C96" t="str">
            <v>ТУРЕЖАНОВ Темирлан</v>
          </cell>
          <cell r="D96">
            <v>37045</v>
          </cell>
          <cell r="E96" t="str">
            <v>I</v>
          </cell>
          <cell r="F96">
            <v>0</v>
          </cell>
          <cell r="G96" t="str">
            <v>Костанай. обл</v>
          </cell>
          <cell r="H96" t="str">
            <v xml:space="preserve"> </v>
          </cell>
          <cell r="I96">
            <v>0</v>
          </cell>
          <cell r="J96" t="str">
            <v>Костанайская обл.</v>
          </cell>
          <cell r="K96">
            <v>0</v>
          </cell>
          <cell r="L96">
            <v>0</v>
          </cell>
          <cell r="M96" t="str">
            <v>ТУРЕЖАНОВ</v>
          </cell>
          <cell r="N96" t="str">
            <v>Т</v>
          </cell>
          <cell r="O96" t="str">
            <v>ТУРЕЖАНОВ Т.</v>
          </cell>
          <cell r="P96">
            <v>0</v>
          </cell>
          <cell r="Q96">
            <v>22</v>
          </cell>
          <cell r="R96">
            <v>106</v>
          </cell>
          <cell r="S96">
            <v>110</v>
          </cell>
          <cell r="T96" t="str">
            <v>106-110</v>
          </cell>
          <cell r="U96">
            <v>0</v>
          </cell>
          <cell r="V96">
            <v>0</v>
          </cell>
          <cell r="W96">
            <v>0</v>
          </cell>
        </row>
        <row r="97">
          <cell r="A97">
            <v>109</v>
          </cell>
          <cell r="B97">
            <v>9</v>
          </cell>
          <cell r="C97" t="str">
            <v>ПАВЛЕЧЕНКО Владислав</v>
          </cell>
          <cell r="D97">
            <v>37874</v>
          </cell>
          <cell r="E97" t="str">
            <v>II</v>
          </cell>
          <cell r="F97">
            <v>0</v>
          </cell>
          <cell r="G97" t="str">
            <v>Костанай. обл</v>
          </cell>
          <cell r="H97" t="str">
            <v xml:space="preserve"> </v>
          </cell>
          <cell r="I97">
            <v>0</v>
          </cell>
          <cell r="J97" t="str">
            <v>Костанайская обл.</v>
          </cell>
          <cell r="K97">
            <v>0</v>
          </cell>
          <cell r="L97">
            <v>0</v>
          </cell>
          <cell r="M97" t="str">
            <v>ПАВЛЕЧЕНКО</v>
          </cell>
          <cell r="N97" t="str">
            <v>В</v>
          </cell>
          <cell r="O97" t="str">
            <v>ПАВЛЕЧЕНКО В.</v>
          </cell>
          <cell r="P97">
            <v>0</v>
          </cell>
          <cell r="Q97">
            <v>22</v>
          </cell>
          <cell r="R97">
            <v>106</v>
          </cell>
          <cell r="S97">
            <v>110</v>
          </cell>
          <cell r="T97" t="str">
            <v>106-110</v>
          </cell>
          <cell r="U97">
            <v>0</v>
          </cell>
          <cell r="V97">
            <v>0</v>
          </cell>
          <cell r="W97">
            <v>0</v>
          </cell>
        </row>
        <row r="98">
          <cell r="A98">
            <v>110</v>
          </cell>
          <cell r="B98">
            <v>10</v>
          </cell>
          <cell r="C98">
            <v>0</v>
          </cell>
          <cell r="D98" t="str">
            <v/>
          </cell>
          <cell r="E98">
            <v>0</v>
          </cell>
          <cell r="F98" t="str">
            <v/>
          </cell>
          <cell r="G98" t="str">
            <v/>
          </cell>
          <cell r="H98" t="str">
            <v xml:space="preserve"> </v>
          </cell>
          <cell r="I98">
            <v>0</v>
          </cell>
          <cell r="J98" t="str">
            <v>Костанайская обл.</v>
          </cell>
          <cell r="K98">
            <v>0</v>
          </cell>
          <cell r="L98">
            <v>0</v>
          </cell>
          <cell r="M98" t="e">
            <v>#VALUE!</v>
          </cell>
          <cell r="N98" t="e">
            <v>#VALUE!</v>
          </cell>
          <cell r="O98" t="e">
            <v>#VALUE!</v>
          </cell>
          <cell r="P98">
            <v>0</v>
          </cell>
          <cell r="Q98">
            <v>22</v>
          </cell>
          <cell r="R98">
            <v>106</v>
          </cell>
          <cell r="S98">
            <v>110</v>
          </cell>
          <cell r="T98" t="str">
            <v>106-110</v>
          </cell>
          <cell r="U98">
            <v>0</v>
          </cell>
          <cell r="V98" t="str">
            <v/>
          </cell>
          <cell r="W98" t="str">
            <v/>
          </cell>
        </row>
        <row r="99">
          <cell r="A99">
            <v>111</v>
          </cell>
          <cell r="B99">
            <v>11</v>
          </cell>
          <cell r="C99" t="str">
            <v>АСКАР Инабат</v>
          </cell>
          <cell r="D99">
            <v>38353</v>
          </cell>
          <cell r="E99" t="str">
            <v>I</v>
          </cell>
          <cell r="F99">
            <v>0</v>
          </cell>
          <cell r="G99" t="str">
            <v>Мангистауская обл.</v>
          </cell>
          <cell r="H99" t="str">
            <v xml:space="preserve"> </v>
          </cell>
          <cell r="I99" t="str">
            <v>Мангистауская обл.-1</v>
          </cell>
          <cell r="J99" t="str">
            <v>Мангистауская обл.-1</v>
          </cell>
          <cell r="K99" t="str">
            <v>Бурбасов Е.К.</v>
          </cell>
          <cell r="L99">
            <v>0</v>
          </cell>
          <cell r="M99" t="str">
            <v>АСКАР</v>
          </cell>
          <cell r="N99" t="str">
            <v>И</v>
          </cell>
          <cell r="O99" t="str">
            <v>АСКАР И.</v>
          </cell>
          <cell r="P99">
            <v>23</v>
          </cell>
          <cell r="Q99">
            <v>23</v>
          </cell>
          <cell r="R99">
            <v>111</v>
          </cell>
          <cell r="S99">
            <v>115</v>
          </cell>
          <cell r="T99" t="str">
            <v>111-115</v>
          </cell>
          <cell r="U99" t="str">
            <v>Мангистауская обл.-1</v>
          </cell>
          <cell r="V99">
            <v>0</v>
          </cell>
          <cell r="W99">
            <v>0</v>
          </cell>
        </row>
        <row r="100">
          <cell r="A100">
            <v>112</v>
          </cell>
          <cell r="B100">
            <v>12</v>
          </cell>
          <cell r="C100" t="str">
            <v>БАКЫТ Мугтасим</v>
          </cell>
          <cell r="D100">
            <v>39083</v>
          </cell>
          <cell r="E100" t="str">
            <v>I</v>
          </cell>
          <cell r="F100">
            <v>0</v>
          </cell>
          <cell r="G100" t="str">
            <v>Мангистауская обл.</v>
          </cell>
          <cell r="H100" t="str">
            <v xml:space="preserve"> </v>
          </cell>
          <cell r="I100">
            <v>0</v>
          </cell>
          <cell r="J100" t="str">
            <v>Мангистауская обл.-1</v>
          </cell>
          <cell r="K100">
            <v>0</v>
          </cell>
          <cell r="L100">
            <v>0</v>
          </cell>
          <cell r="M100" t="str">
            <v>БАКЫТ</v>
          </cell>
          <cell r="N100" t="str">
            <v>М</v>
          </cell>
          <cell r="O100" t="str">
            <v>БАКЫТ М.</v>
          </cell>
          <cell r="P100">
            <v>0</v>
          </cell>
          <cell r="Q100">
            <v>23</v>
          </cell>
          <cell r="R100">
            <v>111</v>
          </cell>
          <cell r="S100">
            <v>115</v>
          </cell>
          <cell r="T100" t="str">
            <v>111-115</v>
          </cell>
          <cell r="U100">
            <v>0</v>
          </cell>
          <cell r="V100">
            <v>0</v>
          </cell>
          <cell r="W100">
            <v>0</v>
          </cell>
        </row>
        <row r="101">
          <cell r="A101">
            <v>113</v>
          </cell>
          <cell r="B101">
            <v>13</v>
          </cell>
          <cell r="C101" t="str">
            <v>РАХМАН Алижан</v>
          </cell>
          <cell r="D101">
            <v>38718</v>
          </cell>
          <cell r="E101" t="str">
            <v>I</v>
          </cell>
          <cell r="F101">
            <v>0</v>
          </cell>
          <cell r="G101" t="str">
            <v>Мангистауская обл.</v>
          </cell>
          <cell r="H101" t="str">
            <v xml:space="preserve"> </v>
          </cell>
          <cell r="I101">
            <v>0</v>
          </cell>
          <cell r="J101" t="str">
            <v>Мангистауская обл.-1</v>
          </cell>
          <cell r="K101">
            <v>0</v>
          </cell>
          <cell r="L101">
            <v>0</v>
          </cell>
          <cell r="M101" t="str">
            <v>РАХМАН</v>
          </cell>
          <cell r="N101" t="str">
            <v>А</v>
          </cell>
          <cell r="O101" t="str">
            <v>РАХМАН А.</v>
          </cell>
          <cell r="P101">
            <v>0</v>
          </cell>
          <cell r="Q101">
            <v>23</v>
          </cell>
          <cell r="R101">
            <v>111</v>
          </cell>
          <cell r="S101">
            <v>115</v>
          </cell>
          <cell r="T101" t="str">
            <v>111-115</v>
          </cell>
          <cell r="U101">
            <v>0</v>
          </cell>
          <cell r="V101">
            <v>0</v>
          </cell>
          <cell r="W101">
            <v>0</v>
          </cell>
        </row>
        <row r="102">
          <cell r="A102">
            <v>114</v>
          </cell>
          <cell r="B102">
            <v>14</v>
          </cell>
          <cell r="C102">
            <v>0</v>
          </cell>
          <cell r="D102" t="str">
            <v/>
          </cell>
          <cell r="E102">
            <v>0</v>
          </cell>
          <cell r="F102" t="str">
            <v/>
          </cell>
          <cell r="G102" t="str">
            <v/>
          </cell>
          <cell r="H102" t="str">
            <v xml:space="preserve"> </v>
          </cell>
          <cell r="I102">
            <v>0</v>
          </cell>
          <cell r="J102" t="str">
            <v>Мангистауская обл.-1</v>
          </cell>
          <cell r="K102">
            <v>0</v>
          </cell>
          <cell r="L102">
            <v>0</v>
          </cell>
          <cell r="M102" t="e">
            <v>#VALUE!</v>
          </cell>
          <cell r="N102" t="e">
            <v>#VALUE!</v>
          </cell>
          <cell r="O102" t="e">
            <v>#VALUE!</v>
          </cell>
          <cell r="P102">
            <v>0</v>
          </cell>
          <cell r="Q102">
            <v>23</v>
          </cell>
          <cell r="R102">
            <v>111</v>
          </cell>
          <cell r="S102">
            <v>115</v>
          </cell>
          <cell r="T102" t="str">
            <v>111-115</v>
          </cell>
          <cell r="U102">
            <v>0</v>
          </cell>
          <cell r="V102" t="str">
            <v/>
          </cell>
          <cell r="W102" t="str">
            <v/>
          </cell>
        </row>
        <row r="103">
          <cell r="A103">
            <v>115</v>
          </cell>
          <cell r="B103">
            <v>15</v>
          </cell>
          <cell r="C103">
            <v>0</v>
          </cell>
          <cell r="D103" t="str">
            <v/>
          </cell>
          <cell r="E103">
            <v>0</v>
          </cell>
          <cell r="F103" t="str">
            <v/>
          </cell>
          <cell r="G103" t="str">
            <v/>
          </cell>
          <cell r="H103" t="str">
            <v xml:space="preserve"> </v>
          </cell>
          <cell r="I103">
            <v>0</v>
          </cell>
          <cell r="J103" t="str">
            <v>Мангистауская обл.-1</v>
          </cell>
          <cell r="K103">
            <v>0</v>
          </cell>
          <cell r="L103">
            <v>0</v>
          </cell>
          <cell r="M103" t="e">
            <v>#VALUE!</v>
          </cell>
          <cell r="N103" t="e">
            <v>#VALUE!</v>
          </cell>
          <cell r="O103" t="e">
            <v>#VALUE!</v>
          </cell>
          <cell r="P103">
            <v>0</v>
          </cell>
          <cell r="Q103">
            <v>23</v>
          </cell>
          <cell r="R103">
            <v>111</v>
          </cell>
          <cell r="S103">
            <v>115</v>
          </cell>
          <cell r="T103" t="str">
            <v>111-115</v>
          </cell>
          <cell r="U103">
            <v>0</v>
          </cell>
          <cell r="V103" t="str">
            <v/>
          </cell>
          <cell r="W103" t="str">
            <v/>
          </cell>
        </row>
        <row r="104">
          <cell r="A104">
            <v>116</v>
          </cell>
          <cell r="B104">
            <v>16</v>
          </cell>
          <cell r="C104" t="str">
            <v>РАМАЗАНОВ Есенгелды</v>
          </cell>
          <cell r="D104">
            <v>37291</v>
          </cell>
          <cell r="E104" t="str">
            <v>КМС</v>
          </cell>
          <cell r="F104">
            <v>34</v>
          </cell>
          <cell r="G104" t="str">
            <v>Мангистау. обл.</v>
          </cell>
          <cell r="H104" t="str">
            <v xml:space="preserve"> </v>
          </cell>
          <cell r="I104" t="str">
            <v>Мангистауская обл.-2</v>
          </cell>
          <cell r="J104" t="str">
            <v>Мангистауская обл.-2</v>
          </cell>
          <cell r="K104" t="str">
            <v>Бурбасов Е.К.</v>
          </cell>
          <cell r="L104">
            <v>0</v>
          </cell>
          <cell r="M104" t="str">
            <v>РАМАЗАНОВ</v>
          </cell>
          <cell r="N104" t="str">
            <v>Е</v>
          </cell>
          <cell r="O104" t="str">
            <v>РАМАЗАНОВ Е.</v>
          </cell>
          <cell r="P104">
            <v>24</v>
          </cell>
          <cell r="Q104">
            <v>24</v>
          </cell>
          <cell r="R104">
            <v>116</v>
          </cell>
          <cell r="S104">
            <v>120</v>
          </cell>
          <cell r="T104" t="str">
            <v>116-120</v>
          </cell>
          <cell r="U104" t="str">
            <v>Мангистауская обл.-2</v>
          </cell>
          <cell r="V104">
            <v>34</v>
          </cell>
          <cell r="W104">
            <v>0</v>
          </cell>
        </row>
        <row r="105">
          <cell r="A105">
            <v>117</v>
          </cell>
          <cell r="B105">
            <v>17</v>
          </cell>
          <cell r="C105" t="str">
            <v>ЖАДЬКО Ярослав</v>
          </cell>
          <cell r="D105">
            <v>37622</v>
          </cell>
          <cell r="E105" t="str">
            <v>I</v>
          </cell>
          <cell r="F105">
            <v>0</v>
          </cell>
          <cell r="G105" t="str">
            <v>Мангистауская обл.</v>
          </cell>
          <cell r="H105" t="str">
            <v xml:space="preserve"> </v>
          </cell>
          <cell r="I105">
            <v>0</v>
          </cell>
          <cell r="J105" t="str">
            <v>Мангистауская обл.-2</v>
          </cell>
          <cell r="K105">
            <v>0</v>
          </cell>
          <cell r="L105">
            <v>0</v>
          </cell>
          <cell r="M105" t="str">
            <v>ЖАДЬКО</v>
          </cell>
          <cell r="N105" t="str">
            <v>Я</v>
          </cell>
          <cell r="O105" t="str">
            <v>ЖАДЬКО Я.</v>
          </cell>
          <cell r="P105">
            <v>0</v>
          </cell>
          <cell r="Q105">
            <v>24</v>
          </cell>
          <cell r="R105">
            <v>116</v>
          </cell>
          <cell r="S105">
            <v>120</v>
          </cell>
          <cell r="T105" t="str">
            <v>116-120</v>
          </cell>
          <cell r="U105">
            <v>0</v>
          </cell>
          <cell r="V105">
            <v>0</v>
          </cell>
          <cell r="W105">
            <v>0</v>
          </cell>
        </row>
        <row r="106">
          <cell r="A106">
            <v>118</v>
          </cell>
          <cell r="B106">
            <v>18</v>
          </cell>
          <cell r="C106" t="str">
            <v>БАКЫТ Алимжан</v>
          </cell>
          <cell r="D106">
            <v>38718</v>
          </cell>
          <cell r="E106" t="str">
            <v>I</v>
          </cell>
          <cell r="F106">
            <v>0</v>
          </cell>
          <cell r="G106" t="str">
            <v>Мангистауская обл.</v>
          </cell>
          <cell r="H106" t="str">
            <v xml:space="preserve"> </v>
          </cell>
          <cell r="I106">
            <v>0</v>
          </cell>
          <cell r="J106" t="str">
            <v>Мангистауская обл.-2</v>
          </cell>
          <cell r="K106">
            <v>0</v>
          </cell>
          <cell r="L106">
            <v>0</v>
          </cell>
          <cell r="M106" t="str">
            <v>БАКЫТ</v>
          </cell>
          <cell r="N106" t="str">
            <v>А</v>
          </cell>
          <cell r="O106" t="str">
            <v>БАКЫТ А.</v>
          </cell>
          <cell r="P106">
            <v>0</v>
          </cell>
          <cell r="Q106">
            <v>24</v>
          </cell>
          <cell r="R106">
            <v>116</v>
          </cell>
          <cell r="S106">
            <v>120</v>
          </cell>
          <cell r="T106" t="str">
            <v>116-120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>
            <v>119</v>
          </cell>
          <cell r="B107">
            <v>19</v>
          </cell>
          <cell r="C107">
            <v>0</v>
          </cell>
          <cell r="D107" t="str">
            <v/>
          </cell>
          <cell r="E107">
            <v>0</v>
          </cell>
          <cell r="F107" t="str">
            <v/>
          </cell>
          <cell r="G107" t="str">
            <v/>
          </cell>
          <cell r="H107" t="str">
            <v xml:space="preserve"> </v>
          </cell>
          <cell r="I107">
            <v>0</v>
          </cell>
          <cell r="J107" t="str">
            <v>Мангистауская обл.-2</v>
          </cell>
          <cell r="K107">
            <v>0</v>
          </cell>
          <cell r="L107">
            <v>0</v>
          </cell>
          <cell r="M107" t="e">
            <v>#VALUE!</v>
          </cell>
          <cell r="N107" t="e">
            <v>#VALUE!</v>
          </cell>
          <cell r="O107" t="e">
            <v>#VALUE!</v>
          </cell>
          <cell r="P107">
            <v>0</v>
          </cell>
          <cell r="Q107">
            <v>24</v>
          </cell>
          <cell r="R107">
            <v>116</v>
          </cell>
          <cell r="S107">
            <v>120</v>
          </cell>
          <cell r="T107" t="str">
            <v>116-120</v>
          </cell>
          <cell r="U107">
            <v>0</v>
          </cell>
          <cell r="V107" t="str">
            <v/>
          </cell>
          <cell r="W107" t="str">
            <v/>
          </cell>
        </row>
        <row r="108">
          <cell r="A108">
            <v>120</v>
          </cell>
          <cell r="B108">
            <v>20</v>
          </cell>
          <cell r="C108">
            <v>0</v>
          </cell>
          <cell r="D108" t="str">
            <v/>
          </cell>
          <cell r="E108">
            <v>0</v>
          </cell>
          <cell r="F108" t="str">
            <v/>
          </cell>
          <cell r="G108" t="str">
            <v/>
          </cell>
          <cell r="H108" t="str">
            <v xml:space="preserve"> </v>
          </cell>
          <cell r="I108">
            <v>0</v>
          </cell>
          <cell r="J108" t="str">
            <v>Мангистауская обл.-2</v>
          </cell>
          <cell r="K108">
            <v>0</v>
          </cell>
          <cell r="L108">
            <v>0</v>
          </cell>
          <cell r="M108" t="e">
            <v>#VALUE!</v>
          </cell>
          <cell r="N108" t="e">
            <v>#VALUE!</v>
          </cell>
          <cell r="O108" t="e">
            <v>#VALUE!</v>
          </cell>
          <cell r="P108">
            <v>0</v>
          </cell>
          <cell r="Q108">
            <v>24</v>
          </cell>
          <cell r="R108">
            <v>116</v>
          </cell>
          <cell r="S108">
            <v>120</v>
          </cell>
          <cell r="T108" t="str">
            <v>116-120</v>
          </cell>
          <cell r="U108">
            <v>0</v>
          </cell>
          <cell r="V108" t="str">
            <v/>
          </cell>
          <cell r="W108" t="str">
            <v/>
          </cell>
        </row>
        <row r="109">
          <cell r="A109">
            <v>121</v>
          </cell>
          <cell r="B109">
            <v>21</v>
          </cell>
          <cell r="C109" t="str">
            <v>САТЫБАЛДИЕВ Ерасыл</v>
          </cell>
          <cell r="D109">
            <v>37622</v>
          </cell>
          <cell r="E109" t="str">
            <v>I</v>
          </cell>
          <cell r="F109">
            <v>0</v>
          </cell>
          <cell r="G109" t="str">
            <v>Алма-Атинская обл.</v>
          </cell>
          <cell r="H109" t="str">
            <v xml:space="preserve"> </v>
          </cell>
          <cell r="I109" t="str">
            <v>Алма-Атинская обл.</v>
          </cell>
          <cell r="J109" t="str">
            <v>Алма-Атинская обл.</v>
          </cell>
          <cell r="K109" t="str">
            <v>Дюсембинов Н.</v>
          </cell>
          <cell r="L109">
            <v>0</v>
          </cell>
          <cell r="M109" t="str">
            <v>САТЫБАЛДИЕВ</v>
          </cell>
          <cell r="N109" t="str">
            <v>Е</v>
          </cell>
          <cell r="O109" t="str">
            <v>САТЫБАЛДИЕВ Е.</v>
          </cell>
          <cell r="P109">
            <v>25</v>
          </cell>
          <cell r="Q109">
            <v>25</v>
          </cell>
          <cell r="R109">
            <v>121</v>
          </cell>
          <cell r="S109">
            <v>125</v>
          </cell>
          <cell r="T109" t="str">
            <v>121-125</v>
          </cell>
          <cell r="U109" t="str">
            <v>Алма-Атинская обл.</v>
          </cell>
          <cell r="V109">
            <v>0</v>
          </cell>
          <cell r="W109">
            <v>0</v>
          </cell>
        </row>
        <row r="110">
          <cell r="A110">
            <v>122</v>
          </cell>
          <cell r="B110">
            <v>22</v>
          </cell>
          <cell r="C110" t="str">
            <v>БЕКЕН Диас</v>
          </cell>
          <cell r="D110">
            <v>38438</v>
          </cell>
          <cell r="E110" t="str">
            <v>I</v>
          </cell>
          <cell r="F110">
            <v>0</v>
          </cell>
          <cell r="G110" t="str">
            <v>Алма-Атинская обл.</v>
          </cell>
          <cell r="H110" t="str">
            <v xml:space="preserve"> </v>
          </cell>
          <cell r="I110">
            <v>0</v>
          </cell>
          <cell r="J110" t="str">
            <v>Алма-Атинская обл.</v>
          </cell>
          <cell r="K110">
            <v>0</v>
          </cell>
          <cell r="L110">
            <v>0</v>
          </cell>
          <cell r="M110" t="str">
            <v>БЕКЕН</v>
          </cell>
          <cell r="N110" t="str">
            <v>Д</v>
          </cell>
          <cell r="O110" t="str">
            <v>БЕКЕН Д.</v>
          </cell>
          <cell r="P110">
            <v>0</v>
          </cell>
          <cell r="Q110">
            <v>25</v>
          </cell>
          <cell r="R110">
            <v>121</v>
          </cell>
          <cell r="S110">
            <v>125</v>
          </cell>
          <cell r="T110" t="str">
            <v>121-125</v>
          </cell>
          <cell r="U110">
            <v>0</v>
          </cell>
          <cell r="V110">
            <v>0</v>
          </cell>
          <cell r="W110">
            <v>0</v>
          </cell>
        </row>
        <row r="111">
          <cell r="A111">
            <v>123</v>
          </cell>
          <cell r="B111">
            <v>23</v>
          </cell>
          <cell r="C111" t="str">
            <v>САКЕШ Алихан</v>
          </cell>
          <cell r="D111">
            <v>39083</v>
          </cell>
          <cell r="E111" t="str">
            <v>I</v>
          </cell>
          <cell r="F111">
            <v>0</v>
          </cell>
          <cell r="G111" t="str">
            <v>Алма-Атинская обл.</v>
          </cell>
          <cell r="H111" t="str">
            <v xml:space="preserve"> </v>
          </cell>
          <cell r="I111">
            <v>0</v>
          </cell>
          <cell r="J111" t="str">
            <v>Алма-Атинская обл.</v>
          </cell>
          <cell r="K111">
            <v>0</v>
          </cell>
          <cell r="L111">
            <v>0</v>
          </cell>
          <cell r="M111" t="str">
            <v>САКЕШ</v>
          </cell>
          <cell r="N111" t="str">
            <v>А</v>
          </cell>
          <cell r="O111" t="str">
            <v>САКЕШ А.</v>
          </cell>
          <cell r="P111">
            <v>0</v>
          </cell>
          <cell r="Q111">
            <v>25</v>
          </cell>
          <cell r="R111">
            <v>121</v>
          </cell>
          <cell r="S111">
            <v>125</v>
          </cell>
          <cell r="T111" t="str">
            <v>121-125</v>
          </cell>
          <cell r="U111">
            <v>0</v>
          </cell>
          <cell r="V111">
            <v>0</v>
          </cell>
          <cell r="W111">
            <v>0</v>
          </cell>
        </row>
        <row r="112">
          <cell r="A112">
            <v>124</v>
          </cell>
          <cell r="B112">
            <v>24</v>
          </cell>
          <cell r="C112" t="str">
            <v>ТОЛСУБАЕВ Мейржан</v>
          </cell>
          <cell r="D112">
            <v>38353</v>
          </cell>
          <cell r="E112" t="str">
            <v>I</v>
          </cell>
          <cell r="F112">
            <v>0</v>
          </cell>
          <cell r="G112" t="str">
            <v>Алма-Атинская обл.</v>
          </cell>
          <cell r="H112" t="str">
            <v xml:space="preserve"> </v>
          </cell>
          <cell r="I112">
            <v>0</v>
          </cell>
          <cell r="J112" t="str">
            <v>Алма-Атинская обл.</v>
          </cell>
          <cell r="K112">
            <v>0</v>
          </cell>
          <cell r="L112">
            <v>0</v>
          </cell>
          <cell r="M112" t="str">
            <v>ТОЛСУБАЕВ</v>
          </cell>
          <cell r="N112" t="str">
            <v>М</v>
          </cell>
          <cell r="O112" t="str">
            <v>ТОЛСУБАЕВ М.</v>
          </cell>
          <cell r="P112">
            <v>0</v>
          </cell>
          <cell r="Q112">
            <v>25</v>
          </cell>
          <cell r="R112">
            <v>121</v>
          </cell>
          <cell r="S112">
            <v>125</v>
          </cell>
          <cell r="T112" t="str">
            <v>121-125</v>
          </cell>
          <cell r="U112">
            <v>0</v>
          </cell>
          <cell r="V112">
            <v>0</v>
          </cell>
          <cell r="W112">
            <v>0</v>
          </cell>
        </row>
        <row r="113">
          <cell r="A113">
            <v>125</v>
          </cell>
          <cell r="B113">
            <v>25</v>
          </cell>
          <cell r="C113">
            <v>0</v>
          </cell>
          <cell r="D113" t="str">
            <v/>
          </cell>
          <cell r="E113">
            <v>0</v>
          </cell>
          <cell r="F113" t="str">
            <v/>
          </cell>
          <cell r="G113" t="str">
            <v/>
          </cell>
          <cell r="H113" t="str">
            <v xml:space="preserve"> </v>
          </cell>
          <cell r="I113">
            <v>0</v>
          </cell>
          <cell r="J113" t="str">
            <v>Алма-Атинская обл.</v>
          </cell>
          <cell r="K113">
            <v>0</v>
          </cell>
          <cell r="L113">
            <v>0</v>
          </cell>
          <cell r="M113" t="e">
            <v>#VALUE!</v>
          </cell>
          <cell r="N113" t="e">
            <v>#VALUE!</v>
          </cell>
          <cell r="O113" t="e">
            <v>#VALUE!</v>
          </cell>
          <cell r="P113">
            <v>0</v>
          </cell>
          <cell r="Q113">
            <v>25</v>
          </cell>
          <cell r="R113">
            <v>121</v>
          </cell>
          <cell r="S113">
            <v>125</v>
          </cell>
          <cell r="T113" t="str">
            <v>121-125</v>
          </cell>
          <cell r="U113">
            <v>0</v>
          </cell>
          <cell r="V113" t="str">
            <v/>
          </cell>
          <cell r="W113" t="str">
            <v/>
          </cell>
        </row>
        <row r="114">
          <cell r="A114">
            <v>126</v>
          </cell>
          <cell r="B114">
            <v>26</v>
          </cell>
          <cell r="C114" t="str">
            <v>КУНАНБАЙ Бекзат</v>
          </cell>
          <cell r="D114">
            <v>37072</v>
          </cell>
          <cell r="E114" t="str">
            <v>КМС</v>
          </cell>
          <cell r="F114">
            <v>0</v>
          </cell>
          <cell r="G114" t="str">
            <v>Жамбылская обл.</v>
          </cell>
          <cell r="H114" t="str">
            <v xml:space="preserve"> </v>
          </cell>
          <cell r="I114" t="str">
            <v>Жамбылская обл.-2</v>
          </cell>
          <cell r="J114" t="str">
            <v>Жамбылская обл.-2</v>
          </cell>
          <cell r="K114" t="str">
            <v>Раймбеков Т.К.</v>
          </cell>
          <cell r="L114">
            <v>0</v>
          </cell>
          <cell r="M114" t="str">
            <v>КУНАНБАЙ</v>
          </cell>
          <cell r="N114" t="str">
            <v>Б</v>
          </cell>
          <cell r="O114" t="str">
            <v>КУНАНБАЙ Б.</v>
          </cell>
          <cell r="P114">
            <v>26</v>
          </cell>
          <cell r="Q114">
            <v>26</v>
          </cell>
          <cell r="R114">
            <v>126</v>
          </cell>
          <cell r="S114">
            <v>130</v>
          </cell>
          <cell r="T114" t="str">
            <v>126-130</v>
          </cell>
          <cell r="U114" t="str">
            <v>Жамбылская обл.-2</v>
          </cell>
          <cell r="V114">
            <v>0</v>
          </cell>
          <cell r="W114">
            <v>0</v>
          </cell>
        </row>
        <row r="115">
          <cell r="A115">
            <v>127</v>
          </cell>
          <cell r="B115">
            <v>27</v>
          </cell>
          <cell r="C115" t="str">
            <v>АБИЛ Темирлан</v>
          </cell>
          <cell r="D115">
            <v>38788</v>
          </cell>
          <cell r="E115" t="str">
            <v>КМС</v>
          </cell>
          <cell r="F115">
            <v>0</v>
          </cell>
          <cell r="G115" t="str">
            <v>Жамбылская обл.</v>
          </cell>
          <cell r="H115" t="str">
            <v xml:space="preserve"> </v>
          </cell>
          <cell r="I115">
            <v>0</v>
          </cell>
          <cell r="J115" t="str">
            <v>Жамбылская обл.-2</v>
          </cell>
          <cell r="K115">
            <v>0</v>
          </cell>
          <cell r="L115">
            <v>0</v>
          </cell>
          <cell r="M115" t="str">
            <v>АБИЛ</v>
          </cell>
          <cell r="N115" t="str">
            <v>Т</v>
          </cell>
          <cell r="O115" t="str">
            <v>АБИЛ Т.</v>
          </cell>
          <cell r="P115">
            <v>0</v>
          </cell>
          <cell r="Q115">
            <v>26</v>
          </cell>
          <cell r="R115">
            <v>126</v>
          </cell>
          <cell r="S115">
            <v>130</v>
          </cell>
          <cell r="T115" t="str">
            <v>126-130</v>
          </cell>
          <cell r="U115">
            <v>0</v>
          </cell>
          <cell r="V115">
            <v>0</v>
          </cell>
          <cell r="W115">
            <v>0</v>
          </cell>
        </row>
        <row r="116">
          <cell r="A116">
            <v>128</v>
          </cell>
          <cell r="B116">
            <v>28</v>
          </cell>
          <cell r="C116" t="str">
            <v>БАЙНАЗАРОВ Аслан</v>
          </cell>
          <cell r="D116">
            <v>37680</v>
          </cell>
          <cell r="E116" t="str">
            <v>КМС</v>
          </cell>
          <cell r="F116">
            <v>0</v>
          </cell>
          <cell r="G116" t="str">
            <v>Жамбылская обл.</v>
          </cell>
          <cell r="H116" t="str">
            <v xml:space="preserve"> </v>
          </cell>
          <cell r="I116">
            <v>0</v>
          </cell>
          <cell r="J116" t="str">
            <v>Жамбылская обл.-2</v>
          </cell>
          <cell r="K116">
            <v>0</v>
          </cell>
          <cell r="L116">
            <v>0</v>
          </cell>
          <cell r="M116" t="str">
            <v>БАЙНАЗАРОВ</v>
          </cell>
          <cell r="N116" t="str">
            <v>А</v>
          </cell>
          <cell r="O116" t="str">
            <v>БАЙНАЗАРОВ А.</v>
          </cell>
          <cell r="P116">
            <v>0</v>
          </cell>
          <cell r="Q116">
            <v>26</v>
          </cell>
          <cell r="R116">
            <v>126</v>
          </cell>
          <cell r="S116">
            <v>130</v>
          </cell>
          <cell r="T116" t="str">
            <v>126-130</v>
          </cell>
          <cell r="U116">
            <v>0</v>
          </cell>
          <cell r="V116">
            <v>0</v>
          </cell>
          <cell r="W116">
            <v>0</v>
          </cell>
        </row>
        <row r="117">
          <cell r="A117">
            <v>129</v>
          </cell>
          <cell r="B117">
            <v>29</v>
          </cell>
          <cell r="C117">
            <v>0</v>
          </cell>
          <cell r="D117" t="str">
            <v/>
          </cell>
          <cell r="E117">
            <v>0</v>
          </cell>
          <cell r="F117" t="str">
            <v/>
          </cell>
          <cell r="G117" t="str">
            <v/>
          </cell>
          <cell r="H117" t="str">
            <v xml:space="preserve"> </v>
          </cell>
          <cell r="I117">
            <v>0</v>
          </cell>
          <cell r="J117" t="str">
            <v>Жамбылская обл.-2</v>
          </cell>
          <cell r="K117">
            <v>0</v>
          </cell>
          <cell r="L117">
            <v>0</v>
          </cell>
          <cell r="M117" t="e">
            <v>#VALUE!</v>
          </cell>
          <cell r="N117" t="e">
            <v>#VALUE!</v>
          </cell>
          <cell r="O117" t="e">
            <v>#VALUE!</v>
          </cell>
          <cell r="P117">
            <v>0</v>
          </cell>
          <cell r="Q117">
            <v>26</v>
          </cell>
          <cell r="R117">
            <v>126</v>
          </cell>
          <cell r="S117">
            <v>130</v>
          </cell>
          <cell r="T117" t="str">
            <v>126-130</v>
          </cell>
          <cell r="U117">
            <v>0</v>
          </cell>
          <cell r="V117" t="str">
            <v/>
          </cell>
          <cell r="W117" t="str">
            <v/>
          </cell>
        </row>
        <row r="118">
          <cell r="A118">
            <v>130</v>
          </cell>
          <cell r="B118">
            <v>30</v>
          </cell>
          <cell r="C118">
            <v>0</v>
          </cell>
          <cell r="D118" t="str">
            <v/>
          </cell>
          <cell r="E118">
            <v>0</v>
          </cell>
          <cell r="F118" t="str">
            <v/>
          </cell>
          <cell r="G118" t="str">
            <v/>
          </cell>
          <cell r="H118" t="str">
            <v xml:space="preserve"> </v>
          </cell>
          <cell r="I118">
            <v>0</v>
          </cell>
          <cell r="J118" t="str">
            <v>Жамбылская обл.-2</v>
          </cell>
          <cell r="K118">
            <v>0</v>
          </cell>
          <cell r="L118">
            <v>0</v>
          </cell>
          <cell r="M118" t="e">
            <v>#VALUE!</v>
          </cell>
          <cell r="N118" t="e">
            <v>#VALUE!</v>
          </cell>
          <cell r="O118" t="e">
            <v>#VALUE!</v>
          </cell>
          <cell r="P118">
            <v>0</v>
          </cell>
          <cell r="Q118">
            <v>26</v>
          </cell>
          <cell r="R118">
            <v>126</v>
          </cell>
          <cell r="S118">
            <v>130</v>
          </cell>
          <cell r="T118" t="str">
            <v>126-130</v>
          </cell>
          <cell r="U118">
            <v>0</v>
          </cell>
          <cell r="V118" t="str">
            <v/>
          </cell>
          <cell r="W118" t="str">
            <v/>
          </cell>
        </row>
        <row r="119">
          <cell r="A119">
            <v>131</v>
          </cell>
          <cell r="B119">
            <v>31</v>
          </cell>
          <cell r="C119" t="str">
            <v>КУАНЫШПАЙУЛЫ Дидар</v>
          </cell>
          <cell r="D119">
            <v>38532</v>
          </cell>
          <cell r="E119" t="str">
            <v>II</v>
          </cell>
          <cell r="F119">
            <v>0</v>
          </cell>
          <cell r="G119" t="str">
            <v>Актюбинск. обл.</v>
          </cell>
          <cell r="H119" t="str">
            <v xml:space="preserve"> </v>
          </cell>
          <cell r="I119" t="str">
            <v>Актюбинск-3</v>
          </cell>
          <cell r="J119" t="str">
            <v>Актюбинск-3</v>
          </cell>
          <cell r="K119" t="str">
            <v>Саламатов К.</v>
          </cell>
          <cell r="L119">
            <v>0</v>
          </cell>
          <cell r="M119" t="str">
            <v>КУАНЫШПАЙУЛЫ</v>
          </cell>
          <cell r="N119" t="str">
            <v>Д</v>
          </cell>
          <cell r="O119" t="str">
            <v>КУАНЫШПАЙУЛЫ Д.</v>
          </cell>
          <cell r="P119">
            <v>27</v>
          </cell>
          <cell r="Q119">
            <v>27</v>
          </cell>
          <cell r="R119">
            <v>131</v>
          </cell>
          <cell r="S119">
            <v>135</v>
          </cell>
          <cell r="T119" t="str">
            <v>131-135</v>
          </cell>
          <cell r="U119" t="str">
            <v>Актюбинская обл.-3</v>
          </cell>
          <cell r="V119">
            <v>0</v>
          </cell>
          <cell r="W119">
            <v>0</v>
          </cell>
        </row>
        <row r="120">
          <cell r="A120">
            <v>132</v>
          </cell>
          <cell r="B120">
            <v>32</v>
          </cell>
          <cell r="C120" t="str">
            <v>БЕРЕКЕШОВ Болат</v>
          </cell>
          <cell r="D120">
            <v>38014</v>
          </cell>
          <cell r="E120" t="str">
            <v>II</v>
          </cell>
          <cell r="F120">
            <v>0</v>
          </cell>
          <cell r="G120" t="str">
            <v>Актюбинск. обл.</v>
          </cell>
          <cell r="H120" t="str">
            <v xml:space="preserve"> </v>
          </cell>
          <cell r="I120">
            <v>0</v>
          </cell>
          <cell r="J120" t="str">
            <v>Актюбинск-3</v>
          </cell>
          <cell r="K120">
            <v>0</v>
          </cell>
          <cell r="L120">
            <v>0</v>
          </cell>
          <cell r="M120" t="str">
            <v>БЕРЕКЕШОВ</v>
          </cell>
          <cell r="N120" t="str">
            <v>Б</v>
          </cell>
          <cell r="O120" t="str">
            <v>БЕРЕКЕШОВ Б.</v>
          </cell>
          <cell r="P120">
            <v>0</v>
          </cell>
          <cell r="Q120">
            <v>27</v>
          </cell>
          <cell r="R120">
            <v>131</v>
          </cell>
          <cell r="S120">
            <v>135</v>
          </cell>
          <cell r="T120" t="str">
            <v>131-135</v>
          </cell>
          <cell r="U120">
            <v>0</v>
          </cell>
          <cell r="V120">
            <v>0</v>
          </cell>
          <cell r="W120">
            <v>0</v>
          </cell>
        </row>
        <row r="121">
          <cell r="A121">
            <v>133</v>
          </cell>
          <cell r="B121">
            <v>33</v>
          </cell>
          <cell r="C121" t="str">
            <v>ТУРАЛ Ануар</v>
          </cell>
          <cell r="D121">
            <v>39062</v>
          </cell>
          <cell r="E121" t="str">
            <v>II</v>
          </cell>
          <cell r="F121">
            <v>0</v>
          </cell>
          <cell r="G121" t="str">
            <v>Актюбинск. обл.</v>
          </cell>
          <cell r="H121" t="str">
            <v xml:space="preserve"> </v>
          </cell>
          <cell r="I121">
            <v>0</v>
          </cell>
          <cell r="J121" t="str">
            <v>Актюбинск-3</v>
          </cell>
          <cell r="K121">
            <v>0</v>
          </cell>
          <cell r="L121">
            <v>0</v>
          </cell>
          <cell r="M121" t="str">
            <v>ТУРАЛ</v>
          </cell>
          <cell r="N121" t="str">
            <v>А</v>
          </cell>
          <cell r="O121" t="str">
            <v>ТУРАЛ А.</v>
          </cell>
          <cell r="P121">
            <v>0</v>
          </cell>
          <cell r="Q121">
            <v>27</v>
          </cell>
          <cell r="R121">
            <v>131</v>
          </cell>
          <cell r="S121">
            <v>135</v>
          </cell>
          <cell r="T121" t="str">
            <v>131-135</v>
          </cell>
          <cell r="U121">
            <v>0</v>
          </cell>
          <cell r="V121">
            <v>0</v>
          </cell>
          <cell r="W121">
            <v>0</v>
          </cell>
        </row>
        <row r="122">
          <cell r="A122">
            <v>134</v>
          </cell>
          <cell r="B122">
            <v>34</v>
          </cell>
          <cell r="C122" t="str">
            <v>АДЕЛЬХАНОВ Алдиар</v>
          </cell>
          <cell r="D122">
            <v>37987</v>
          </cell>
          <cell r="E122" t="str">
            <v>II</v>
          </cell>
          <cell r="F122">
            <v>0</v>
          </cell>
          <cell r="G122" t="str">
            <v>Актюбинск. обл.</v>
          </cell>
          <cell r="H122" t="str">
            <v xml:space="preserve"> </v>
          </cell>
          <cell r="I122">
            <v>0</v>
          </cell>
          <cell r="J122" t="str">
            <v>Актюбинск-3</v>
          </cell>
          <cell r="K122">
            <v>0</v>
          </cell>
          <cell r="L122">
            <v>0</v>
          </cell>
          <cell r="M122" t="str">
            <v>АДЕЛЬХАНОВ</v>
          </cell>
          <cell r="N122" t="str">
            <v>А</v>
          </cell>
          <cell r="O122" t="str">
            <v>АДЕЛЬХАНОВ А.</v>
          </cell>
          <cell r="P122">
            <v>0</v>
          </cell>
          <cell r="Q122">
            <v>27</v>
          </cell>
          <cell r="R122">
            <v>131</v>
          </cell>
          <cell r="S122">
            <v>135</v>
          </cell>
          <cell r="T122" t="str">
            <v>131-135</v>
          </cell>
          <cell r="U122">
            <v>0</v>
          </cell>
          <cell r="V122">
            <v>0</v>
          </cell>
          <cell r="W122">
            <v>0</v>
          </cell>
        </row>
        <row r="123">
          <cell r="A123">
            <v>135</v>
          </cell>
          <cell r="B123">
            <v>35</v>
          </cell>
          <cell r="C123">
            <v>0</v>
          </cell>
          <cell r="D123" t="str">
            <v/>
          </cell>
          <cell r="E123">
            <v>0</v>
          </cell>
          <cell r="F123" t="str">
            <v/>
          </cell>
          <cell r="G123" t="str">
            <v/>
          </cell>
          <cell r="H123" t="str">
            <v xml:space="preserve"> </v>
          </cell>
          <cell r="I123">
            <v>0</v>
          </cell>
          <cell r="J123" t="str">
            <v>Актюбинск-3</v>
          </cell>
          <cell r="K123">
            <v>0</v>
          </cell>
          <cell r="L123">
            <v>0</v>
          </cell>
          <cell r="M123" t="e">
            <v>#VALUE!</v>
          </cell>
          <cell r="N123" t="e">
            <v>#VALUE!</v>
          </cell>
          <cell r="O123" t="e">
            <v>#VALUE!</v>
          </cell>
          <cell r="P123">
            <v>0</v>
          </cell>
          <cell r="Q123">
            <v>27</v>
          </cell>
          <cell r="R123">
            <v>131</v>
          </cell>
          <cell r="S123">
            <v>135</v>
          </cell>
          <cell r="T123" t="str">
            <v>131-135</v>
          </cell>
          <cell r="U123">
            <v>0</v>
          </cell>
          <cell r="V123" t="str">
            <v/>
          </cell>
          <cell r="W123" t="str">
            <v/>
          </cell>
        </row>
        <row r="124">
          <cell r="A124">
            <v>136</v>
          </cell>
          <cell r="B124">
            <v>36</v>
          </cell>
          <cell r="C124" t="str">
            <v>ОРЫНБАСАР Ернар</v>
          </cell>
          <cell r="D124">
            <v>38718</v>
          </cell>
          <cell r="E124" t="str">
            <v>I</v>
          </cell>
          <cell r="F124">
            <v>0</v>
          </cell>
          <cell r="G124" t="str">
            <v>Атырауская обл.</v>
          </cell>
          <cell r="H124" t="str">
            <v xml:space="preserve"> </v>
          </cell>
          <cell r="I124" t="str">
            <v>Атырауская обл.</v>
          </cell>
          <cell r="J124" t="str">
            <v>Атырауская обл.</v>
          </cell>
          <cell r="K124" t="str">
            <v>Мурзахметов А.С.</v>
          </cell>
          <cell r="L124">
            <v>0</v>
          </cell>
          <cell r="M124" t="str">
            <v>ОРЫНБАСАР</v>
          </cell>
          <cell r="N124" t="str">
            <v>Е</v>
          </cell>
          <cell r="O124" t="str">
            <v>ОРЫНБАСАР Е.</v>
          </cell>
          <cell r="P124">
            <v>28</v>
          </cell>
          <cell r="Q124">
            <v>28</v>
          </cell>
          <cell r="R124">
            <v>136</v>
          </cell>
          <cell r="S124">
            <v>140</v>
          </cell>
          <cell r="T124" t="str">
            <v>136-140</v>
          </cell>
          <cell r="U124" t="str">
            <v>Атырауская обл.</v>
          </cell>
          <cell r="V124">
            <v>0</v>
          </cell>
          <cell r="W124">
            <v>0</v>
          </cell>
        </row>
        <row r="125">
          <cell r="A125">
            <v>137</v>
          </cell>
          <cell r="B125">
            <v>37</v>
          </cell>
          <cell r="C125" t="str">
            <v>НАСИХАН Махамбет</v>
          </cell>
          <cell r="D125">
            <v>36892</v>
          </cell>
          <cell r="E125" t="str">
            <v>I</v>
          </cell>
          <cell r="F125">
            <v>0</v>
          </cell>
          <cell r="G125" t="str">
            <v>Атырауская обл.</v>
          </cell>
          <cell r="H125" t="str">
            <v xml:space="preserve"> </v>
          </cell>
          <cell r="I125">
            <v>0</v>
          </cell>
          <cell r="J125" t="str">
            <v>Атырауская обл.</v>
          </cell>
          <cell r="K125">
            <v>0</v>
          </cell>
          <cell r="L125">
            <v>0</v>
          </cell>
          <cell r="M125" t="str">
            <v>НАСИХАН</v>
          </cell>
          <cell r="N125" t="str">
            <v>М</v>
          </cell>
          <cell r="O125" t="str">
            <v>НАСИХАН М.</v>
          </cell>
          <cell r="P125">
            <v>0</v>
          </cell>
          <cell r="Q125">
            <v>28</v>
          </cell>
          <cell r="R125">
            <v>136</v>
          </cell>
          <cell r="S125">
            <v>140</v>
          </cell>
          <cell r="T125" t="str">
            <v>136-140</v>
          </cell>
          <cell r="U125">
            <v>0</v>
          </cell>
          <cell r="V125">
            <v>0</v>
          </cell>
          <cell r="W125">
            <v>0</v>
          </cell>
        </row>
        <row r="126">
          <cell r="A126">
            <v>138</v>
          </cell>
          <cell r="B126">
            <v>38</v>
          </cell>
          <cell r="C126" t="str">
            <v>АМИДОЛЛА Шерхан</v>
          </cell>
          <cell r="D126">
            <v>37987</v>
          </cell>
          <cell r="E126" t="str">
            <v>I</v>
          </cell>
          <cell r="F126">
            <v>0</v>
          </cell>
          <cell r="G126" t="str">
            <v>Атырауская обл.</v>
          </cell>
          <cell r="H126" t="str">
            <v xml:space="preserve"> </v>
          </cell>
          <cell r="I126">
            <v>0</v>
          </cell>
          <cell r="J126" t="str">
            <v>Атырауская обл.</v>
          </cell>
          <cell r="K126">
            <v>0</v>
          </cell>
          <cell r="L126">
            <v>0</v>
          </cell>
          <cell r="M126" t="str">
            <v>АМИДОЛЛА</v>
          </cell>
          <cell r="N126" t="str">
            <v>Ш</v>
          </cell>
          <cell r="O126" t="str">
            <v>АМИДОЛЛА Ш.</v>
          </cell>
          <cell r="P126">
            <v>0</v>
          </cell>
          <cell r="Q126">
            <v>28</v>
          </cell>
          <cell r="R126">
            <v>136</v>
          </cell>
          <cell r="S126">
            <v>140</v>
          </cell>
          <cell r="T126" t="str">
            <v>136-140</v>
          </cell>
          <cell r="U126">
            <v>0</v>
          </cell>
          <cell r="V126">
            <v>0</v>
          </cell>
          <cell r="W126">
            <v>0</v>
          </cell>
        </row>
        <row r="127">
          <cell r="A127">
            <v>139</v>
          </cell>
          <cell r="B127">
            <v>39</v>
          </cell>
          <cell r="C127" t="str">
            <v>ШАПИХ Аманат</v>
          </cell>
          <cell r="D127">
            <v>37622</v>
          </cell>
          <cell r="E127" t="str">
            <v>I</v>
          </cell>
          <cell r="F127">
            <v>0</v>
          </cell>
          <cell r="G127" t="str">
            <v>Атырауская обл.</v>
          </cell>
          <cell r="H127" t="str">
            <v xml:space="preserve"> </v>
          </cell>
          <cell r="I127">
            <v>0</v>
          </cell>
          <cell r="J127" t="str">
            <v>Атырауская обл.</v>
          </cell>
          <cell r="K127">
            <v>0</v>
          </cell>
          <cell r="L127">
            <v>0</v>
          </cell>
          <cell r="M127" t="str">
            <v>ШАПИХ</v>
          </cell>
          <cell r="N127" t="str">
            <v>А</v>
          </cell>
          <cell r="O127" t="str">
            <v>ШАПИХ А.</v>
          </cell>
          <cell r="P127">
            <v>0</v>
          </cell>
          <cell r="Q127">
            <v>28</v>
          </cell>
          <cell r="R127">
            <v>136</v>
          </cell>
          <cell r="S127">
            <v>140</v>
          </cell>
          <cell r="T127" t="str">
            <v>136-140</v>
          </cell>
          <cell r="U127">
            <v>0</v>
          </cell>
          <cell r="V127">
            <v>0</v>
          </cell>
          <cell r="W127">
            <v>0</v>
          </cell>
        </row>
        <row r="128">
          <cell r="A128">
            <v>140</v>
          </cell>
          <cell r="B128">
            <v>40</v>
          </cell>
          <cell r="C128">
            <v>0</v>
          </cell>
          <cell r="D128" t="str">
            <v/>
          </cell>
          <cell r="E128">
            <v>0</v>
          </cell>
          <cell r="F128" t="str">
            <v/>
          </cell>
          <cell r="G128" t="str">
            <v/>
          </cell>
          <cell r="H128">
            <v>0</v>
          </cell>
          <cell r="I128">
            <v>0</v>
          </cell>
          <cell r="J128" t="str">
            <v>Атырауская обл.</v>
          </cell>
          <cell r="K128">
            <v>0</v>
          </cell>
          <cell r="L128">
            <v>0</v>
          </cell>
          <cell r="M128" t="e">
            <v>#VALUE!</v>
          </cell>
          <cell r="N128" t="e">
            <v>#VALUE!</v>
          </cell>
          <cell r="O128" t="e">
            <v>#VALUE!</v>
          </cell>
          <cell r="P128">
            <v>0</v>
          </cell>
          <cell r="Q128">
            <v>28</v>
          </cell>
          <cell r="R128">
            <v>136</v>
          </cell>
          <cell r="S128">
            <v>140</v>
          </cell>
          <cell r="T128" t="str">
            <v>136-140</v>
          </cell>
          <cell r="U128">
            <v>0</v>
          </cell>
          <cell r="V128" t="str">
            <v/>
          </cell>
          <cell r="W128" t="str">
            <v/>
          </cell>
        </row>
        <row r="129">
          <cell r="A129">
            <v>141</v>
          </cell>
          <cell r="B129">
            <v>41</v>
          </cell>
          <cell r="C129">
            <v>0</v>
          </cell>
          <cell r="D129" t="str">
            <v/>
          </cell>
          <cell r="E129">
            <v>0</v>
          </cell>
          <cell r="F129" t="str">
            <v/>
          </cell>
          <cell r="G129" t="str">
            <v/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 t="e">
            <v>#VALUE!</v>
          </cell>
          <cell r="N129" t="e">
            <v>#VALUE!</v>
          </cell>
          <cell r="O129" t="e">
            <v>#VALUE!</v>
          </cell>
          <cell r="P129">
            <v>29</v>
          </cell>
          <cell r="Q129">
            <v>29</v>
          </cell>
          <cell r="R129">
            <v>141</v>
          </cell>
          <cell r="S129">
            <v>145</v>
          </cell>
          <cell r="T129" t="str">
            <v>141-145</v>
          </cell>
          <cell r="U129">
            <v>0</v>
          </cell>
          <cell r="V129" t="str">
            <v/>
          </cell>
          <cell r="W129" t="str">
            <v/>
          </cell>
        </row>
        <row r="130">
          <cell r="A130">
            <v>142</v>
          </cell>
          <cell r="B130">
            <v>42</v>
          </cell>
          <cell r="C130">
            <v>0</v>
          </cell>
          <cell r="D130" t="str">
            <v/>
          </cell>
          <cell r="E130">
            <v>0</v>
          </cell>
          <cell r="F130" t="str">
            <v/>
          </cell>
          <cell r="G130" t="str">
            <v/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e">
            <v>#VALUE!</v>
          </cell>
          <cell r="N130" t="e">
            <v>#VALUE!</v>
          </cell>
          <cell r="O130" t="e">
            <v>#VALUE!</v>
          </cell>
          <cell r="P130">
            <v>0</v>
          </cell>
          <cell r="Q130">
            <v>29</v>
          </cell>
          <cell r="R130">
            <v>141</v>
          </cell>
          <cell r="S130">
            <v>145</v>
          </cell>
          <cell r="T130" t="str">
            <v>141-145</v>
          </cell>
          <cell r="U130">
            <v>0</v>
          </cell>
          <cell r="V130" t="str">
            <v/>
          </cell>
          <cell r="W130" t="str">
            <v/>
          </cell>
        </row>
        <row r="131">
          <cell r="A131">
            <v>143</v>
          </cell>
          <cell r="B131">
            <v>43</v>
          </cell>
          <cell r="C131">
            <v>0</v>
          </cell>
          <cell r="D131" t="str">
            <v/>
          </cell>
          <cell r="E131">
            <v>0</v>
          </cell>
          <cell r="F131" t="str">
            <v/>
          </cell>
          <cell r="G131" t="str">
            <v/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 t="e">
            <v>#VALUE!</v>
          </cell>
          <cell r="N131" t="e">
            <v>#VALUE!</v>
          </cell>
          <cell r="O131" t="e">
            <v>#VALUE!</v>
          </cell>
          <cell r="P131">
            <v>0</v>
          </cell>
          <cell r="Q131">
            <v>29</v>
          </cell>
          <cell r="R131">
            <v>141</v>
          </cell>
          <cell r="S131">
            <v>145</v>
          </cell>
          <cell r="T131" t="str">
            <v>141-145</v>
          </cell>
          <cell r="U131">
            <v>0</v>
          </cell>
          <cell r="V131" t="str">
            <v/>
          </cell>
          <cell r="W131" t="str">
            <v/>
          </cell>
        </row>
        <row r="132">
          <cell r="A132">
            <v>144</v>
          </cell>
          <cell r="B132">
            <v>44</v>
          </cell>
          <cell r="C132">
            <v>0</v>
          </cell>
          <cell r="D132" t="str">
            <v/>
          </cell>
          <cell r="E132">
            <v>0</v>
          </cell>
          <cell r="F132" t="str">
            <v/>
          </cell>
          <cell r="G132" t="str">
            <v/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e">
            <v>#VALUE!</v>
          </cell>
          <cell r="N132" t="e">
            <v>#VALUE!</v>
          </cell>
          <cell r="O132" t="e">
            <v>#VALUE!</v>
          </cell>
          <cell r="P132">
            <v>0</v>
          </cell>
          <cell r="Q132">
            <v>29</v>
          </cell>
          <cell r="R132">
            <v>141</v>
          </cell>
          <cell r="S132">
            <v>145</v>
          </cell>
          <cell r="T132" t="str">
            <v>141-145</v>
          </cell>
          <cell r="U132">
            <v>0</v>
          </cell>
          <cell r="V132" t="str">
            <v/>
          </cell>
          <cell r="W132" t="str">
            <v/>
          </cell>
        </row>
        <row r="133">
          <cell r="A133">
            <v>145</v>
          </cell>
          <cell r="B133">
            <v>45</v>
          </cell>
          <cell r="C133">
            <v>0</v>
          </cell>
          <cell r="D133" t="str">
            <v/>
          </cell>
          <cell r="E133">
            <v>0</v>
          </cell>
          <cell r="F133" t="str">
            <v/>
          </cell>
          <cell r="G133" t="str">
            <v/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 t="e">
            <v>#VALUE!</v>
          </cell>
          <cell r="N133" t="e">
            <v>#VALUE!</v>
          </cell>
          <cell r="O133" t="e">
            <v>#VALUE!</v>
          </cell>
          <cell r="P133">
            <v>0</v>
          </cell>
          <cell r="Q133">
            <v>29</v>
          </cell>
          <cell r="R133">
            <v>141</v>
          </cell>
          <cell r="S133">
            <v>145</v>
          </cell>
          <cell r="T133" t="str">
            <v>141-145</v>
          </cell>
          <cell r="U133">
            <v>0</v>
          </cell>
          <cell r="V133" t="str">
            <v/>
          </cell>
          <cell r="W133" t="str">
            <v/>
          </cell>
        </row>
        <row r="134">
          <cell r="A134">
            <v>146</v>
          </cell>
          <cell r="B134">
            <v>46</v>
          </cell>
          <cell r="C134">
            <v>0</v>
          </cell>
          <cell r="D134" t="str">
            <v/>
          </cell>
          <cell r="E134">
            <v>0</v>
          </cell>
          <cell r="F134" t="str">
            <v/>
          </cell>
          <cell r="G134" t="str">
            <v/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e">
            <v>#VALUE!</v>
          </cell>
          <cell r="N134" t="e">
            <v>#VALUE!</v>
          </cell>
          <cell r="O134" t="e">
            <v>#VALUE!</v>
          </cell>
          <cell r="P134">
            <v>30</v>
          </cell>
          <cell r="Q134">
            <v>30</v>
          </cell>
          <cell r="R134">
            <v>146</v>
          </cell>
          <cell r="S134">
            <v>150</v>
          </cell>
          <cell r="T134" t="str">
            <v>146-150</v>
          </cell>
          <cell r="U134">
            <v>0</v>
          </cell>
          <cell r="V134" t="str">
            <v/>
          </cell>
          <cell r="W134" t="str">
            <v/>
          </cell>
        </row>
        <row r="135">
          <cell r="A135">
            <v>147</v>
          </cell>
          <cell r="B135">
            <v>47</v>
          </cell>
          <cell r="C135">
            <v>0</v>
          </cell>
          <cell r="D135" t="str">
            <v/>
          </cell>
          <cell r="E135">
            <v>0</v>
          </cell>
          <cell r="F135" t="str">
            <v/>
          </cell>
          <cell r="G135" t="str">
            <v/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e">
            <v>#VALUE!</v>
          </cell>
          <cell r="N135" t="e">
            <v>#VALUE!</v>
          </cell>
          <cell r="O135" t="e">
            <v>#VALUE!</v>
          </cell>
          <cell r="P135">
            <v>0</v>
          </cell>
          <cell r="Q135">
            <v>30</v>
          </cell>
          <cell r="R135">
            <v>146</v>
          </cell>
          <cell r="S135">
            <v>150</v>
          </cell>
          <cell r="T135" t="str">
            <v>146-150</v>
          </cell>
          <cell r="U135">
            <v>0</v>
          </cell>
          <cell r="V135" t="str">
            <v/>
          </cell>
          <cell r="W135" t="str">
            <v/>
          </cell>
        </row>
        <row r="136">
          <cell r="A136">
            <v>148</v>
          </cell>
          <cell r="B136">
            <v>48</v>
          </cell>
          <cell r="C136">
            <v>0</v>
          </cell>
          <cell r="D136" t="str">
            <v/>
          </cell>
          <cell r="E136">
            <v>0</v>
          </cell>
          <cell r="F136" t="str">
            <v/>
          </cell>
          <cell r="G136" t="str">
            <v/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e">
            <v>#VALUE!</v>
          </cell>
          <cell r="N136" t="e">
            <v>#VALUE!</v>
          </cell>
          <cell r="O136" t="e">
            <v>#VALUE!</v>
          </cell>
          <cell r="P136">
            <v>0</v>
          </cell>
          <cell r="Q136">
            <v>30</v>
          </cell>
          <cell r="R136">
            <v>146</v>
          </cell>
          <cell r="S136">
            <v>150</v>
          </cell>
          <cell r="T136" t="str">
            <v>146-150</v>
          </cell>
          <cell r="U136">
            <v>0</v>
          </cell>
          <cell r="V136" t="str">
            <v/>
          </cell>
          <cell r="W136" t="str">
            <v/>
          </cell>
        </row>
        <row r="137">
          <cell r="A137">
            <v>149</v>
          </cell>
          <cell r="B137">
            <v>49</v>
          </cell>
          <cell r="C137">
            <v>0</v>
          </cell>
          <cell r="D137" t="str">
            <v/>
          </cell>
          <cell r="E137">
            <v>0</v>
          </cell>
          <cell r="F137" t="str">
            <v/>
          </cell>
          <cell r="G137" t="str">
            <v/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e">
            <v>#VALUE!</v>
          </cell>
          <cell r="N137" t="e">
            <v>#VALUE!</v>
          </cell>
          <cell r="O137" t="e">
            <v>#VALUE!</v>
          </cell>
          <cell r="P137">
            <v>0</v>
          </cell>
          <cell r="Q137">
            <v>30</v>
          </cell>
          <cell r="R137">
            <v>146</v>
          </cell>
          <cell r="S137">
            <v>150</v>
          </cell>
          <cell r="T137" t="str">
            <v>146-150</v>
          </cell>
          <cell r="U137">
            <v>0</v>
          </cell>
          <cell r="V137" t="str">
            <v/>
          </cell>
          <cell r="W137" t="str">
            <v/>
          </cell>
        </row>
        <row r="138">
          <cell r="A138">
            <v>150</v>
          </cell>
          <cell r="B138">
            <v>50</v>
          </cell>
          <cell r="C138">
            <v>0</v>
          </cell>
          <cell r="D138" t="str">
            <v/>
          </cell>
          <cell r="E138">
            <v>0</v>
          </cell>
          <cell r="F138" t="str">
            <v/>
          </cell>
          <cell r="G138" t="str">
            <v/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e">
            <v>#VALUE!</v>
          </cell>
          <cell r="N138" t="e">
            <v>#VALUE!</v>
          </cell>
          <cell r="O138" t="e">
            <v>#VALUE!</v>
          </cell>
          <cell r="P138">
            <v>0</v>
          </cell>
          <cell r="Q138">
            <v>30</v>
          </cell>
          <cell r="R138">
            <v>146</v>
          </cell>
          <cell r="S138">
            <v>150</v>
          </cell>
          <cell r="T138" t="str">
            <v>146-150</v>
          </cell>
          <cell r="U138">
            <v>0</v>
          </cell>
          <cell r="V138" t="str">
            <v/>
          </cell>
          <cell r="W138" t="str">
            <v/>
          </cell>
        </row>
        <row r="139">
          <cell r="A139">
            <v>151</v>
          </cell>
          <cell r="B139">
            <v>51</v>
          </cell>
          <cell r="C139">
            <v>0</v>
          </cell>
          <cell r="D139" t="str">
            <v/>
          </cell>
          <cell r="E139">
            <v>0</v>
          </cell>
          <cell r="F139" t="str">
            <v/>
          </cell>
          <cell r="G139" t="str">
            <v/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e">
            <v>#VALUE!</v>
          </cell>
          <cell r="N139" t="e">
            <v>#VALUE!</v>
          </cell>
          <cell r="O139" t="e">
            <v>#VALUE!</v>
          </cell>
          <cell r="P139">
            <v>31</v>
          </cell>
          <cell r="Q139">
            <v>31</v>
          </cell>
          <cell r="R139">
            <v>151</v>
          </cell>
          <cell r="S139">
            <v>155</v>
          </cell>
          <cell r="T139" t="str">
            <v>151-155</v>
          </cell>
          <cell r="U139">
            <v>0</v>
          </cell>
          <cell r="V139" t="str">
            <v/>
          </cell>
          <cell r="W139" t="str">
            <v/>
          </cell>
        </row>
        <row r="140">
          <cell r="A140">
            <v>152</v>
          </cell>
          <cell r="B140">
            <v>52</v>
          </cell>
          <cell r="C140">
            <v>0</v>
          </cell>
          <cell r="D140" t="str">
            <v/>
          </cell>
          <cell r="E140">
            <v>0</v>
          </cell>
          <cell r="F140" t="str">
            <v/>
          </cell>
          <cell r="G140" t="str">
            <v/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e">
            <v>#VALUE!</v>
          </cell>
          <cell r="N140" t="e">
            <v>#VALUE!</v>
          </cell>
          <cell r="O140" t="e">
            <v>#VALUE!</v>
          </cell>
          <cell r="P140">
            <v>0</v>
          </cell>
          <cell r="Q140">
            <v>31</v>
          </cell>
          <cell r="R140">
            <v>151</v>
          </cell>
          <cell r="S140">
            <v>155</v>
          </cell>
          <cell r="T140" t="str">
            <v>151-155</v>
          </cell>
          <cell r="U140">
            <v>0</v>
          </cell>
          <cell r="V140" t="str">
            <v/>
          </cell>
          <cell r="W140" t="str">
            <v/>
          </cell>
        </row>
        <row r="141">
          <cell r="A141">
            <v>153</v>
          </cell>
          <cell r="B141">
            <v>53</v>
          </cell>
          <cell r="C141">
            <v>0</v>
          </cell>
          <cell r="D141" t="str">
            <v/>
          </cell>
          <cell r="E141">
            <v>0</v>
          </cell>
          <cell r="F141" t="str">
            <v/>
          </cell>
          <cell r="G141" t="str">
            <v/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e">
            <v>#VALUE!</v>
          </cell>
          <cell r="N141" t="e">
            <v>#VALUE!</v>
          </cell>
          <cell r="O141" t="e">
            <v>#VALUE!</v>
          </cell>
          <cell r="P141">
            <v>0</v>
          </cell>
          <cell r="Q141">
            <v>31</v>
          </cell>
          <cell r="R141">
            <v>151</v>
          </cell>
          <cell r="S141">
            <v>155</v>
          </cell>
          <cell r="T141" t="str">
            <v>151-155</v>
          </cell>
          <cell r="U141">
            <v>0</v>
          </cell>
          <cell r="V141" t="str">
            <v/>
          </cell>
          <cell r="W141" t="str">
            <v/>
          </cell>
        </row>
        <row r="142">
          <cell r="A142">
            <v>154</v>
          </cell>
          <cell r="B142">
            <v>54</v>
          </cell>
          <cell r="C142">
            <v>0</v>
          </cell>
          <cell r="D142" t="str">
            <v/>
          </cell>
          <cell r="E142">
            <v>0</v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e">
            <v>#VALUE!</v>
          </cell>
          <cell r="N142" t="e">
            <v>#VALUE!</v>
          </cell>
          <cell r="O142" t="e">
            <v>#VALUE!</v>
          </cell>
          <cell r="P142">
            <v>0</v>
          </cell>
          <cell r="Q142">
            <v>31</v>
          </cell>
          <cell r="R142">
            <v>151</v>
          </cell>
          <cell r="S142">
            <v>155</v>
          </cell>
          <cell r="T142" t="str">
            <v>151-155</v>
          </cell>
          <cell r="U142">
            <v>0</v>
          </cell>
          <cell r="V142" t="str">
            <v/>
          </cell>
          <cell r="W142" t="str">
            <v/>
          </cell>
        </row>
        <row r="143">
          <cell r="A143">
            <v>155</v>
          </cell>
          <cell r="B143">
            <v>55</v>
          </cell>
          <cell r="C143">
            <v>0</v>
          </cell>
          <cell r="D143" t="str">
            <v/>
          </cell>
          <cell r="E143">
            <v>0</v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e">
            <v>#VALUE!</v>
          </cell>
          <cell r="N143" t="e">
            <v>#VALUE!</v>
          </cell>
          <cell r="O143" t="e">
            <v>#VALUE!</v>
          </cell>
          <cell r="P143">
            <v>0</v>
          </cell>
          <cell r="Q143">
            <v>31</v>
          </cell>
          <cell r="R143">
            <v>151</v>
          </cell>
          <cell r="S143">
            <v>155</v>
          </cell>
          <cell r="T143" t="str">
            <v>151-155</v>
          </cell>
          <cell r="U143">
            <v>0</v>
          </cell>
          <cell r="V143" t="str">
            <v/>
          </cell>
          <cell r="W143" t="str">
            <v/>
          </cell>
        </row>
        <row r="144">
          <cell r="A144">
            <v>156</v>
          </cell>
          <cell r="B144">
            <v>56</v>
          </cell>
          <cell r="C144">
            <v>0</v>
          </cell>
          <cell r="D144" t="str">
            <v/>
          </cell>
          <cell r="E144">
            <v>0</v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 t="e">
            <v>#VALUE!</v>
          </cell>
          <cell r="N144" t="e">
            <v>#VALUE!</v>
          </cell>
          <cell r="O144" t="e">
            <v>#VALUE!</v>
          </cell>
          <cell r="P144">
            <v>32</v>
          </cell>
          <cell r="Q144">
            <v>32</v>
          </cell>
          <cell r="R144">
            <v>156</v>
          </cell>
          <cell r="S144">
            <v>160</v>
          </cell>
          <cell r="T144" t="str">
            <v>156-160</v>
          </cell>
          <cell r="U144">
            <v>0</v>
          </cell>
          <cell r="V144" t="str">
            <v/>
          </cell>
          <cell r="W144" t="str">
            <v/>
          </cell>
        </row>
        <row r="145">
          <cell r="A145">
            <v>157</v>
          </cell>
          <cell r="B145">
            <v>57</v>
          </cell>
          <cell r="C145">
            <v>0</v>
          </cell>
          <cell r="D145" t="str">
            <v/>
          </cell>
          <cell r="E145">
            <v>0</v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e">
            <v>#VALUE!</v>
          </cell>
          <cell r="N145" t="e">
            <v>#VALUE!</v>
          </cell>
          <cell r="O145" t="e">
            <v>#VALUE!</v>
          </cell>
          <cell r="P145">
            <v>0</v>
          </cell>
          <cell r="Q145">
            <v>32</v>
          </cell>
          <cell r="R145">
            <v>156</v>
          </cell>
          <cell r="S145">
            <v>160</v>
          </cell>
          <cell r="T145" t="str">
            <v>156-160</v>
          </cell>
          <cell r="U145">
            <v>0</v>
          </cell>
          <cell r="V145" t="str">
            <v/>
          </cell>
          <cell r="W145" t="str">
            <v/>
          </cell>
        </row>
        <row r="146">
          <cell r="A146">
            <v>158</v>
          </cell>
          <cell r="B146">
            <v>58</v>
          </cell>
          <cell r="C146">
            <v>0</v>
          </cell>
          <cell r="D146" t="str">
            <v/>
          </cell>
          <cell r="E146">
            <v>0</v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 t="e">
            <v>#VALUE!</v>
          </cell>
          <cell r="N146" t="e">
            <v>#VALUE!</v>
          </cell>
          <cell r="O146" t="e">
            <v>#VALUE!</v>
          </cell>
          <cell r="P146">
            <v>0</v>
          </cell>
          <cell r="Q146">
            <v>32</v>
          </cell>
          <cell r="R146">
            <v>156</v>
          </cell>
          <cell r="S146">
            <v>160</v>
          </cell>
          <cell r="T146" t="str">
            <v>156-160</v>
          </cell>
          <cell r="U146">
            <v>0</v>
          </cell>
          <cell r="V146" t="str">
            <v/>
          </cell>
          <cell r="W146" t="str">
            <v/>
          </cell>
        </row>
        <row r="147">
          <cell r="A147">
            <v>159</v>
          </cell>
          <cell r="B147">
            <v>59</v>
          </cell>
          <cell r="C147">
            <v>0</v>
          </cell>
          <cell r="D147" t="str">
            <v/>
          </cell>
          <cell r="E147">
            <v>0</v>
          </cell>
          <cell r="F147" t="str">
            <v/>
          </cell>
          <cell r="G147" t="str">
            <v/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 t="e">
            <v>#VALUE!</v>
          </cell>
          <cell r="N147" t="e">
            <v>#VALUE!</v>
          </cell>
          <cell r="O147" t="e">
            <v>#VALUE!</v>
          </cell>
          <cell r="P147">
            <v>0</v>
          </cell>
          <cell r="Q147">
            <v>32</v>
          </cell>
          <cell r="R147">
            <v>156</v>
          </cell>
          <cell r="S147">
            <v>160</v>
          </cell>
          <cell r="T147" t="str">
            <v>156-160</v>
          </cell>
          <cell r="U147">
            <v>0</v>
          </cell>
          <cell r="V147" t="str">
            <v/>
          </cell>
          <cell r="W147" t="str">
            <v/>
          </cell>
        </row>
        <row r="148">
          <cell r="A148">
            <v>160</v>
          </cell>
          <cell r="B148">
            <v>60</v>
          </cell>
          <cell r="C148">
            <v>0</v>
          </cell>
          <cell r="D148" t="str">
            <v/>
          </cell>
          <cell r="E148">
            <v>0</v>
          </cell>
          <cell r="F148" t="str">
            <v/>
          </cell>
          <cell r="G148" t="str">
            <v/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 t="e">
            <v>#VALUE!</v>
          </cell>
          <cell r="N148" t="e">
            <v>#VALUE!</v>
          </cell>
          <cell r="O148" t="e">
            <v>#VALUE!</v>
          </cell>
          <cell r="P148">
            <v>0</v>
          </cell>
          <cell r="Q148">
            <v>32</v>
          </cell>
          <cell r="R148">
            <v>156</v>
          </cell>
          <cell r="S148">
            <v>160</v>
          </cell>
          <cell r="T148" t="str">
            <v>156-160</v>
          </cell>
          <cell r="U148">
            <v>0</v>
          </cell>
          <cell r="V148" t="str">
            <v/>
          </cell>
          <cell r="W148" t="str">
            <v/>
          </cell>
        </row>
        <row r="149">
          <cell r="A149">
            <v>161</v>
          </cell>
          <cell r="B149">
            <v>61</v>
          </cell>
          <cell r="C149">
            <v>0</v>
          </cell>
          <cell r="D149" t="str">
            <v/>
          </cell>
          <cell r="E149">
            <v>0</v>
          </cell>
          <cell r="F149" t="str">
            <v/>
          </cell>
          <cell r="G149" t="str">
            <v/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 t="e">
            <v>#VALUE!</v>
          </cell>
          <cell r="N149" t="e">
            <v>#VALUE!</v>
          </cell>
          <cell r="O149" t="e">
            <v>#VALUE!</v>
          </cell>
          <cell r="P149">
            <v>33</v>
          </cell>
          <cell r="Q149">
            <v>33</v>
          </cell>
          <cell r="R149">
            <v>161</v>
          </cell>
          <cell r="S149">
            <v>165</v>
          </cell>
          <cell r="T149" t="str">
            <v>161-165</v>
          </cell>
          <cell r="U149">
            <v>0</v>
          </cell>
          <cell r="V149" t="str">
            <v/>
          </cell>
          <cell r="W149" t="str">
            <v/>
          </cell>
        </row>
        <row r="150">
          <cell r="A150">
            <v>162</v>
          </cell>
          <cell r="B150">
            <v>62</v>
          </cell>
          <cell r="C150">
            <v>0</v>
          </cell>
          <cell r="D150" t="str">
            <v/>
          </cell>
          <cell r="E150">
            <v>0</v>
          </cell>
          <cell r="F150" t="str">
            <v/>
          </cell>
          <cell r="G150" t="str">
            <v/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e">
            <v>#VALUE!</v>
          </cell>
          <cell r="N150" t="e">
            <v>#VALUE!</v>
          </cell>
          <cell r="O150" t="e">
            <v>#VALUE!</v>
          </cell>
          <cell r="P150">
            <v>0</v>
          </cell>
          <cell r="Q150">
            <v>33</v>
          </cell>
          <cell r="R150">
            <v>161</v>
          </cell>
          <cell r="S150">
            <v>165</v>
          </cell>
          <cell r="T150" t="str">
            <v>161-165</v>
          </cell>
          <cell r="U150">
            <v>0</v>
          </cell>
          <cell r="V150" t="str">
            <v/>
          </cell>
          <cell r="W150" t="str">
            <v/>
          </cell>
        </row>
        <row r="151">
          <cell r="A151">
            <v>163</v>
          </cell>
          <cell r="B151">
            <v>63</v>
          </cell>
          <cell r="C151">
            <v>0</v>
          </cell>
          <cell r="D151" t="str">
            <v/>
          </cell>
          <cell r="E151">
            <v>0</v>
          </cell>
          <cell r="F151" t="str">
            <v/>
          </cell>
          <cell r="G151" t="str">
            <v/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e">
            <v>#VALUE!</v>
          </cell>
          <cell r="N151" t="e">
            <v>#VALUE!</v>
          </cell>
          <cell r="O151" t="e">
            <v>#VALUE!</v>
          </cell>
          <cell r="P151">
            <v>0</v>
          </cell>
          <cell r="Q151">
            <v>33</v>
          </cell>
          <cell r="R151">
            <v>161</v>
          </cell>
          <cell r="S151">
            <v>165</v>
          </cell>
          <cell r="T151" t="str">
            <v>161-165</v>
          </cell>
          <cell r="U151">
            <v>0</v>
          </cell>
          <cell r="V151" t="str">
            <v/>
          </cell>
          <cell r="W151" t="str">
            <v/>
          </cell>
        </row>
        <row r="152">
          <cell r="A152">
            <v>164</v>
          </cell>
          <cell r="B152">
            <v>64</v>
          </cell>
          <cell r="C152">
            <v>0</v>
          </cell>
          <cell r="D152" t="str">
            <v/>
          </cell>
          <cell r="E152">
            <v>0</v>
          </cell>
          <cell r="F152" t="str">
            <v/>
          </cell>
          <cell r="G152" t="str">
            <v/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e">
            <v>#VALUE!</v>
          </cell>
          <cell r="N152" t="e">
            <v>#VALUE!</v>
          </cell>
          <cell r="O152" t="e">
            <v>#VALUE!</v>
          </cell>
          <cell r="P152">
            <v>0</v>
          </cell>
          <cell r="Q152">
            <v>33</v>
          </cell>
          <cell r="R152">
            <v>161</v>
          </cell>
          <cell r="S152">
            <v>165</v>
          </cell>
          <cell r="T152" t="str">
            <v>161-165</v>
          </cell>
          <cell r="U152">
            <v>0</v>
          </cell>
          <cell r="V152" t="str">
            <v/>
          </cell>
          <cell r="W152" t="str">
            <v/>
          </cell>
        </row>
        <row r="153">
          <cell r="A153">
            <v>165</v>
          </cell>
          <cell r="B153">
            <v>65</v>
          </cell>
          <cell r="C153">
            <v>0</v>
          </cell>
          <cell r="D153" t="str">
            <v/>
          </cell>
          <cell r="E153">
            <v>0</v>
          </cell>
          <cell r="F153" t="str">
            <v/>
          </cell>
          <cell r="G153" t="str">
            <v/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e">
            <v>#VALUE!</v>
          </cell>
          <cell r="N153" t="e">
            <v>#VALUE!</v>
          </cell>
          <cell r="O153" t="e">
            <v>#VALUE!</v>
          </cell>
          <cell r="P153">
            <v>0</v>
          </cell>
          <cell r="Q153">
            <v>33</v>
          </cell>
          <cell r="R153">
            <v>161</v>
          </cell>
          <cell r="S153">
            <v>165</v>
          </cell>
          <cell r="T153" t="str">
            <v>161-165</v>
          </cell>
          <cell r="U153">
            <v>0</v>
          </cell>
          <cell r="V153" t="str">
            <v/>
          </cell>
          <cell r="W153" t="str">
            <v/>
          </cell>
        </row>
        <row r="154">
          <cell r="A154">
            <v>166</v>
          </cell>
          <cell r="B154">
            <v>66</v>
          </cell>
          <cell r="C154">
            <v>0</v>
          </cell>
          <cell r="D154" t="str">
            <v/>
          </cell>
          <cell r="E154">
            <v>0</v>
          </cell>
          <cell r="F154" t="str">
            <v/>
          </cell>
          <cell r="G154" t="str">
            <v/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e">
            <v>#VALUE!</v>
          </cell>
          <cell r="N154" t="e">
            <v>#VALUE!</v>
          </cell>
          <cell r="O154" t="e">
            <v>#VALUE!</v>
          </cell>
          <cell r="P154">
            <v>34</v>
          </cell>
          <cell r="Q154">
            <v>34</v>
          </cell>
          <cell r="R154">
            <v>166</v>
          </cell>
          <cell r="S154">
            <v>170</v>
          </cell>
          <cell r="T154" t="str">
            <v>166-170</v>
          </cell>
          <cell r="U154">
            <v>0</v>
          </cell>
          <cell r="V154" t="str">
            <v/>
          </cell>
          <cell r="W154" t="str">
            <v/>
          </cell>
        </row>
        <row r="155">
          <cell r="A155">
            <v>167</v>
          </cell>
          <cell r="B155">
            <v>67</v>
          </cell>
          <cell r="C155">
            <v>0</v>
          </cell>
          <cell r="D155" t="str">
            <v/>
          </cell>
          <cell r="E155">
            <v>0</v>
          </cell>
          <cell r="F155" t="str">
            <v/>
          </cell>
          <cell r="G155" t="str">
            <v/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e">
            <v>#VALUE!</v>
          </cell>
          <cell r="N155" t="e">
            <v>#VALUE!</v>
          </cell>
          <cell r="O155" t="e">
            <v>#VALUE!</v>
          </cell>
          <cell r="P155">
            <v>0</v>
          </cell>
          <cell r="Q155">
            <v>34</v>
          </cell>
          <cell r="R155">
            <v>166</v>
          </cell>
          <cell r="S155">
            <v>170</v>
          </cell>
          <cell r="T155" t="str">
            <v>166-170</v>
          </cell>
          <cell r="U155">
            <v>0</v>
          </cell>
          <cell r="V155" t="str">
            <v/>
          </cell>
          <cell r="W155" t="str">
            <v/>
          </cell>
        </row>
        <row r="156">
          <cell r="A156">
            <v>168</v>
          </cell>
          <cell r="B156">
            <v>68</v>
          </cell>
          <cell r="C156">
            <v>0</v>
          </cell>
          <cell r="D156" t="str">
            <v/>
          </cell>
          <cell r="E156">
            <v>0</v>
          </cell>
          <cell r="F156" t="str">
            <v/>
          </cell>
          <cell r="G156" t="str">
            <v/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e">
            <v>#VALUE!</v>
          </cell>
          <cell r="N156" t="e">
            <v>#VALUE!</v>
          </cell>
          <cell r="O156" t="e">
            <v>#VALUE!</v>
          </cell>
          <cell r="P156">
            <v>0</v>
          </cell>
          <cell r="Q156">
            <v>34</v>
          </cell>
          <cell r="R156">
            <v>166</v>
          </cell>
          <cell r="S156">
            <v>170</v>
          </cell>
          <cell r="T156" t="str">
            <v>166-170</v>
          </cell>
          <cell r="U156">
            <v>0</v>
          </cell>
          <cell r="V156" t="str">
            <v/>
          </cell>
          <cell r="W156" t="str">
            <v/>
          </cell>
        </row>
        <row r="157">
          <cell r="A157">
            <v>169</v>
          </cell>
          <cell r="B157">
            <v>69</v>
          </cell>
          <cell r="C157">
            <v>0</v>
          </cell>
          <cell r="D157" t="str">
            <v/>
          </cell>
          <cell r="E157">
            <v>0</v>
          </cell>
          <cell r="F157" t="str">
            <v/>
          </cell>
          <cell r="G157" t="str">
            <v/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e">
            <v>#VALUE!</v>
          </cell>
          <cell r="N157" t="e">
            <v>#VALUE!</v>
          </cell>
          <cell r="O157" t="e">
            <v>#VALUE!</v>
          </cell>
          <cell r="P157">
            <v>0</v>
          </cell>
          <cell r="Q157">
            <v>34</v>
          </cell>
          <cell r="R157">
            <v>166</v>
          </cell>
          <cell r="S157">
            <v>170</v>
          </cell>
          <cell r="T157" t="str">
            <v>166-170</v>
          </cell>
          <cell r="U157">
            <v>0</v>
          </cell>
          <cell r="V157" t="str">
            <v/>
          </cell>
          <cell r="W157" t="str">
            <v/>
          </cell>
        </row>
        <row r="158">
          <cell r="A158">
            <v>170</v>
          </cell>
          <cell r="B158">
            <v>70</v>
          </cell>
          <cell r="C158">
            <v>0</v>
          </cell>
          <cell r="D158" t="str">
            <v/>
          </cell>
          <cell r="E158">
            <v>0</v>
          </cell>
          <cell r="F158" t="str">
            <v/>
          </cell>
          <cell r="G158" t="str">
            <v/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e">
            <v>#VALUE!</v>
          </cell>
          <cell r="N158" t="e">
            <v>#VALUE!</v>
          </cell>
          <cell r="O158" t="e">
            <v>#VALUE!</v>
          </cell>
          <cell r="P158">
            <v>0</v>
          </cell>
          <cell r="Q158">
            <v>34</v>
          </cell>
          <cell r="R158">
            <v>166</v>
          </cell>
          <cell r="S158">
            <v>170</v>
          </cell>
          <cell r="T158" t="str">
            <v>166-170</v>
          </cell>
          <cell r="U158">
            <v>0</v>
          </cell>
          <cell r="V158" t="str">
            <v/>
          </cell>
          <cell r="W158" t="str">
            <v/>
          </cell>
        </row>
        <row r="159">
          <cell r="A159">
            <v>171</v>
          </cell>
          <cell r="B159">
            <v>71</v>
          </cell>
          <cell r="C159">
            <v>0</v>
          </cell>
          <cell r="D159" t="str">
            <v/>
          </cell>
          <cell r="E159">
            <v>0</v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e">
            <v>#VALUE!</v>
          </cell>
          <cell r="N159" t="e">
            <v>#VALUE!</v>
          </cell>
          <cell r="O159" t="e">
            <v>#VALUE!</v>
          </cell>
          <cell r="P159">
            <v>35</v>
          </cell>
          <cell r="Q159">
            <v>35</v>
          </cell>
          <cell r="R159">
            <v>171</v>
          </cell>
          <cell r="S159">
            <v>175</v>
          </cell>
          <cell r="T159" t="str">
            <v>171-175</v>
          </cell>
          <cell r="U159">
            <v>0</v>
          </cell>
          <cell r="V159" t="str">
            <v/>
          </cell>
          <cell r="W159" t="str">
            <v/>
          </cell>
        </row>
        <row r="160">
          <cell r="A160">
            <v>172</v>
          </cell>
          <cell r="B160">
            <v>72</v>
          </cell>
          <cell r="C160">
            <v>0</v>
          </cell>
          <cell r="D160" t="str">
            <v/>
          </cell>
          <cell r="E160">
            <v>0</v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e">
            <v>#VALUE!</v>
          </cell>
          <cell r="N160" t="e">
            <v>#VALUE!</v>
          </cell>
          <cell r="O160" t="e">
            <v>#VALUE!</v>
          </cell>
          <cell r="P160">
            <v>0</v>
          </cell>
          <cell r="Q160">
            <v>35</v>
          </cell>
          <cell r="R160">
            <v>171</v>
          </cell>
          <cell r="S160">
            <v>175</v>
          </cell>
          <cell r="T160" t="str">
            <v>171-175</v>
          </cell>
          <cell r="U160">
            <v>0</v>
          </cell>
          <cell r="V160" t="str">
            <v/>
          </cell>
          <cell r="W160" t="str">
            <v/>
          </cell>
        </row>
        <row r="161">
          <cell r="A161">
            <v>173</v>
          </cell>
          <cell r="B161">
            <v>73</v>
          </cell>
          <cell r="C161">
            <v>0</v>
          </cell>
          <cell r="D161" t="str">
            <v/>
          </cell>
          <cell r="E161">
            <v>0</v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e">
            <v>#VALUE!</v>
          </cell>
          <cell r="N161" t="e">
            <v>#VALUE!</v>
          </cell>
          <cell r="O161" t="e">
            <v>#VALUE!</v>
          </cell>
          <cell r="P161">
            <v>0</v>
          </cell>
          <cell r="Q161">
            <v>35</v>
          </cell>
          <cell r="R161">
            <v>171</v>
          </cell>
          <cell r="S161">
            <v>175</v>
          </cell>
          <cell r="T161" t="str">
            <v>171-175</v>
          </cell>
          <cell r="U161">
            <v>0</v>
          </cell>
          <cell r="V161" t="str">
            <v/>
          </cell>
          <cell r="W161" t="str">
            <v/>
          </cell>
        </row>
        <row r="162">
          <cell r="A162">
            <v>174</v>
          </cell>
          <cell r="B162">
            <v>74</v>
          </cell>
          <cell r="C162">
            <v>0</v>
          </cell>
          <cell r="D162" t="str">
            <v/>
          </cell>
          <cell r="E162">
            <v>0</v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e">
            <v>#VALUE!</v>
          </cell>
          <cell r="N162" t="e">
            <v>#VALUE!</v>
          </cell>
          <cell r="O162" t="e">
            <v>#VALUE!</v>
          </cell>
          <cell r="P162">
            <v>0</v>
          </cell>
          <cell r="Q162">
            <v>35</v>
          </cell>
          <cell r="R162">
            <v>171</v>
          </cell>
          <cell r="S162">
            <v>175</v>
          </cell>
          <cell r="T162" t="str">
            <v>171-175</v>
          </cell>
          <cell r="U162">
            <v>0</v>
          </cell>
          <cell r="V162" t="str">
            <v/>
          </cell>
          <cell r="W162" t="str">
            <v/>
          </cell>
        </row>
        <row r="163">
          <cell r="A163">
            <v>175</v>
          </cell>
          <cell r="B163">
            <v>75</v>
          </cell>
          <cell r="C163">
            <v>0</v>
          </cell>
          <cell r="D163" t="str">
            <v/>
          </cell>
          <cell r="E163">
            <v>0</v>
          </cell>
          <cell r="F163" t="str">
            <v/>
          </cell>
          <cell r="G163" t="str">
            <v/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 t="e">
            <v>#VALUE!</v>
          </cell>
          <cell r="N163" t="e">
            <v>#VALUE!</v>
          </cell>
          <cell r="O163" t="e">
            <v>#VALUE!</v>
          </cell>
          <cell r="P163">
            <v>0</v>
          </cell>
          <cell r="Q163">
            <v>35</v>
          </cell>
          <cell r="R163">
            <v>171</v>
          </cell>
          <cell r="S163">
            <v>175</v>
          </cell>
          <cell r="T163" t="str">
            <v>171-175</v>
          </cell>
          <cell r="U163">
            <v>0</v>
          </cell>
          <cell r="V163" t="str">
            <v/>
          </cell>
          <cell r="W163" t="str">
            <v/>
          </cell>
        </row>
        <row r="164">
          <cell r="A164">
            <v>176</v>
          </cell>
          <cell r="B164">
            <v>76</v>
          </cell>
          <cell r="C164">
            <v>0</v>
          </cell>
          <cell r="D164" t="str">
            <v/>
          </cell>
          <cell r="E164">
            <v>0</v>
          </cell>
          <cell r="F164" t="str">
            <v/>
          </cell>
          <cell r="G164" t="str">
            <v/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e">
            <v>#VALUE!</v>
          </cell>
          <cell r="N164" t="e">
            <v>#VALUE!</v>
          </cell>
          <cell r="O164" t="e">
            <v>#VALUE!</v>
          </cell>
          <cell r="P164">
            <v>36</v>
          </cell>
          <cell r="Q164">
            <v>36</v>
          </cell>
          <cell r="R164">
            <v>176</v>
          </cell>
          <cell r="S164">
            <v>180</v>
          </cell>
          <cell r="T164" t="str">
            <v>176-180</v>
          </cell>
          <cell r="U164">
            <v>0</v>
          </cell>
          <cell r="V164" t="str">
            <v/>
          </cell>
          <cell r="W164" t="str">
            <v/>
          </cell>
        </row>
        <row r="165">
          <cell r="A165">
            <v>177</v>
          </cell>
          <cell r="B165">
            <v>77</v>
          </cell>
          <cell r="C165">
            <v>0</v>
          </cell>
          <cell r="D165" t="str">
            <v/>
          </cell>
          <cell r="E165">
            <v>0</v>
          </cell>
          <cell r="F165" t="str">
            <v/>
          </cell>
          <cell r="G165" t="str">
            <v/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e">
            <v>#VALUE!</v>
          </cell>
          <cell r="N165" t="e">
            <v>#VALUE!</v>
          </cell>
          <cell r="O165" t="e">
            <v>#VALUE!</v>
          </cell>
          <cell r="P165">
            <v>0</v>
          </cell>
          <cell r="Q165">
            <v>36</v>
          </cell>
          <cell r="R165">
            <v>176</v>
          </cell>
          <cell r="S165">
            <v>180</v>
          </cell>
          <cell r="T165" t="str">
            <v>176-180</v>
          </cell>
          <cell r="U165">
            <v>0</v>
          </cell>
          <cell r="V165" t="str">
            <v/>
          </cell>
          <cell r="W165" t="str">
            <v/>
          </cell>
        </row>
        <row r="166">
          <cell r="A166">
            <v>178</v>
          </cell>
          <cell r="B166">
            <v>78</v>
          </cell>
          <cell r="C166">
            <v>0</v>
          </cell>
          <cell r="D166" t="str">
            <v/>
          </cell>
          <cell r="E166">
            <v>0</v>
          </cell>
          <cell r="F166" t="str">
            <v/>
          </cell>
          <cell r="G166" t="str">
            <v/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 t="e">
            <v>#VALUE!</v>
          </cell>
          <cell r="N166" t="e">
            <v>#VALUE!</v>
          </cell>
          <cell r="O166" t="e">
            <v>#VALUE!</v>
          </cell>
          <cell r="P166">
            <v>0</v>
          </cell>
          <cell r="Q166">
            <v>36</v>
          </cell>
          <cell r="R166">
            <v>176</v>
          </cell>
          <cell r="S166">
            <v>180</v>
          </cell>
          <cell r="T166" t="str">
            <v>176-180</v>
          </cell>
          <cell r="U166">
            <v>0</v>
          </cell>
          <cell r="V166" t="str">
            <v/>
          </cell>
          <cell r="W166" t="str">
            <v/>
          </cell>
        </row>
        <row r="167">
          <cell r="A167">
            <v>179</v>
          </cell>
          <cell r="B167">
            <v>79</v>
          </cell>
          <cell r="C167">
            <v>0</v>
          </cell>
          <cell r="D167" t="str">
            <v/>
          </cell>
          <cell r="E167">
            <v>0</v>
          </cell>
          <cell r="F167" t="str">
            <v/>
          </cell>
          <cell r="G167" t="str">
            <v/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e">
            <v>#VALUE!</v>
          </cell>
          <cell r="N167" t="e">
            <v>#VALUE!</v>
          </cell>
          <cell r="O167" t="e">
            <v>#VALUE!</v>
          </cell>
          <cell r="P167">
            <v>0</v>
          </cell>
          <cell r="Q167">
            <v>36</v>
          </cell>
          <cell r="R167">
            <v>176</v>
          </cell>
          <cell r="S167">
            <v>180</v>
          </cell>
          <cell r="T167" t="str">
            <v>176-180</v>
          </cell>
          <cell r="U167">
            <v>0</v>
          </cell>
          <cell r="V167" t="str">
            <v/>
          </cell>
          <cell r="W167" t="str">
            <v/>
          </cell>
        </row>
        <row r="168">
          <cell r="A168">
            <v>180</v>
          </cell>
          <cell r="B168">
            <v>80</v>
          </cell>
          <cell r="C168">
            <v>0</v>
          </cell>
          <cell r="D168" t="str">
            <v/>
          </cell>
          <cell r="E168">
            <v>0</v>
          </cell>
          <cell r="F168" t="str">
            <v/>
          </cell>
          <cell r="G168" t="str">
            <v/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 t="e">
            <v>#VALUE!</v>
          </cell>
          <cell r="N168" t="e">
            <v>#VALUE!</v>
          </cell>
          <cell r="O168" t="e">
            <v>#VALUE!</v>
          </cell>
          <cell r="P168">
            <v>0</v>
          </cell>
          <cell r="Q168">
            <v>36</v>
          </cell>
          <cell r="R168">
            <v>176</v>
          </cell>
          <cell r="S168">
            <v>180</v>
          </cell>
          <cell r="T168" t="str">
            <v>176-180</v>
          </cell>
          <cell r="U168">
            <v>0</v>
          </cell>
          <cell r="V168" t="str">
            <v/>
          </cell>
          <cell r="W168" t="str">
            <v/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B2" t="str">
            <v>№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ГСК"/>
      <sheetName val="R-муж-01.01"/>
      <sheetName val="R-жен-01.01"/>
      <sheetName val="R-муж"/>
      <sheetName val="R-жен"/>
      <sheetName val="Список"/>
      <sheetName val="Города"/>
      <sheetName val="регионы"/>
      <sheetName val="Список (муж)"/>
      <sheetName val="Список (жен)"/>
      <sheetName val="Список алф (жен)"/>
      <sheetName val="Посев групп (авто-6)"/>
      <sheetName val="Список алф (муж)"/>
      <sheetName val="Посев групп - М"/>
      <sheetName val="Посев групп - Д"/>
      <sheetName val="Д - 1 этап"/>
      <sheetName val="Бегунок лич (5)"/>
      <sheetName val="Шахматка"/>
      <sheetName val="ПРОТОКОЛ ОБЩИЙ"/>
      <sheetName val="Группы (3)"/>
      <sheetName val="М - 1 этап"/>
      <sheetName val="Д - полуфинал"/>
      <sheetName val="Д - финал"/>
      <sheetName val="М - полуфинал"/>
      <sheetName val="Группы (7)"/>
      <sheetName val="Группы (9)"/>
      <sheetName val="Группы (10)"/>
      <sheetName val="М - финал"/>
      <sheetName val="Итоги"/>
      <sheetName val="МестаВГруппах"/>
      <sheetName val="24 &quot;-2&quot;"/>
      <sheetName val="16 &quot;-2&quot;"/>
      <sheetName val="12 &quot;-2&quot;"/>
      <sheetName val="8 &quot;-2&quot;"/>
      <sheetName val="24-прог"/>
      <sheetName val="16-прог"/>
      <sheetName val="12-прог"/>
      <sheetName val="64-ол"/>
      <sheetName val="32-ол"/>
      <sheetName val="24-ол"/>
      <sheetName val="16-ол"/>
      <sheetName val="12-ол"/>
      <sheetName val="8-ол"/>
      <sheetName val="64-ол (пары)"/>
      <sheetName val="24-ол (пары)"/>
      <sheetName val="16-ол (пары)"/>
      <sheetName val="12-ол (пары)"/>
      <sheetName val="8-ол (пары)"/>
      <sheetName val="РасчетОчков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Международные соревнования по настольному теннису памяти В.А. Белоглазова UMMC-OPEN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</row>
        <row r="2">
          <cell r="A2" t="str">
            <v>среди мальчиков и девочек 2010 г.р. и моложе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A3" t="str">
            <v>г.Верхняя Пышма                                                                  15 - 19 сентября 2021 г.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A4" t="str">
            <v>Nr.</v>
          </cell>
          <cell r="B4" t="str">
            <v>№</v>
          </cell>
          <cell r="C4" t="str">
            <v>ФАМИЛИЯ Имя</v>
          </cell>
          <cell r="D4" t="str">
            <v>Дата рожд.</v>
          </cell>
          <cell r="E4" t="str">
            <v>Разр.</v>
          </cell>
          <cell r="F4" t="str">
            <v>Рейт</v>
          </cell>
          <cell r="G4" t="str">
            <v>Город</v>
          </cell>
          <cell r="H4" t="str">
            <v>Субъект Федерации</v>
          </cell>
          <cell r="I4" t="str">
            <v>ФО</v>
          </cell>
          <cell r="J4" t="str">
            <v>Личный тренер</v>
          </cell>
          <cell r="K4" t="str">
            <v>Рейт</v>
          </cell>
          <cell r="L4">
            <v>0</v>
          </cell>
          <cell r="M4" t="str">
            <v>ФАМИЛИЯ</v>
          </cell>
          <cell r="N4" t="str">
            <v>И</v>
          </cell>
          <cell r="O4" t="str">
            <v>ФАМИЛИЯ И.</v>
          </cell>
          <cell r="P4" t="str">
            <v>Имя</v>
          </cell>
        </row>
        <row r="5">
          <cell r="A5">
            <v>1</v>
          </cell>
          <cell r="B5">
            <v>1</v>
          </cell>
          <cell r="C5" t="str">
            <v>ВАРФОЛОМЕЕВ Захар</v>
          </cell>
          <cell r="D5" t="str">
            <v>04.04.2010</v>
          </cell>
          <cell r="E5" t="str">
            <v>I</v>
          </cell>
          <cell r="F5">
            <v>359</v>
          </cell>
          <cell r="G5" t="str">
            <v>Оренбург</v>
          </cell>
          <cell r="H5" t="str">
            <v>Оренбургская обл.</v>
          </cell>
          <cell r="I5" t="str">
            <v>ПФО</v>
          </cell>
          <cell r="J5" t="str">
            <v>Ивонин В.А., Лежнев И.О., Ивонина О.Н.</v>
          </cell>
          <cell r="K5">
            <v>359</v>
          </cell>
          <cell r="L5">
            <v>0</v>
          </cell>
          <cell r="M5" t="str">
            <v>ВАРФОЛОМЕЕВ</v>
          </cell>
          <cell r="N5" t="str">
            <v>З</v>
          </cell>
          <cell r="O5" t="str">
            <v>ВАРФОЛОМЕЕВ З.</v>
          </cell>
          <cell r="P5" t="str">
            <v>Захар</v>
          </cell>
        </row>
        <row r="6">
          <cell r="A6">
            <v>2</v>
          </cell>
          <cell r="B6">
            <v>2</v>
          </cell>
          <cell r="C6" t="str">
            <v>ДОСОВ Евгений</v>
          </cell>
          <cell r="D6" t="str">
            <v>08.02.2011</v>
          </cell>
          <cell r="E6" t="str">
            <v>II</v>
          </cell>
          <cell r="F6">
            <v>358</v>
          </cell>
          <cell r="G6" t="str">
            <v>Н.Новгород</v>
          </cell>
          <cell r="H6" t="str">
            <v>Нижегородская обл.</v>
          </cell>
          <cell r="I6" t="str">
            <v>ПФО</v>
          </cell>
          <cell r="J6" t="str">
            <v>Рыжов Ю.Б.</v>
          </cell>
          <cell r="K6">
            <v>358</v>
          </cell>
          <cell r="L6">
            <v>0</v>
          </cell>
          <cell r="M6" t="str">
            <v>ДОСОВ</v>
          </cell>
          <cell r="N6" t="str">
            <v>Е</v>
          </cell>
          <cell r="O6" t="str">
            <v>ДОСОВ Е.</v>
          </cell>
          <cell r="P6" t="str">
            <v>Евгений</v>
          </cell>
        </row>
        <row r="7">
          <cell r="A7">
            <v>3</v>
          </cell>
          <cell r="B7">
            <v>3</v>
          </cell>
          <cell r="C7" t="str">
            <v>ЗЫРЯНОВ Дмитрий</v>
          </cell>
          <cell r="D7" t="str">
            <v>15.03.2010</v>
          </cell>
          <cell r="E7" t="str">
            <v>II</v>
          </cell>
          <cell r="F7">
            <v>329</v>
          </cell>
          <cell r="G7" t="str">
            <v>Н.Новгород</v>
          </cell>
          <cell r="H7" t="str">
            <v>Нижегородская обл.</v>
          </cell>
          <cell r="I7" t="str">
            <v>ПФО</v>
          </cell>
          <cell r="J7" t="str">
            <v>Рыжов Ю.Б., Перевезенцев М.В., Земскова И.В.</v>
          </cell>
          <cell r="K7">
            <v>329</v>
          </cell>
          <cell r="L7">
            <v>0</v>
          </cell>
          <cell r="M7" t="str">
            <v>ЗЫРЯНОВ</v>
          </cell>
          <cell r="N7" t="str">
            <v>Д</v>
          </cell>
          <cell r="O7" t="str">
            <v>ЗЫРЯНОВ Д.</v>
          </cell>
          <cell r="P7" t="str">
            <v>Дмитрий</v>
          </cell>
        </row>
        <row r="8">
          <cell r="A8">
            <v>4</v>
          </cell>
          <cell r="B8">
            <v>4</v>
          </cell>
          <cell r="C8" t="str">
            <v>ГЛАДЫШ Илья</v>
          </cell>
          <cell r="D8" t="str">
            <v>02.07.2010</v>
          </cell>
          <cell r="E8" t="str">
            <v>II</v>
          </cell>
          <cell r="F8">
            <v>325</v>
          </cell>
          <cell r="G8" t="str">
            <v>Оренбург</v>
          </cell>
          <cell r="H8" t="str">
            <v>Оренбургская обл.</v>
          </cell>
          <cell r="I8" t="str">
            <v>ПФО</v>
          </cell>
          <cell r="J8" t="str">
            <v>Ивонин В.А., Лежнев И.О., Жовнир Д.Г.</v>
          </cell>
          <cell r="K8">
            <v>325</v>
          </cell>
          <cell r="L8">
            <v>0</v>
          </cell>
          <cell r="M8" t="str">
            <v>ГЛАДЫШ</v>
          </cell>
          <cell r="N8" t="str">
            <v>И</v>
          </cell>
          <cell r="O8" t="str">
            <v>ГЛАДЫШ И.</v>
          </cell>
          <cell r="P8" t="str">
            <v>Илья</v>
          </cell>
        </row>
        <row r="9">
          <cell r="A9">
            <v>5</v>
          </cell>
          <cell r="B9">
            <v>5</v>
          </cell>
          <cell r="C9" t="str">
            <v>ДУЛАЕВ Артем</v>
          </cell>
          <cell r="D9" t="str">
            <v>01.02.2010</v>
          </cell>
          <cell r="E9" t="str">
            <v>II</v>
          </cell>
          <cell r="F9">
            <v>298</v>
          </cell>
          <cell r="G9" t="str">
            <v>Москва</v>
          </cell>
          <cell r="H9" t="str">
            <v>г. Москва</v>
          </cell>
          <cell r="I9" t="str">
            <v>МОС</v>
          </cell>
          <cell r="J9" t="str">
            <v>Шевцова Ю.В., Шулимова Т.В.</v>
          </cell>
          <cell r="K9">
            <v>298</v>
          </cell>
          <cell r="L9">
            <v>0</v>
          </cell>
          <cell r="M9" t="str">
            <v>ДУЛАЕВ</v>
          </cell>
          <cell r="N9" t="str">
            <v>А</v>
          </cell>
          <cell r="O9" t="str">
            <v>ДУЛАЕВ А.</v>
          </cell>
          <cell r="P9" t="str">
            <v>Артем</v>
          </cell>
        </row>
        <row r="10">
          <cell r="A10">
            <v>6</v>
          </cell>
          <cell r="B10">
            <v>6</v>
          </cell>
          <cell r="C10" t="str">
            <v>ИЛЬИН Павел</v>
          </cell>
          <cell r="D10" t="str">
            <v>26.05.2010</v>
          </cell>
          <cell r="E10" t="str">
            <v>1 юн.</v>
          </cell>
          <cell r="F10">
            <v>266</v>
          </cell>
          <cell r="G10" t="str">
            <v>С.-Петербург</v>
          </cell>
          <cell r="H10" t="str">
            <v>г. Санкт-Петербург</v>
          </cell>
          <cell r="I10" t="str">
            <v>С-П</v>
          </cell>
          <cell r="J10" t="str">
            <v>Трушкина О.Г., Чусовской Е.Д.</v>
          </cell>
          <cell r="K10">
            <v>266</v>
          </cell>
          <cell r="L10">
            <v>0</v>
          </cell>
          <cell r="M10" t="str">
            <v>ИЛЬИН</v>
          </cell>
          <cell r="N10" t="str">
            <v>П</v>
          </cell>
          <cell r="O10" t="str">
            <v>ИЛЬИН П.</v>
          </cell>
          <cell r="P10" t="str">
            <v>Павел</v>
          </cell>
        </row>
        <row r="11">
          <cell r="A11">
            <v>7</v>
          </cell>
          <cell r="B11">
            <v>7</v>
          </cell>
          <cell r="C11" t="str">
            <v>БОГДАНОВ Александр</v>
          </cell>
          <cell r="D11" t="str">
            <v>13.09.2010</v>
          </cell>
          <cell r="E11" t="str">
            <v>III</v>
          </cell>
          <cell r="F11">
            <v>253</v>
          </cell>
          <cell r="G11" t="str">
            <v>Тверь</v>
          </cell>
          <cell r="H11" t="str">
            <v>Тверская обл.</v>
          </cell>
          <cell r="I11" t="str">
            <v>ЦФО</v>
          </cell>
          <cell r="J11" t="str">
            <v>Стадниченко А.А.</v>
          </cell>
          <cell r="K11">
            <v>253</v>
          </cell>
          <cell r="L11">
            <v>0</v>
          </cell>
          <cell r="M11" t="str">
            <v>БОГДАНОВ</v>
          </cell>
          <cell r="N11" t="str">
            <v>А</v>
          </cell>
          <cell r="O11" t="str">
            <v>БОГДАНОВ А.</v>
          </cell>
          <cell r="P11" t="str">
            <v>Александр</v>
          </cell>
        </row>
        <row r="12">
          <cell r="A12">
            <v>8</v>
          </cell>
          <cell r="B12">
            <v>8</v>
          </cell>
          <cell r="C12" t="str">
            <v>ХУСАИНОВ Роман</v>
          </cell>
          <cell r="D12" t="str">
            <v>03.01.2010</v>
          </cell>
          <cell r="E12" t="str">
            <v>II</v>
          </cell>
          <cell r="F12">
            <v>252</v>
          </cell>
          <cell r="G12" t="str">
            <v>Оренбург</v>
          </cell>
          <cell r="H12" t="str">
            <v>Оренбургская обл.</v>
          </cell>
          <cell r="I12" t="str">
            <v>ПФО</v>
          </cell>
          <cell r="J12" t="str">
            <v>Цпин П.А., Симонов В.В., Андрианов С.В.</v>
          </cell>
          <cell r="K12">
            <v>252</v>
          </cell>
          <cell r="L12">
            <v>0</v>
          </cell>
          <cell r="M12" t="str">
            <v>ХУСАИНОВ</v>
          </cell>
          <cell r="N12" t="str">
            <v>Р</v>
          </cell>
          <cell r="O12" t="str">
            <v>ХУСАИНОВ Р.</v>
          </cell>
          <cell r="P12" t="str">
            <v>Роман</v>
          </cell>
        </row>
        <row r="13">
          <cell r="A13">
            <v>9</v>
          </cell>
          <cell r="B13">
            <v>9</v>
          </cell>
          <cell r="C13" t="str">
            <v>КРИУШКИН Артем</v>
          </cell>
          <cell r="D13" t="str">
            <v>05.06.2010</v>
          </cell>
          <cell r="E13" t="str">
            <v>II</v>
          </cell>
          <cell r="F13">
            <v>238</v>
          </cell>
          <cell r="G13" t="str">
            <v>Казань</v>
          </cell>
          <cell r="H13" t="str">
            <v>Респ. Татарстан</v>
          </cell>
          <cell r="I13" t="str">
            <v>ПФО</v>
          </cell>
          <cell r="J13" t="str">
            <v>Тихонов В.А., Шахова Ю.А.</v>
          </cell>
          <cell r="K13">
            <v>238</v>
          </cell>
          <cell r="L13">
            <v>0</v>
          </cell>
          <cell r="M13" t="str">
            <v>КРИУШКИН</v>
          </cell>
          <cell r="N13" t="str">
            <v>А</v>
          </cell>
          <cell r="O13" t="str">
            <v>КРИУШКИН А.</v>
          </cell>
          <cell r="P13" t="str">
            <v>Артем</v>
          </cell>
        </row>
        <row r="14">
          <cell r="A14">
            <v>10</v>
          </cell>
          <cell r="B14">
            <v>10</v>
          </cell>
          <cell r="C14" t="str">
            <v>ХИТИЛОВ Леонид</v>
          </cell>
          <cell r="D14" t="str">
            <v>22.07.2011</v>
          </cell>
          <cell r="E14" t="str">
            <v>III</v>
          </cell>
          <cell r="F14">
            <v>235</v>
          </cell>
          <cell r="G14" t="str">
            <v>Ессентуки</v>
          </cell>
          <cell r="H14" t="str">
            <v>Ставропольский кр.</v>
          </cell>
          <cell r="I14" t="str">
            <v>СКФО</v>
          </cell>
          <cell r="J14" t="str">
            <v>Чимбарцев В.М.</v>
          </cell>
          <cell r="K14">
            <v>235</v>
          </cell>
          <cell r="L14">
            <v>0</v>
          </cell>
          <cell r="M14" t="str">
            <v>ХИТИЛОВ</v>
          </cell>
          <cell r="N14" t="str">
            <v>Л</v>
          </cell>
          <cell r="O14" t="str">
            <v>ХИТИЛОВ Л.</v>
          </cell>
          <cell r="P14" t="str">
            <v>Леонид</v>
          </cell>
        </row>
        <row r="15">
          <cell r="A15">
            <v>11</v>
          </cell>
          <cell r="B15">
            <v>11</v>
          </cell>
          <cell r="C15" t="str">
            <v>ПЕТУХОВ Степан</v>
          </cell>
          <cell r="D15" t="str">
            <v>03.11.2010</v>
          </cell>
          <cell r="E15" t="str">
            <v>III</v>
          </cell>
          <cell r="F15">
            <v>233</v>
          </cell>
          <cell r="G15" t="str">
            <v>Н.Новгород</v>
          </cell>
          <cell r="H15" t="str">
            <v>Нижегородская обл.</v>
          </cell>
          <cell r="I15" t="str">
            <v>ПФО</v>
          </cell>
          <cell r="J15" t="str">
            <v>Земскова И.В., Перевезенцев М.В., Рыжов Ю.Б.</v>
          </cell>
          <cell r="K15">
            <v>233</v>
          </cell>
          <cell r="L15">
            <v>0</v>
          </cell>
          <cell r="M15" t="str">
            <v>ПЕТУХОВ</v>
          </cell>
          <cell r="N15" t="str">
            <v>С</v>
          </cell>
          <cell r="O15" t="str">
            <v>ПЕТУХОВ С.</v>
          </cell>
          <cell r="P15" t="str">
            <v>Степан</v>
          </cell>
        </row>
        <row r="16">
          <cell r="A16">
            <v>12</v>
          </cell>
          <cell r="B16">
            <v>12</v>
          </cell>
          <cell r="C16" t="str">
            <v>КОПЫРКИН Матвей</v>
          </cell>
          <cell r="D16">
            <v>40227</v>
          </cell>
          <cell r="E16" t="str">
            <v>II</v>
          </cell>
          <cell r="F16">
            <v>220</v>
          </cell>
          <cell r="G16" t="str">
            <v>Брест</v>
          </cell>
          <cell r="H16" t="str">
            <v>РЕСПУБЛИКА БЕЛАРУСЬ</v>
          </cell>
          <cell r="I16" t="str">
            <v>БЕЛ</v>
          </cell>
          <cell r="J16" t="str">
            <v>Фурсов А.С.</v>
          </cell>
          <cell r="K16">
            <v>220</v>
          </cell>
          <cell r="L16">
            <v>0</v>
          </cell>
          <cell r="M16" t="str">
            <v>КОПЫРКИН</v>
          </cell>
          <cell r="N16" t="str">
            <v>М</v>
          </cell>
          <cell r="O16" t="str">
            <v>КОПЫРКИН М.</v>
          </cell>
          <cell r="P16" t="str">
            <v>Матвей</v>
          </cell>
        </row>
        <row r="17">
          <cell r="A17">
            <v>13</v>
          </cell>
          <cell r="B17">
            <v>13</v>
          </cell>
          <cell r="C17" t="str">
            <v>ВАРЗАКОВ Андрей</v>
          </cell>
          <cell r="D17" t="str">
            <v>07.01.2010</v>
          </cell>
          <cell r="E17" t="str">
            <v>II</v>
          </cell>
          <cell r="F17">
            <v>216</v>
          </cell>
          <cell r="G17" t="str">
            <v>Екатеринбург</v>
          </cell>
          <cell r="H17" t="str">
            <v>Свердловская обл.</v>
          </cell>
          <cell r="I17" t="str">
            <v>УрФО</v>
          </cell>
          <cell r="J17" t="str">
            <v>Хонина А.С., Злобин С.В., Варзаков В.В.</v>
          </cell>
          <cell r="K17">
            <v>216</v>
          </cell>
          <cell r="L17">
            <v>0</v>
          </cell>
          <cell r="M17" t="str">
            <v>ВАРЗАКОВ</v>
          </cell>
          <cell r="N17" t="str">
            <v>А</v>
          </cell>
          <cell r="O17" t="str">
            <v>ВАРЗАКОВ А.</v>
          </cell>
          <cell r="P17" t="str">
            <v>Андрей</v>
          </cell>
        </row>
        <row r="18">
          <cell r="A18">
            <v>14</v>
          </cell>
          <cell r="B18">
            <v>14</v>
          </cell>
          <cell r="C18" t="str">
            <v>КРИМЕР Энри-Ашер</v>
          </cell>
          <cell r="D18" t="str">
            <v>19.05.2010</v>
          </cell>
          <cell r="E18" t="str">
            <v>II</v>
          </cell>
          <cell r="F18">
            <v>210</v>
          </cell>
          <cell r="G18" t="str">
            <v>Москва</v>
          </cell>
          <cell r="H18" t="str">
            <v>г. Москва</v>
          </cell>
          <cell r="I18" t="str">
            <v>МОС</v>
          </cell>
          <cell r="J18" t="str">
            <v>Шевцова Ю.В., Шулимова Т.В.</v>
          </cell>
          <cell r="K18">
            <v>210</v>
          </cell>
          <cell r="L18">
            <v>0</v>
          </cell>
          <cell r="M18" t="str">
            <v>КРИМЕР</v>
          </cell>
          <cell r="N18" t="str">
            <v>Э</v>
          </cell>
          <cell r="O18" t="str">
            <v>КРИМЕР Э.</v>
          </cell>
          <cell r="P18" t="str">
            <v>Энри-Ашер</v>
          </cell>
        </row>
        <row r="19">
          <cell r="A19">
            <v>15</v>
          </cell>
          <cell r="B19">
            <v>15</v>
          </cell>
          <cell r="C19" t="str">
            <v>СНЕТКОВ Михаил</v>
          </cell>
          <cell r="D19" t="str">
            <v>24.04.2010</v>
          </cell>
          <cell r="E19" t="str">
            <v>II</v>
          </cell>
          <cell r="F19">
            <v>203</v>
          </cell>
          <cell r="G19" t="str">
            <v>Сиверский</v>
          </cell>
          <cell r="H19" t="str">
            <v>Ленинградская обл.</v>
          </cell>
          <cell r="I19" t="str">
            <v>СЗФО</v>
          </cell>
          <cell r="J19" t="str">
            <v>Морозов М.Д., Шевченко Т.Н., Комов А.А.</v>
          </cell>
          <cell r="K19">
            <v>203</v>
          </cell>
          <cell r="L19">
            <v>0</v>
          </cell>
          <cell r="M19" t="str">
            <v>СНЕТКОВ</v>
          </cell>
          <cell r="N19" t="str">
            <v>М</v>
          </cell>
          <cell r="O19" t="str">
            <v>СНЕТКОВ М.</v>
          </cell>
          <cell r="P19" t="str">
            <v>Михаил</v>
          </cell>
        </row>
        <row r="20">
          <cell r="A20">
            <v>16</v>
          </cell>
          <cell r="B20">
            <v>16</v>
          </cell>
          <cell r="C20" t="str">
            <v>МАЗУР Егор</v>
          </cell>
          <cell r="D20" t="str">
            <v>14.03.2010</v>
          </cell>
          <cell r="E20" t="str">
            <v>1 юн.</v>
          </cell>
          <cell r="F20">
            <v>196</v>
          </cell>
          <cell r="G20" t="str">
            <v>Н.Новгород</v>
          </cell>
          <cell r="H20" t="str">
            <v>Нижегородская обл.</v>
          </cell>
          <cell r="I20" t="str">
            <v>ПФО</v>
          </cell>
          <cell r="J20" t="str">
            <v>Рамазанова И.П.</v>
          </cell>
          <cell r="K20">
            <v>196</v>
          </cell>
          <cell r="L20">
            <v>0</v>
          </cell>
          <cell r="M20" t="str">
            <v>МАЗУР</v>
          </cell>
          <cell r="N20" t="str">
            <v>Е</v>
          </cell>
          <cell r="O20" t="str">
            <v>МАЗУР Е.</v>
          </cell>
          <cell r="P20" t="str">
            <v>Егор</v>
          </cell>
        </row>
        <row r="21">
          <cell r="A21">
            <v>17</v>
          </cell>
          <cell r="B21">
            <v>17</v>
          </cell>
          <cell r="C21" t="str">
            <v>СУХАРЕВСКИЙ Андрей</v>
          </cell>
          <cell r="D21" t="str">
            <v>28.10.2010</v>
          </cell>
          <cell r="E21" t="str">
            <v>II</v>
          </cell>
          <cell r="F21">
            <v>190</v>
          </cell>
          <cell r="G21" t="str">
            <v>Минск</v>
          </cell>
          <cell r="H21" t="str">
            <v>РЕСПУБЛИКА БЕЛАРУСЬ</v>
          </cell>
          <cell r="I21" t="str">
            <v>БЕЛ</v>
          </cell>
          <cell r="J21" t="str">
            <v>Лорченко И.В.</v>
          </cell>
          <cell r="K21">
            <v>190</v>
          </cell>
          <cell r="L21">
            <v>0</v>
          </cell>
          <cell r="M21" t="str">
            <v>СУХАРЕВСКИЙ</v>
          </cell>
          <cell r="N21" t="str">
            <v>А</v>
          </cell>
          <cell r="O21" t="str">
            <v>СУХАРЕВСКИЙ А.</v>
          </cell>
          <cell r="P21" t="str">
            <v>Андрей</v>
          </cell>
        </row>
        <row r="22">
          <cell r="A22">
            <v>18</v>
          </cell>
          <cell r="B22">
            <v>18</v>
          </cell>
          <cell r="C22" t="str">
            <v>УРЮПИН Федор</v>
          </cell>
          <cell r="D22" t="str">
            <v>18.06.2010</v>
          </cell>
          <cell r="E22" t="str">
            <v>II</v>
          </cell>
          <cell r="F22">
            <v>184</v>
          </cell>
          <cell r="G22" t="str">
            <v>Оренбург</v>
          </cell>
          <cell r="H22" t="str">
            <v>Оренбургская обл.</v>
          </cell>
          <cell r="I22" t="str">
            <v>ПФО</v>
          </cell>
          <cell r="J22" t="str">
            <v>Ивонин В.А., Потапова Л.Н.</v>
          </cell>
          <cell r="K22">
            <v>184</v>
          </cell>
          <cell r="L22">
            <v>0</v>
          </cell>
          <cell r="M22" t="str">
            <v>УРЮПИН</v>
          </cell>
          <cell r="N22" t="str">
            <v>Ф</v>
          </cell>
          <cell r="O22" t="str">
            <v>УРЮПИН Ф.</v>
          </cell>
          <cell r="P22" t="str">
            <v>Федор</v>
          </cell>
        </row>
        <row r="23">
          <cell r="A23">
            <v>19</v>
          </cell>
          <cell r="B23">
            <v>19</v>
          </cell>
          <cell r="C23" t="str">
            <v>БОЙЧУК Артем</v>
          </cell>
          <cell r="D23" t="str">
            <v>05.06.2010</v>
          </cell>
          <cell r="E23" t="str">
            <v>III</v>
          </cell>
          <cell r="F23">
            <v>177</v>
          </cell>
          <cell r="G23" t="str">
            <v>Калининград</v>
          </cell>
          <cell r="H23" t="str">
            <v>Калининградская обл.</v>
          </cell>
          <cell r="I23" t="str">
            <v>СЗФО</v>
          </cell>
          <cell r="J23" t="str">
            <v>Тесля О.И.</v>
          </cell>
          <cell r="K23">
            <v>177</v>
          </cell>
          <cell r="L23">
            <v>0</v>
          </cell>
          <cell r="M23" t="str">
            <v>БОЙЧУК</v>
          </cell>
          <cell r="N23" t="str">
            <v>А</v>
          </cell>
          <cell r="O23" t="str">
            <v>БОЙЧУК А.</v>
          </cell>
          <cell r="P23" t="str">
            <v>Артем</v>
          </cell>
        </row>
        <row r="24">
          <cell r="A24">
            <v>20</v>
          </cell>
          <cell r="B24">
            <v>20</v>
          </cell>
          <cell r="C24" t="str">
            <v>ВОЛОВИК Макар</v>
          </cell>
          <cell r="D24" t="str">
            <v>02.03.2010</v>
          </cell>
          <cell r="E24" t="str">
            <v>III</v>
          </cell>
          <cell r="F24">
            <v>175</v>
          </cell>
          <cell r="G24" t="str">
            <v>Сочи</v>
          </cell>
          <cell r="H24" t="str">
            <v>Краснодарский кр.</v>
          </cell>
          <cell r="I24" t="str">
            <v>ЮФО</v>
          </cell>
          <cell r="J24" t="str">
            <v>Мызгина Е.А.</v>
          </cell>
          <cell r="K24">
            <v>175</v>
          </cell>
          <cell r="L24">
            <v>0</v>
          </cell>
          <cell r="M24" t="str">
            <v>ВОЛОВИК</v>
          </cell>
          <cell r="N24" t="str">
            <v>М</v>
          </cell>
          <cell r="O24" t="str">
            <v>ВОЛОВИК М.</v>
          </cell>
          <cell r="P24" t="str">
            <v>Макар</v>
          </cell>
        </row>
        <row r="25">
          <cell r="A25">
            <v>21</v>
          </cell>
          <cell r="B25">
            <v>21</v>
          </cell>
          <cell r="C25" t="str">
            <v>МАНАНКОВ Матвей</v>
          </cell>
          <cell r="D25" t="str">
            <v>20.01.2012</v>
          </cell>
          <cell r="E25" t="str">
            <v>1 юн.</v>
          </cell>
          <cell r="F25">
            <v>170</v>
          </cell>
          <cell r="G25" t="str">
            <v>С.-Петербург</v>
          </cell>
          <cell r="H25" t="str">
            <v>г. Санкт-Петербург</v>
          </cell>
          <cell r="I25" t="str">
            <v>С-П</v>
          </cell>
          <cell r="J25" t="str">
            <v>Бородин В.В., Черашев Д.В., Платков В.В.</v>
          </cell>
          <cell r="K25">
            <v>170</v>
          </cell>
          <cell r="L25">
            <v>0</v>
          </cell>
          <cell r="M25" t="str">
            <v>МАНАНКОВ</v>
          </cell>
          <cell r="N25" t="str">
            <v>М</v>
          </cell>
          <cell r="O25" t="str">
            <v>МАНАНКОВ М.</v>
          </cell>
          <cell r="P25" t="str">
            <v>Матвей</v>
          </cell>
        </row>
        <row r="26">
          <cell r="A26">
            <v>22</v>
          </cell>
          <cell r="B26">
            <v>22</v>
          </cell>
          <cell r="C26" t="str">
            <v>БЫКОВ Марк</v>
          </cell>
          <cell r="D26" t="str">
            <v>17.07.2010</v>
          </cell>
          <cell r="E26" t="str">
            <v>1 юн.</v>
          </cell>
          <cell r="F26">
            <v>166</v>
          </cell>
          <cell r="G26" t="str">
            <v>С.-Петербург</v>
          </cell>
          <cell r="H26" t="str">
            <v>г. Санкт-Петербург</v>
          </cell>
          <cell r="I26" t="str">
            <v>С-П</v>
          </cell>
          <cell r="J26" t="str">
            <v>Трушкина О.Г., Панкова Н.В.</v>
          </cell>
          <cell r="K26">
            <v>166</v>
          </cell>
          <cell r="L26">
            <v>0</v>
          </cell>
          <cell r="M26" t="str">
            <v>БЫКОВ</v>
          </cell>
          <cell r="N26" t="str">
            <v>М</v>
          </cell>
          <cell r="O26" t="str">
            <v>БЫКОВ М.</v>
          </cell>
          <cell r="P26" t="str">
            <v>Марк</v>
          </cell>
        </row>
        <row r="27">
          <cell r="A27">
            <v>23</v>
          </cell>
          <cell r="B27">
            <v>23</v>
          </cell>
          <cell r="C27" t="str">
            <v>МОИСЕЕВ Игнатий</v>
          </cell>
          <cell r="D27" t="str">
            <v>10.02.2012</v>
          </cell>
          <cell r="E27" t="str">
            <v>III</v>
          </cell>
          <cell r="F27">
            <v>163</v>
          </cell>
          <cell r="G27" t="str">
            <v>Чебоксары</v>
          </cell>
          <cell r="H27" t="str">
            <v>Чувашская респ.</v>
          </cell>
          <cell r="I27" t="str">
            <v>ПФО</v>
          </cell>
          <cell r="J27" t="str">
            <v>Копчак И.В.</v>
          </cell>
          <cell r="K27">
            <v>163</v>
          </cell>
          <cell r="L27">
            <v>0</v>
          </cell>
          <cell r="M27" t="str">
            <v>МОИСЕЕВ</v>
          </cell>
          <cell r="N27" t="str">
            <v>И</v>
          </cell>
          <cell r="O27" t="str">
            <v>МОИСЕЕВ И.</v>
          </cell>
          <cell r="P27" t="str">
            <v>Игнатий</v>
          </cell>
        </row>
        <row r="28">
          <cell r="A28">
            <v>24</v>
          </cell>
          <cell r="B28">
            <v>24</v>
          </cell>
          <cell r="C28" t="str">
            <v>ФРИДМАН Леонид</v>
          </cell>
          <cell r="D28" t="str">
            <v>02.09.2010</v>
          </cell>
          <cell r="E28" t="str">
            <v>1 юн.</v>
          </cell>
          <cell r="F28">
            <v>162</v>
          </cell>
          <cell r="G28" t="str">
            <v>Москва</v>
          </cell>
          <cell r="H28" t="str">
            <v>г. Москва</v>
          </cell>
          <cell r="I28" t="str">
            <v>МОС</v>
          </cell>
          <cell r="J28" t="str">
            <v>Тяпкин С.Е.</v>
          </cell>
          <cell r="K28">
            <v>162</v>
          </cell>
          <cell r="L28">
            <v>0</v>
          </cell>
          <cell r="M28" t="str">
            <v>ФРИДМАН</v>
          </cell>
          <cell r="N28" t="str">
            <v>Л</v>
          </cell>
          <cell r="O28" t="str">
            <v>ФРИДМАН Л.</v>
          </cell>
          <cell r="P28" t="str">
            <v>Леонид</v>
          </cell>
        </row>
        <row r="29">
          <cell r="A29">
            <v>25</v>
          </cell>
          <cell r="B29">
            <v>25</v>
          </cell>
          <cell r="C29" t="str">
            <v>ЦЭДАШИЕВ Цырен</v>
          </cell>
          <cell r="D29" t="str">
            <v>22.06.2010</v>
          </cell>
          <cell r="E29" t="str">
            <v>II</v>
          </cell>
          <cell r="F29">
            <v>161</v>
          </cell>
          <cell r="G29" t="str">
            <v>Чита</v>
          </cell>
          <cell r="H29" t="str">
            <v>Забайкальский кр.</v>
          </cell>
          <cell r="I29" t="str">
            <v>СФО</v>
          </cell>
          <cell r="J29" t="str">
            <v>Капустина И.В.</v>
          </cell>
          <cell r="K29">
            <v>161</v>
          </cell>
          <cell r="L29">
            <v>0</v>
          </cell>
          <cell r="M29" t="str">
            <v>ЦЭДАШИЕВ</v>
          </cell>
          <cell r="N29" t="str">
            <v>Ц</v>
          </cell>
          <cell r="O29" t="str">
            <v>ЦЭДАШИЕВ Ц.</v>
          </cell>
          <cell r="P29" t="str">
            <v>Цырен</v>
          </cell>
        </row>
        <row r="30">
          <cell r="A30">
            <v>26</v>
          </cell>
          <cell r="B30">
            <v>26</v>
          </cell>
          <cell r="C30" t="str">
            <v>ЯКЫН Дениз</v>
          </cell>
          <cell r="D30" t="str">
            <v>24.02.2011</v>
          </cell>
          <cell r="E30" t="str">
            <v>1 юн.</v>
          </cell>
          <cell r="F30">
            <v>148</v>
          </cell>
          <cell r="G30" t="str">
            <v>Москва</v>
          </cell>
          <cell r="H30" t="str">
            <v>г. Москва</v>
          </cell>
          <cell r="I30" t="str">
            <v>МОС</v>
          </cell>
          <cell r="J30" t="str">
            <v>Тяпкин С.Е.</v>
          </cell>
          <cell r="K30">
            <v>148</v>
          </cell>
          <cell r="L30">
            <v>0</v>
          </cell>
          <cell r="M30" t="str">
            <v>ЯКЫН</v>
          </cell>
          <cell r="N30" t="str">
            <v>Д</v>
          </cell>
          <cell r="O30" t="str">
            <v>ЯКЫН Д.</v>
          </cell>
          <cell r="P30" t="str">
            <v>Дениз</v>
          </cell>
        </row>
        <row r="31">
          <cell r="A31">
            <v>27</v>
          </cell>
          <cell r="B31">
            <v>27</v>
          </cell>
          <cell r="C31" t="str">
            <v>ХУСАИНОВ Руслан</v>
          </cell>
          <cell r="D31" t="str">
            <v>03.08.2011</v>
          </cell>
          <cell r="E31" t="str">
            <v>II</v>
          </cell>
          <cell r="F31">
            <v>146</v>
          </cell>
          <cell r="G31" t="str">
            <v>Оренбург</v>
          </cell>
          <cell r="H31" t="str">
            <v>Оренбургская обл.</v>
          </cell>
          <cell r="I31" t="str">
            <v>ПФО</v>
          </cell>
          <cell r="J31" t="str">
            <v>Цпин П.А., Симонов В.В., Ширяева С.П.</v>
          </cell>
          <cell r="K31">
            <v>146</v>
          </cell>
          <cell r="L31">
            <v>0</v>
          </cell>
          <cell r="M31" t="str">
            <v>ХУСАИНОВ</v>
          </cell>
          <cell r="N31" t="str">
            <v>Р</v>
          </cell>
          <cell r="O31" t="str">
            <v>ХУСАИНОВ Р.</v>
          </cell>
          <cell r="P31" t="str">
            <v>Руслан</v>
          </cell>
        </row>
        <row r="32">
          <cell r="A32">
            <v>28</v>
          </cell>
          <cell r="B32">
            <v>28</v>
          </cell>
          <cell r="C32" t="str">
            <v>ПОРЕЦКОВ Илья</v>
          </cell>
          <cell r="D32" t="str">
            <v>15.08.2010</v>
          </cell>
          <cell r="E32" t="str">
            <v>II</v>
          </cell>
          <cell r="F32">
            <v>145</v>
          </cell>
          <cell r="G32" t="str">
            <v>Оренбург</v>
          </cell>
          <cell r="H32" t="str">
            <v>Оренбургская обл.</v>
          </cell>
          <cell r="I32" t="str">
            <v>ПФО</v>
          </cell>
          <cell r="J32" t="str">
            <v>Ивонин В.А., Жовнир Д.Г.</v>
          </cell>
          <cell r="K32">
            <v>145</v>
          </cell>
          <cell r="L32">
            <v>0</v>
          </cell>
          <cell r="M32" t="str">
            <v>ПОРЕЦКОВ</v>
          </cell>
          <cell r="N32" t="str">
            <v>И</v>
          </cell>
          <cell r="O32" t="str">
            <v>ПОРЕЦКОВ И.</v>
          </cell>
          <cell r="P32" t="str">
            <v>Илья</v>
          </cell>
        </row>
        <row r="33">
          <cell r="A33">
            <v>29</v>
          </cell>
          <cell r="B33">
            <v>29</v>
          </cell>
          <cell r="C33" t="str">
            <v>ШАРАФИЕВ Артур</v>
          </cell>
          <cell r="D33" t="str">
            <v>26.03.2010</v>
          </cell>
          <cell r="E33" t="str">
            <v>II</v>
          </cell>
          <cell r="F33">
            <v>144</v>
          </cell>
          <cell r="G33" t="str">
            <v>Казань</v>
          </cell>
          <cell r="H33" t="str">
            <v>Респ. Татарстан</v>
          </cell>
          <cell r="I33" t="str">
            <v>ПФО</v>
          </cell>
          <cell r="J33" t="str">
            <v>Тихонов В.А., Шахова Ю.А.</v>
          </cell>
          <cell r="K33">
            <v>144</v>
          </cell>
          <cell r="L33">
            <v>0</v>
          </cell>
          <cell r="M33" t="str">
            <v>ШАРАФИЕВ</v>
          </cell>
          <cell r="N33" t="str">
            <v>А</v>
          </cell>
          <cell r="O33" t="str">
            <v>ШАРАФИЕВ А.</v>
          </cell>
          <cell r="P33" t="str">
            <v>Артур</v>
          </cell>
        </row>
        <row r="34">
          <cell r="A34">
            <v>30</v>
          </cell>
          <cell r="B34">
            <v>30</v>
          </cell>
          <cell r="C34" t="str">
            <v>ЖОЛУДЕВ Константин</v>
          </cell>
          <cell r="D34" t="str">
            <v>03.06.2010</v>
          </cell>
          <cell r="E34" t="str">
            <v>1 юн.</v>
          </cell>
          <cell r="F34">
            <v>143</v>
          </cell>
          <cell r="G34" t="str">
            <v>С.-Петербург</v>
          </cell>
          <cell r="H34" t="str">
            <v>г. Санкт-Петербург</v>
          </cell>
          <cell r="I34" t="str">
            <v>С-П</v>
          </cell>
          <cell r="J34" t="str">
            <v>Епишкина Е.В.</v>
          </cell>
          <cell r="K34">
            <v>143</v>
          </cell>
          <cell r="L34">
            <v>0</v>
          </cell>
          <cell r="M34" t="str">
            <v>ЖОЛУДЕВ</v>
          </cell>
          <cell r="N34" t="str">
            <v>К</v>
          </cell>
          <cell r="O34" t="str">
            <v>ЖОЛУДЕВ К.</v>
          </cell>
          <cell r="P34" t="str">
            <v>Константин</v>
          </cell>
        </row>
        <row r="35">
          <cell r="A35">
            <v>31</v>
          </cell>
          <cell r="B35">
            <v>31</v>
          </cell>
          <cell r="C35" t="str">
            <v>КАЛГАНОВ Максим</v>
          </cell>
          <cell r="D35" t="str">
            <v>05.08.2010</v>
          </cell>
          <cell r="E35" t="str">
            <v>III</v>
          </cell>
          <cell r="F35">
            <v>142</v>
          </cell>
          <cell r="G35" t="str">
            <v>Челябинск</v>
          </cell>
          <cell r="H35" t="str">
            <v>Челябинская обл.</v>
          </cell>
          <cell r="I35" t="str">
            <v>УрФО</v>
          </cell>
          <cell r="J35" t="str">
            <v>Писарев Д.А., Пискулин В.П.</v>
          </cell>
          <cell r="K35">
            <v>142</v>
          </cell>
          <cell r="L35">
            <v>0</v>
          </cell>
          <cell r="M35" t="str">
            <v>КАЛГАНОВ</v>
          </cell>
          <cell r="N35" t="str">
            <v>М</v>
          </cell>
          <cell r="O35" t="str">
            <v>КАЛГАНОВ М.</v>
          </cell>
          <cell r="P35" t="str">
            <v>Максим</v>
          </cell>
        </row>
        <row r="36">
          <cell r="A36">
            <v>32</v>
          </cell>
          <cell r="B36">
            <v>32</v>
          </cell>
          <cell r="C36" t="str">
            <v>САФИН Дамир</v>
          </cell>
          <cell r="D36" t="str">
            <v>22.09.2010</v>
          </cell>
          <cell r="E36" t="str">
            <v>II</v>
          </cell>
          <cell r="F36">
            <v>142</v>
          </cell>
          <cell r="G36" t="str">
            <v>Казань</v>
          </cell>
          <cell r="H36" t="str">
            <v>Респ. Татарстан</v>
          </cell>
          <cell r="I36" t="str">
            <v>ПФО</v>
          </cell>
          <cell r="J36" t="str">
            <v>Тихонов В.А., Шахова Ю.А.</v>
          </cell>
          <cell r="K36">
            <v>142</v>
          </cell>
          <cell r="L36">
            <v>0</v>
          </cell>
          <cell r="M36" t="str">
            <v>САФИН</v>
          </cell>
          <cell r="N36" t="str">
            <v>Д</v>
          </cell>
          <cell r="O36" t="str">
            <v>САФИН Д.</v>
          </cell>
          <cell r="P36" t="str">
            <v>Дамир</v>
          </cell>
        </row>
        <row r="37">
          <cell r="A37">
            <v>33</v>
          </cell>
          <cell r="B37">
            <v>33</v>
          </cell>
          <cell r="C37" t="str">
            <v>ГРИЦИК Кирилл</v>
          </cell>
          <cell r="D37" t="str">
            <v>19.11.2010</v>
          </cell>
          <cell r="E37" t="str">
            <v>2 юн.</v>
          </cell>
          <cell r="F37">
            <v>141</v>
          </cell>
          <cell r="G37" t="str">
            <v>С.-Петербург</v>
          </cell>
          <cell r="H37" t="str">
            <v>г. Санкт-Петербург</v>
          </cell>
          <cell r="I37" t="str">
            <v>С-П</v>
          </cell>
          <cell r="J37" t="str">
            <v>Трушкин Е.В., Трушкина О.Г.</v>
          </cell>
          <cell r="K37">
            <v>141</v>
          </cell>
          <cell r="L37">
            <v>0</v>
          </cell>
          <cell r="M37" t="str">
            <v>ГРИЦИК</v>
          </cell>
          <cell r="N37" t="str">
            <v>К</v>
          </cell>
          <cell r="O37" t="str">
            <v>ГРИЦИК К.</v>
          </cell>
          <cell r="P37" t="str">
            <v>Кирилл</v>
          </cell>
        </row>
        <row r="38">
          <cell r="A38">
            <v>34</v>
          </cell>
          <cell r="B38">
            <v>34</v>
          </cell>
          <cell r="C38" t="str">
            <v>БОНДАР Тимофей</v>
          </cell>
          <cell r="D38" t="str">
            <v>10.09.2010</v>
          </cell>
          <cell r="E38" t="str">
            <v>II</v>
          </cell>
          <cell r="F38">
            <v>140</v>
          </cell>
          <cell r="G38" t="str">
            <v>Минск</v>
          </cell>
          <cell r="H38" t="str">
            <v>РЕСПУБЛИКА БЕЛАРУСЬ</v>
          </cell>
          <cell r="I38" t="str">
            <v>БЕЛ</v>
          </cell>
          <cell r="J38" t="str">
            <v>Кудина С.Н.</v>
          </cell>
          <cell r="K38">
            <v>140</v>
          </cell>
          <cell r="L38">
            <v>0</v>
          </cell>
          <cell r="M38" t="str">
            <v>БОНДАР</v>
          </cell>
          <cell r="N38" t="str">
            <v>Т</v>
          </cell>
          <cell r="O38" t="str">
            <v>БОНДАР Т.</v>
          </cell>
          <cell r="P38" t="str">
            <v>Тимофей</v>
          </cell>
        </row>
        <row r="39">
          <cell r="A39">
            <v>35</v>
          </cell>
          <cell r="B39">
            <v>35</v>
          </cell>
          <cell r="C39" t="str">
            <v>ЛОЙКО Максим</v>
          </cell>
          <cell r="D39" t="str">
            <v>25.04.2010</v>
          </cell>
          <cell r="E39" t="str">
            <v>III</v>
          </cell>
          <cell r="F39">
            <v>134</v>
          </cell>
          <cell r="G39" t="str">
            <v>Симферополь</v>
          </cell>
          <cell r="H39" t="str">
            <v>Респ. Крым</v>
          </cell>
          <cell r="I39" t="str">
            <v>ЮФО</v>
          </cell>
          <cell r="J39" t="str">
            <v>Салынский И.И.</v>
          </cell>
          <cell r="K39">
            <v>134</v>
          </cell>
          <cell r="L39">
            <v>0</v>
          </cell>
          <cell r="M39" t="str">
            <v>ЛОЙКО</v>
          </cell>
          <cell r="N39" t="str">
            <v>М</v>
          </cell>
          <cell r="O39" t="str">
            <v>ЛОЙКО М.</v>
          </cell>
          <cell r="P39" t="str">
            <v>Максим</v>
          </cell>
        </row>
        <row r="40">
          <cell r="A40">
            <v>36</v>
          </cell>
          <cell r="B40">
            <v>36</v>
          </cell>
          <cell r="C40" t="str">
            <v>НАУМОВ Ньургун</v>
          </cell>
          <cell r="D40" t="str">
            <v>27.08.2011</v>
          </cell>
          <cell r="E40" t="str">
            <v>II</v>
          </cell>
          <cell r="F40">
            <v>130</v>
          </cell>
          <cell r="G40" t="str">
            <v>Оренбург</v>
          </cell>
          <cell r="H40" t="str">
            <v>Оренбургская обл.</v>
          </cell>
          <cell r="I40" t="str">
            <v>ПФО</v>
          </cell>
          <cell r="J40" t="str">
            <v>Ивонин В.А., Ивонина О.Н.</v>
          </cell>
          <cell r="K40">
            <v>130</v>
          </cell>
          <cell r="L40">
            <v>0</v>
          </cell>
          <cell r="M40" t="str">
            <v>НАУМОВ</v>
          </cell>
          <cell r="N40" t="str">
            <v>Н</v>
          </cell>
          <cell r="O40" t="str">
            <v>НАУМОВ Н.</v>
          </cell>
          <cell r="P40" t="str">
            <v>Ньургун</v>
          </cell>
        </row>
        <row r="41">
          <cell r="A41">
            <v>37</v>
          </cell>
          <cell r="B41">
            <v>37</v>
          </cell>
          <cell r="C41" t="str">
            <v>ОВЧИННИКОВ Александр</v>
          </cell>
          <cell r="D41" t="str">
            <v>22.12.2010</v>
          </cell>
          <cell r="E41" t="str">
            <v>1 юн.</v>
          </cell>
          <cell r="F41">
            <v>124</v>
          </cell>
          <cell r="G41" t="str">
            <v>Балаково</v>
          </cell>
          <cell r="H41" t="str">
            <v>Саратовская обл.</v>
          </cell>
          <cell r="I41" t="str">
            <v>ПФО</v>
          </cell>
          <cell r="J41" t="str">
            <v>Ермолаева Т.В., Мухин А.В.</v>
          </cell>
          <cell r="K41">
            <v>124</v>
          </cell>
          <cell r="L41">
            <v>0</v>
          </cell>
          <cell r="M41" t="str">
            <v>ОВЧИННИКОВ</v>
          </cell>
          <cell r="N41" t="str">
            <v>А</v>
          </cell>
          <cell r="O41" t="str">
            <v>ОВЧИННИКОВ А.</v>
          </cell>
          <cell r="P41" t="str">
            <v>Александр</v>
          </cell>
        </row>
        <row r="42">
          <cell r="A42">
            <v>38</v>
          </cell>
          <cell r="B42">
            <v>38</v>
          </cell>
          <cell r="C42" t="str">
            <v>КЕМЕНОВ Иван</v>
          </cell>
          <cell r="D42" t="str">
            <v>15.10.2011</v>
          </cell>
          <cell r="E42" t="str">
            <v>б/р</v>
          </cell>
          <cell r="F42">
            <v>121</v>
          </cell>
          <cell r="G42" t="str">
            <v>С.-Петербург</v>
          </cell>
          <cell r="H42" t="str">
            <v>г. Санкт-Петербург</v>
          </cell>
          <cell r="I42" t="str">
            <v>С-П</v>
          </cell>
          <cell r="J42" t="str">
            <v>Кеменов П.А., Шевцова Е.Г.</v>
          </cell>
          <cell r="K42">
            <v>121</v>
          </cell>
          <cell r="L42">
            <v>0</v>
          </cell>
          <cell r="M42" t="str">
            <v>КЕМЕНОВ</v>
          </cell>
          <cell r="N42" t="str">
            <v>И</v>
          </cell>
          <cell r="O42" t="str">
            <v>КЕМЕНОВ И.</v>
          </cell>
          <cell r="P42" t="str">
            <v>Иван</v>
          </cell>
        </row>
        <row r="43">
          <cell r="A43">
            <v>39</v>
          </cell>
          <cell r="B43">
            <v>39</v>
          </cell>
          <cell r="C43" t="str">
            <v>НЕСКИН Евгений</v>
          </cell>
          <cell r="D43" t="str">
            <v>16.04.2011</v>
          </cell>
          <cell r="E43" t="str">
            <v>II</v>
          </cell>
          <cell r="F43">
            <v>120</v>
          </cell>
          <cell r="G43" t="str">
            <v>Оренбург</v>
          </cell>
          <cell r="H43" t="str">
            <v>Оренбургская обл.</v>
          </cell>
          <cell r="I43" t="str">
            <v>ПФО</v>
          </cell>
          <cell r="J43" t="str">
            <v>Цпин П.А., Симонов В.В., Ширяева С.П.</v>
          </cell>
          <cell r="K43">
            <v>120</v>
          </cell>
          <cell r="L43">
            <v>0</v>
          </cell>
          <cell r="M43" t="str">
            <v>НЕСКИН</v>
          </cell>
          <cell r="N43" t="str">
            <v>Е</v>
          </cell>
          <cell r="O43" t="str">
            <v>НЕСКИН Е.</v>
          </cell>
          <cell r="P43" t="str">
            <v>Евгений</v>
          </cell>
        </row>
        <row r="44">
          <cell r="A44">
            <v>40</v>
          </cell>
          <cell r="B44">
            <v>40</v>
          </cell>
          <cell r="C44" t="str">
            <v>ШИБАЕВ Борис</v>
          </cell>
          <cell r="D44" t="str">
            <v>27.02.2010</v>
          </cell>
          <cell r="E44" t="str">
            <v>1 юн.</v>
          </cell>
          <cell r="F44">
            <v>120</v>
          </cell>
          <cell r="G44" t="str">
            <v>Екатеринбург</v>
          </cell>
          <cell r="H44" t="str">
            <v>Свердловская обл.</v>
          </cell>
          <cell r="I44" t="str">
            <v>УрФО</v>
          </cell>
          <cell r="J44" t="str">
            <v>Хонина А.С., Артемкин А.А.</v>
          </cell>
          <cell r="K44">
            <v>120</v>
          </cell>
          <cell r="L44">
            <v>0</v>
          </cell>
          <cell r="M44" t="str">
            <v>ШИБАЕВ</v>
          </cell>
          <cell r="N44" t="str">
            <v>Б</v>
          </cell>
          <cell r="O44" t="str">
            <v>ШИБАЕВ Б.</v>
          </cell>
          <cell r="P44" t="str">
            <v>Борис</v>
          </cell>
        </row>
        <row r="45">
          <cell r="A45">
            <v>41</v>
          </cell>
          <cell r="B45">
            <v>41</v>
          </cell>
          <cell r="C45" t="str">
            <v>ГРОШЕВ Артем</v>
          </cell>
          <cell r="D45" t="str">
            <v>07.03.2010</v>
          </cell>
          <cell r="E45" t="str">
            <v>II</v>
          </cell>
          <cell r="F45">
            <v>117</v>
          </cell>
          <cell r="G45" t="str">
            <v>Архангельск</v>
          </cell>
          <cell r="H45" t="str">
            <v>Архангельская обл.</v>
          </cell>
          <cell r="I45" t="str">
            <v>СЗФО</v>
          </cell>
          <cell r="J45" t="str">
            <v>Шалимов В.В., Хорьков А.Ю., Дудников Р.А.</v>
          </cell>
          <cell r="K45">
            <v>117</v>
          </cell>
          <cell r="L45">
            <v>0</v>
          </cell>
          <cell r="M45" t="str">
            <v>ГРОШЕВ</v>
          </cell>
          <cell r="N45" t="str">
            <v>А</v>
          </cell>
          <cell r="O45" t="str">
            <v>ГРОШЕВ А.</v>
          </cell>
          <cell r="P45" t="str">
            <v>Артем</v>
          </cell>
        </row>
        <row r="46">
          <cell r="A46">
            <v>42</v>
          </cell>
          <cell r="B46">
            <v>42</v>
          </cell>
          <cell r="C46" t="str">
            <v>ДАВЛЕТШИН Максим</v>
          </cell>
          <cell r="D46" t="str">
            <v>21.05.2010</v>
          </cell>
          <cell r="E46" t="str">
            <v>1 юн.</v>
          </cell>
          <cell r="F46">
            <v>113</v>
          </cell>
          <cell r="G46" t="str">
            <v>Екатеринбург</v>
          </cell>
          <cell r="H46" t="str">
            <v>Свердловская обл.</v>
          </cell>
          <cell r="I46" t="str">
            <v>УрФО</v>
          </cell>
          <cell r="J46" t="str">
            <v>Хонина А.С., Артемкин А.А.</v>
          </cell>
          <cell r="K46">
            <v>113</v>
          </cell>
          <cell r="L46">
            <v>0</v>
          </cell>
          <cell r="M46" t="str">
            <v>ДАВЛЕТШИН</v>
          </cell>
          <cell r="N46" t="str">
            <v>М</v>
          </cell>
          <cell r="O46" t="str">
            <v>ДАВЛЕТШИН М.</v>
          </cell>
          <cell r="P46" t="str">
            <v>Максим</v>
          </cell>
        </row>
        <row r="47">
          <cell r="A47">
            <v>43</v>
          </cell>
          <cell r="B47">
            <v>43</v>
          </cell>
          <cell r="C47" t="str">
            <v>СУХИНИН Иван</v>
          </cell>
          <cell r="D47" t="str">
            <v>21.03.2010</v>
          </cell>
          <cell r="E47" t="str">
            <v>1 юн.</v>
          </cell>
          <cell r="F47">
            <v>113</v>
          </cell>
          <cell r="G47" t="str">
            <v>Балашиха</v>
          </cell>
          <cell r="H47" t="str">
            <v>Московская обл.</v>
          </cell>
          <cell r="I47" t="str">
            <v>ЦФО</v>
          </cell>
          <cell r="J47" t="str">
            <v>Лошкарева Н.Г.</v>
          </cell>
          <cell r="K47">
            <v>113</v>
          </cell>
          <cell r="L47">
            <v>0</v>
          </cell>
          <cell r="M47" t="str">
            <v>СУХИНИН</v>
          </cell>
          <cell r="N47" t="str">
            <v>И</v>
          </cell>
          <cell r="O47" t="str">
            <v>СУХИНИН И.</v>
          </cell>
          <cell r="P47" t="str">
            <v>Иван</v>
          </cell>
        </row>
        <row r="48">
          <cell r="A48">
            <v>44</v>
          </cell>
          <cell r="B48">
            <v>44</v>
          </cell>
          <cell r="C48" t="str">
            <v>ЛОГИНОВ Егор</v>
          </cell>
          <cell r="D48" t="str">
            <v>09.06.2010</v>
          </cell>
          <cell r="E48" t="str">
            <v>III</v>
          </cell>
          <cell r="F48">
            <v>109</v>
          </cell>
          <cell r="G48" t="str">
            <v>Гай</v>
          </cell>
          <cell r="H48" t="str">
            <v>Оренбургская обл.</v>
          </cell>
          <cell r="I48" t="str">
            <v>ПФО</v>
          </cell>
          <cell r="J48" t="str">
            <v>Чуев Я.А., Медянцева Е.А.</v>
          </cell>
          <cell r="K48">
            <v>109</v>
          </cell>
          <cell r="L48">
            <v>0</v>
          </cell>
          <cell r="M48" t="str">
            <v>ЛОГИНОВ</v>
          </cell>
          <cell r="N48" t="str">
            <v>Е</v>
          </cell>
          <cell r="O48" t="str">
            <v>ЛОГИНОВ Е.</v>
          </cell>
          <cell r="P48" t="str">
            <v>Егор</v>
          </cell>
        </row>
        <row r="49">
          <cell r="A49">
            <v>45</v>
          </cell>
          <cell r="B49">
            <v>45</v>
          </cell>
          <cell r="C49" t="str">
            <v>ГОРДИН Игорь</v>
          </cell>
          <cell r="D49" t="str">
            <v>22.06.2010</v>
          </cell>
          <cell r="E49" t="str">
            <v>1 юн.</v>
          </cell>
          <cell r="F49">
            <v>108</v>
          </cell>
          <cell r="G49" t="str">
            <v>Екатеринбург</v>
          </cell>
          <cell r="H49" t="str">
            <v>Свердловская обл.</v>
          </cell>
          <cell r="I49" t="str">
            <v>УрФО</v>
          </cell>
          <cell r="J49" t="str">
            <v>Хонина А.С., Кутергина Т.М., Варзаков В.В.</v>
          </cell>
          <cell r="K49">
            <v>108</v>
          </cell>
          <cell r="L49">
            <v>0</v>
          </cell>
          <cell r="M49" t="str">
            <v>ГОРДИН</v>
          </cell>
          <cell r="N49" t="str">
            <v>И</v>
          </cell>
          <cell r="O49" t="str">
            <v>ГОРДИН И.</v>
          </cell>
          <cell r="P49" t="str">
            <v>Игорь</v>
          </cell>
        </row>
        <row r="50">
          <cell r="A50">
            <v>46</v>
          </cell>
          <cell r="B50">
            <v>46</v>
          </cell>
          <cell r="C50" t="str">
            <v>ТУРУНХАЕВ Сергей</v>
          </cell>
          <cell r="D50" t="str">
            <v>08.10.2010</v>
          </cell>
          <cell r="E50" t="str">
            <v>2 юн.</v>
          </cell>
          <cell r="F50">
            <v>108</v>
          </cell>
          <cell r="G50" t="str">
            <v>С.-Петербург</v>
          </cell>
          <cell r="H50" t="str">
            <v>г. Санкт-Петербург</v>
          </cell>
          <cell r="I50" t="str">
            <v>С-П</v>
          </cell>
          <cell r="J50" t="str">
            <v>Трушкин Е.В., Трушкина О.Г.</v>
          </cell>
          <cell r="K50">
            <v>108</v>
          </cell>
          <cell r="L50">
            <v>0</v>
          </cell>
          <cell r="M50" t="str">
            <v>ТУРУНХАЕВ</v>
          </cell>
          <cell r="N50" t="str">
            <v>С</v>
          </cell>
          <cell r="O50" t="str">
            <v>ТУРУНХАЕВ С.</v>
          </cell>
          <cell r="P50" t="str">
            <v>Сергей</v>
          </cell>
        </row>
        <row r="51">
          <cell r="A51">
            <v>47</v>
          </cell>
          <cell r="B51">
            <v>47</v>
          </cell>
          <cell r="C51" t="str">
            <v>АБРАМОВ Илья</v>
          </cell>
          <cell r="D51" t="str">
            <v>19.02.2011</v>
          </cell>
          <cell r="E51" t="str">
            <v>III</v>
          </cell>
          <cell r="F51">
            <v>106</v>
          </cell>
          <cell r="G51" t="str">
            <v>Дзержинск</v>
          </cell>
          <cell r="H51" t="str">
            <v>Нижегородская обл.</v>
          </cell>
          <cell r="I51" t="str">
            <v>ПФО</v>
          </cell>
          <cell r="J51" t="str">
            <v>Пивкина С.И.</v>
          </cell>
          <cell r="K51">
            <v>106</v>
          </cell>
          <cell r="L51">
            <v>0</v>
          </cell>
          <cell r="M51" t="str">
            <v>АБРАМОВ</v>
          </cell>
          <cell r="N51" t="str">
            <v>И</v>
          </cell>
          <cell r="O51" t="str">
            <v>АБРАМОВ И.</v>
          </cell>
          <cell r="P51" t="str">
            <v>Илья</v>
          </cell>
        </row>
        <row r="52">
          <cell r="A52">
            <v>48</v>
          </cell>
          <cell r="B52">
            <v>48</v>
          </cell>
          <cell r="C52" t="str">
            <v>СТОЛЯРОВ Михаил</v>
          </cell>
          <cell r="D52" t="str">
            <v>02.11.2012</v>
          </cell>
          <cell r="E52" t="str">
            <v>1 юн.</v>
          </cell>
          <cell r="F52">
            <v>101</v>
          </cell>
          <cell r="G52" t="str">
            <v>Дзержинск</v>
          </cell>
          <cell r="H52" t="str">
            <v>Нижегородская обл.</v>
          </cell>
          <cell r="I52" t="str">
            <v>ПФО</v>
          </cell>
          <cell r="J52" t="str">
            <v>Егорова Н.А., Воложанин С.С.</v>
          </cell>
          <cell r="K52">
            <v>101</v>
          </cell>
          <cell r="L52">
            <v>0</v>
          </cell>
          <cell r="M52" t="str">
            <v>СТОЛЯРОВ</v>
          </cell>
          <cell r="N52" t="str">
            <v>М</v>
          </cell>
          <cell r="O52" t="str">
            <v>СТОЛЯРОВ М.</v>
          </cell>
          <cell r="P52" t="str">
            <v>Михаил</v>
          </cell>
        </row>
        <row r="53">
          <cell r="A53">
            <v>49</v>
          </cell>
          <cell r="B53">
            <v>49</v>
          </cell>
          <cell r="C53" t="str">
            <v>ГОРБУНОВ Александр</v>
          </cell>
          <cell r="D53" t="str">
            <v>18.02.2011</v>
          </cell>
          <cell r="E53" t="str">
            <v>1 юн.</v>
          </cell>
          <cell r="F53">
            <v>100</v>
          </cell>
          <cell r="G53" t="str">
            <v>Иваново</v>
          </cell>
          <cell r="H53" t="str">
            <v>Ивановская обл.</v>
          </cell>
          <cell r="I53" t="str">
            <v>ЦФО</v>
          </cell>
          <cell r="J53" t="str">
            <v>Батунова В.А., Батунов С.А.</v>
          </cell>
          <cell r="K53">
            <v>100</v>
          </cell>
          <cell r="L53">
            <v>0</v>
          </cell>
          <cell r="M53" t="str">
            <v>ГОРБУНОВ</v>
          </cell>
          <cell r="N53" t="str">
            <v>А</v>
          </cell>
          <cell r="O53" t="str">
            <v>ГОРБУНОВ А.</v>
          </cell>
          <cell r="P53" t="str">
            <v>Александр</v>
          </cell>
        </row>
        <row r="54">
          <cell r="A54">
            <v>50</v>
          </cell>
          <cell r="B54">
            <v>50</v>
          </cell>
          <cell r="C54" t="str">
            <v>НИКИТИН Дмитрий</v>
          </cell>
          <cell r="D54" t="str">
            <v>11.04.2011</v>
          </cell>
          <cell r="E54" t="str">
            <v>б/р</v>
          </cell>
          <cell r="F54">
            <v>100</v>
          </cell>
          <cell r="G54" t="str">
            <v>Серов</v>
          </cell>
          <cell r="H54" t="str">
            <v>Свердловская обл.</v>
          </cell>
          <cell r="I54" t="str">
            <v>УрФО</v>
          </cell>
          <cell r="J54" t="str">
            <v>Поляков Э.В.</v>
          </cell>
          <cell r="K54">
            <v>100</v>
          </cell>
          <cell r="L54">
            <v>0</v>
          </cell>
          <cell r="M54" t="str">
            <v>НИКИТИН</v>
          </cell>
          <cell r="N54" t="str">
            <v>Д</v>
          </cell>
          <cell r="O54" t="str">
            <v>НИКИТИН Д.</v>
          </cell>
          <cell r="P54" t="str">
            <v>Дмитрий</v>
          </cell>
        </row>
        <row r="55">
          <cell r="A55">
            <v>51</v>
          </cell>
          <cell r="B55">
            <v>51</v>
          </cell>
          <cell r="C55" t="str">
            <v>КОЛОШКИН Никита</v>
          </cell>
          <cell r="D55" t="str">
            <v>15.04.2010</v>
          </cell>
          <cell r="E55" t="str">
            <v>III</v>
          </cell>
          <cell r="F55">
            <v>94</v>
          </cell>
          <cell r="G55" t="str">
            <v>Гай</v>
          </cell>
          <cell r="H55" t="str">
            <v>Оренбургская обл.</v>
          </cell>
          <cell r="I55" t="str">
            <v>ПФО</v>
          </cell>
          <cell r="J55" t="str">
            <v>Чуев Я.А., Медянцева Е.А.</v>
          </cell>
          <cell r="K55">
            <v>94</v>
          </cell>
          <cell r="L55">
            <v>0</v>
          </cell>
          <cell r="M55" t="str">
            <v>КОЛОШКИН</v>
          </cell>
          <cell r="N55" t="str">
            <v>Н</v>
          </cell>
          <cell r="O55" t="str">
            <v>КОЛОШКИН Н.</v>
          </cell>
          <cell r="P55" t="str">
            <v>Никита</v>
          </cell>
        </row>
        <row r="56">
          <cell r="A56">
            <v>52</v>
          </cell>
          <cell r="B56">
            <v>52</v>
          </cell>
          <cell r="C56" t="str">
            <v>ЯГОВКИН Александр</v>
          </cell>
          <cell r="D56" t="str">
            <v>22.03.2012</v>
          </cell>
          <cell r="E56" t="str">
            <v>1 юн.</v>
          </cell>
          <cell r="F56">
            <v>90</v>
          </cell>
          <cell r="G56" t="str">
            <v>Самара</v>
          </cell>
          <cell r="H56" t="str">
            <v>Самарская обл.</v>
          </cell>
          <cell r="I56" t="str">
            <v>ПФО</v>
          </cell>
          <cell r="J56" t="str">
            <v>Павленко В.П., Слепенков Р.И.</v>
          </cell>
          <cell r="K56">
            <v>90</v>
          </cell>
          <cell r="L56">
            <v>0</v>
          </cell>
          <cell r="M56" t="str">
            <v>ЯГОВКИН</v>
          </cell>
          <cell r="N56" t="str">
            <v>А</v>
          </cell>
          <cell r="O56" t="str">
            <v>ЯГОВКИН А.</v>
          </cell>
          <cell r="P56" t="str">
            <v>Александр</v>
          </cell>
        </row>
        <row r="57">
          <cell r="A57">
            <v>53</v>
          </cell>
          <cell r="B57">
            <v>53</v>
          </cell>
          <cell r="C57" t="str">
            <v>КРЫЛОВ Дмитрий</v>
          </cell>
          <cell r="D57" t="str">
            <v>17.12.2010</v>
          </cell>
          <cell r="E57" t="str">
            <v>1 юн.</v>
          </cell>
          <cell r="F57">
            <v>88</v>
          </cell>
          <cell r="G57" t="str">
            <v>Екатеринбург</v>
          </cell>
          <cell r="H57" t="str">
            <v>Свердловская обл.</v>
          </cell>
          <cell r="I57" t="str">
            <v>УрФО</v>
          </cell>
          <cell r="J57" t="str">
            <v>Хонина А.С., Артемкин А.А.</v>
          </cell>
          <cell r="K57">
            <v>88</v>
          </cell>
          <cell r="L57">
            <v>0</v>
          </cell>
          <cell r="M57" t="str">
            <v>КРЫЛОВ</v>
          </cell>
          <cell r="N57" t="str">
            <v>Д</v>
          </cell>
          <cell r="O57" t="str">
            <v>КРЫЛОВ Д.</v>
          </cell>
          <cell r="P57" t="str">
            <v>Дмитрий</v>
          </cell>
        </row>
        <row r="58">
          <cell r="A58">
            <v>54</v>
          </cell>
          <cell r="B58">
            <v>54</v>
          </cell>
          <cell r="C58" t="str">
            <v>АБУШАЕВ Ринат</v>
          </cell>
          <cell r="D58" t="str">
            <v>12.03.2010</v>
          </cell>
          <cell r="E58" t="str">
            <v>III</v>
          </cell>
          <cell r="F58">
            <v>83</v>
          </cell>
          <cell r="G58" t="str">
            <v>Казань</v>
          </cell>
          <cell r="H58" t="str">
            <v>Респ. Татарстан</v>
          </cell>
          <cell r="I58" t="str">
            <v>ПФО</v>
          </cell>
          <cell r="J58" t="str">
            <v>Степанова А.А., Кудряшов Р.А.</v>
          </cell>
          <cell r="K58">
            <v>83</v>
          </cell>
          <cell r="L58">
            <v>0</v>
          </cell>
          <cell r="M58" t="str">
            <v>АБУШАЕВ</v>
          </cell>
          <cell r="N58" t="str">
            <v>Р</v>
          </cell>
          <cell r="O58" t="str">
            <v>АБУШАЕВ Р.</v>
          </cell>
          <cell r="P58" t="str">
            <v>Ринат</v>
          </cell>
        </row>
        <row r="59">
          <cell r="A59">
            <v>55</v>
          </cell>
          <cell r="B59">
            <v>55</v>
          </cell>
          <cell r="C59" t="str">
            <v>ФРИДМАН Лев</v>
          </cell>
          <cell r="D59" t="str">
            <v>11.01.2012</v>
          </cell>
          <cell r="E59" t="str">
            <v>1 юн.</v>
          </cell>
          <cell r="F59">
            <v>73</v>
          </cell>
          <cell r="G59" t="str">
            <v>Москва</v>
          </cell>
          <cell r="H59" t="str">
            <v>г. Москва</v>
          </cell>
          <cell r="I59" t="str">
            <v>МОС</v>
          </cell>
          <cell r="J59" t="str">
            <v>Тяпкин С.Е.</v>
          </cell>
          <cell r="K59">
            <v>73</v>
          </cell>
          <cell r="L59">
            <v>0</v>
          </cell>
          <cell r="M59" t="str">
            <v>ФРИДМАН</v>
          </cell>
          <cell r="N59" t="str">
            <v>Л</v>
          </cell>
          <cell r="O59" t="str">
            <v>ФРИДМАН Л.</v>
          </cell>
          <cell r="P59" t="str">
            <v>Лев</v>
          </cell>
        </row>
        <row r="60">
          <cell r="A60">
            <v>56</v>
          </cell>
          <cell r="B60">
            <v>56</v>
          </cell>
          <cell r="C60" t="str">
            <v>РАИМОВ Саид</v>
          </cell>
          <cell r="D60" t="str">
            <v>28.05.2011</v>
          </cell>
          <cell r="E60" t="str">
            <v>III</v>
          </cell>
          <cell r="F60">
            <v>70</v>
          </cell>
          <cell r="G60" t="str">
            <v>Казань</v>
          </cell>
          <cell r="H60" t="str">
            <v>Респ. Татарстан</v>
          </cell>
          <cell r="I60" t="str">
            <v>ПФО</v>
          </cell>
          <cell r="J60" t="str">
            <v>Степанова А.А., Кудряшов Р.А.</v>
          </cell>
          <cell r="K60">
            <v>70</v>
          </cell>
          <cell r="L60">
            <v>0</v>
          </cell>
          <cell r="M60" t="str">
            <v>РАИМОВ</v>
          </cell>
          <cell r="N60" t="str">
            <v>С</v>
          </cell>
          <cell r="O60" t="str">
            <v>РАИМОВ С.</v>
          </cell>
          <cell r="P60" t="str">
            <v>Саид</v>
          </cell>
        </row>
        <row r="61">
          <cell r="A61">
            <v>57</v>
          </cell>
          <cell r="B61">
            <v>57</v>
          </cell>
          <cell r="C61" t="str">
            <v>ТЮПЫШЕВ Максим</v>
          </cell>
          <cell r="D61" t="str">
            <v>13.01.2011</v>
          </cell>
          <cell r="E61" t="str">
            <v>1 юн.</v>
          </cell>
          <cell r="F61">
            <v>70</v>
          </cell>
          <cell r="G61" t="str">
            <v>Челябинск</v>
          </cell>
          <cell r="H61" t="str">
            <v>Челябинская обл.</v>
          </cell>
          <cell r="I61" t="str">
            <v>УрФО</v>
          </cell>
          <cell r="J61" t="str">
            <v>Тарасова Н.Н.</v>
          </cell>
          <cell r="K61">
            <v>70</v>
          </cell>
          <cell r="L61">
            <v>0</v>
          </cell>
          <cell r="M61" t="str">
            <v>ТЮПЫШЕВ</v>
          </cell>
          <cell r="N61" t="str">
            <v>М</v>
          </cell>
          <cell r="O61" t="str">
            <v>ТЮПЫШЕВ М.</v>
          </cell>
          <cell r="P61" t="str">
            <v>Максим</v>
          </cell>
        </row>
        <row r="62">
          <cell r="A62">
            <v>58</v>
          </cell>
          <cell r="B62">
            <v>58</v>
          </cell>
          <cell r="C62" t="str">
            <v>ШАБУРОВ Михаил</v>
          </cell>
          <cell r="D62" t="str">
            <v>10.03.2012</v>
          </cell>
          <cell r="E62" t="str">
            <v>1 юн.</v>
          </cell>
          <cell r="F62">
            <v>65</v>
          </cell>
          <cell r="G62" t="str">
            <v>Пермь</v>
          </cell>
          <cell r="H62" t="str">
            <v>Пермский кр.</v>
          </cell>
          <cell r="I62" t="str">
            <v>ПФО</v>
          </cell>
          <cell r="J62" t="str">
            <v>Подъяпольский Н.П.</v>
          </cell>
          <cell r="K62">
            <v>65</v>
          </cell>
          <cell r="L62">
            <v>0</v>
          </cell>
          <cell r="M62" t="str">
            <v>ШАБУРОВ</v>
          </cell>
          <cell r="N62" t="str">
            <v>М</v>
          </cell>
          <cell r="O62" t="str">
            <v>ШАБУРОВ М.</v>
          </cell>
          <cell r="P62" t="str">
            <v>Михаил</v>
          </cell>
        </row>
        <row r="63">
          <cell r="A63">
            <v>59</v>
          </cell>
          <cell r="B63">
            <v>59</v>
          </cell>
          <cell r="C63" t="str">
            <v>БОЛДОВ Матвей</v>
          </cell>
          <cell r="D63" t="str">
            <v>17.11.2011</v>
          </cell>
          <cell r="E63" t="str">
            <v>II</v>
          </cell>
          <cell r="F63">
            <v>57</v>
          </cell>
          <cell r="G63" t="str">
            <v>Оренбург</v>
          </cell>
          <cell r="H63" t="str">
            <v>Оренбургская обл.</v>
          </cell>
          <cell r="I63" t="str">
            <v>ПФО</v>
          </cell>
          <cell r="J63" t="str">
            <v>Ивонин В.А., Ивонина О.Н.</v>
          </cell>
          <cell r="K63">
            <v>57</v>
          </cell>
          <cell r="L63">
            <v>0</v>
          </cell>
          <cell r="M63" t="str">
            <v>БОЛДОВ</v>
          </cell>
          <cell r="N63" t="str">
            <v>М</v>
          </cell>
          <cell r="O63" t="str">
            <v>БОЛДОВ М.</v>
          </cell>
          <cell r="P63" t="str">
            <v>Матвей</v>
          </cell>
        </row>
        <row r="64">
          <cell r="A64">
            <v>60</v>
          </cell>
          <cell r="B64">
            <v>60</v>
          </cell>
          <cell r="C64" t="str">
            <v>НАГАЕВ Максим</v>
          </cell>
          <cell r="D64" t="str">
            <v>07.08.2010</v>
          </cell>
          <cell r="E64" t="str">
            <v>III</v>
          </cell>
          <cell r="F64">
            <v>54</v>
          </cell>
          <cell r="G64" t="str">
            <v>Тюмень</v>
          </cell>
          <cell r="H64" t="str">
            <v>Тюменская обл.</v>
          </cell>
          <cell r="I64" t="str">
            <v>УрФО</v>
          </cell>
          <cell r="J64" t="str">
            <v>Брус Е.С.</v>
          </cell>
          <cell r="K64">
            <v>54</v>
          </cell>
          <cell r="L64">
            <v>0</v>
          </cell>
          <cell r="M64" t="str">
            <v>НАГАЕВ</v>
          </cell>
          <cell r="N64" t="str">
            <v>М</v>
          </cell>
          <cell r="O64" t="str">
            <v>НАГАЕВ М.</v>
          </cell>
          <cell r="P64" t="str">
            <v>Максим</v>
          </cell>
        </row>
        <row r="65">
          <cell r="A65">
            <v>61</v>
          </cell>
          <cell r="B65">
            <v>61</v>
          </cell>
          <cell r="C65" t="str">
            <v>КИРИЛЛОВ Михаил</v>
          </cell>
          <cell r="D65" t="str">
            <v>16.03.2013</v>
          </cell>
          <cell r="E65" t="str">
            <v>1 юн.</v>
          </cell>
          <cell r="F65">
            <v>48</v>
          </cell>
          <cell r="G65" t="str">
            <v>Чебоксары</v>
          </cell>
          <cell r="H65" t="str">
            <v>Чувашская респ.</v>
          </cell>
          <cell r="I65" t="str">
            <v>ПФО</v>
          </cell>
          <cell r="J65" t="str">
            <v>Кириллова И.В.</v>
          </cell>
          <cell r="K65">
            <v>48</v>
          </cell>
          <cell r="L65">
            <v>0</v>
          </cell>
          <cell r="M65" t="str">
            <v>КИРИЛЛОВ</v>
          </cell>
          <cell r="N65" t="str">
            <v>М</v>
          </cell>
          <cell r="O65" t="str">
            <v>КИРИЛЛОВ М.</v>
          </cell>
          <cell r="P65" t="str">
            <v>Михаил</v>
          </cell>
        </row>
        <row r="66">
          <cell r="A66">
            <v>62</v>
          </cell>
          <cell r="B66">
            <v>62</v>
          </cell>
          <cell r="C66" t="str">
            <v>ФЕЛЬДШАРОВ Никита</v>
          </cell>
          <cell r="D66" t="str">
            <v>06.09.2013</v>
          </cell>
          <cell r="E66" t="str">
            <v>б/р</v>
          </cell>
          <cell r="F66">
            <v>28</v>
          </cell>
          <cell r="G66" t="str">
            <v>Серов</v>
          </cell>
          <cell r="H66" t="str">
            <v>Свердловская обл.</v>
          </cell>
          <cell r="I66" t="str">
            <v>УрФО</v>
          </cell>
          <cell r="J66" t="str">
            <v>Поляков Э.В.</v>
          </cell>
          <cell r="K66">
            <v>28</v>
          </cell>
          <cell r="L66">
            <v>0</v>
          </cell>
          <cell r="M66" t="str">
            <v>ФЕЛЬДШАРОВ</v>
          </cell>
          <cell r="N66" t="str">
            <v>Н</v>
          </cell>
          <cell r="O66" t="str">
            <v>ФЕЛЬДШАРОВ Н.</v>
          </cell>
          <cell r="P66" t="str">
            <v>Никита</v>
          </cell>
        </row>
        <row r="67">
          <cell r="A67">
            <v>63</v>
          </cell>
          <cell r="B67">
            <v>63</v>
          </cell>
          <cell r="C67" t="str">
            <v>БЕРЕЗОВСКИХ Евгений</v>
          </cell>
          <cell r="D67" t="str">
            <v>01.05.2010</v>
          </cell>
          <cell r="E67" t="str">
            <v>1 юн.</v>
          </cell>
          <cell r="F67">
            <v>0</v>
          </cell>
          <cell r="G67" t="str">
            <v xml:space="preserve">Реж </v>
          </cell>
          <cell r="H67" t="str">
            <v>Свердловская обл.</v>
          </cell>
          <cell r="I67" t="str">
            <v>УрФО</v>
          </cell>
          <cell r="J67" t="str">
            <v>Мячков К.Г.</v>
          </cell>
          <cell r="K67">
            <v>0</v>
          </cell>
          <cell r="L67">
            <v>0</v>
          </cell>
          <cell r="M67" t="str">
            <v>БЕРЕЗОВСКИХ</v>
          </cell>
          <cell r="N67" t="str">
            <v>Е</v>
          </cell>
          <cell r="O67" t="str">
            <v>БЕРЕЗОВСКИХ Е.</v>
          </cell>
          <cell r="P67" t="str">
            <v>Евгений</v>
          </cell>
        </row>
        <row r="68">
          <cell r="A68">
            <v>64</v>
          </cell>
          <cell r="B68">
            <v>64</v>
          </cell>
          <cell r="C68" t="str">
            <v>РОМАНОВИЧ Михаил</v>
          </cell>
          <cell r="D68" t="str">
            <v>08.09.2011</v>
          </cell>
          <cell r="E68" t="str">
            <v>III</v>
          </cell>
          <cell r="F68">
            <v>50</v>
          </cell>
          <cell r="G68" t="str">
            <v>Екатеринбург</v>
          </cell>
          <cell r="H68" t="str">
            <v>Свердловская обл.</v>
          </cell>
          <cell r="I68" t="str">
            <v>УрФО</v>
          </cell>
          <cell r="J68" t="str">
            <v>Хонина А.С., Артемкин А.А.</v>
          </cell>
          <cell r="K68">
            <v>50</v>
          </cell>
          <cell r="L68">
            <v>0</v>
          </cell>
          <cell r="M68" t="str">
            <v>РОМАНОВИЧ</v>
          </cell>
          <cell r="N68" t="str">
            <v>М</v>
          </cell>
          <cell r="O68" t="str">
            <v>РОМАНОВИЧ М.</v>
          </cell>
          <cell r="P68" t="str">
            <v>Михаил</v>
          </cell>
        </row>
        <row r="69">
          <cell r="A69" t="str">
            <v>х</v>
          </cell>
          <cell r="B69" t="str">
            <v>Х</v>
          </cell>
          <cell r="C69" t="str">
            <v>Х</v>
          </cell>
          <cell r="D69" t="str">
            <v>Х</v>
          </cell>
          <cell r="E69" t="str">
            <v>Х</v>
          </cell>
          <cell r="F69" t="str">
            <v>Х</v>
          </cell>
          <cell r="G69" t="str">
            <v>Х</v>
          </cell>
          <cell r="H69" t="str">
            <v>Х</v>
          </cell>
          <cell r="I69" t="str">
            <v>Х</v>
          </cell>
          <cell r="J69" t="str">
            <v>Х</v>
          </cell>
          <cell r="K69" t="str">
            <v>Х</v>
          </cell>
          <cell r="L69" t="str">
            <v>Х</v>
          </cell>
          <cell r="M69" t="str">
            <v>Х</v>
          </cell>
          <cell r="N69" t="str">
            <v>Х</v>
          </cell>
          <cell r="O69" t="str">
            <v>Х</v>
          </cell>
          <cell r="P69" t="str">
            <v>Х</v>
          </cell>
        </row>
        <row r="70">
          <cell r="A70" t="str">
            <v>Nr.</v>
          </cell>
          <cell r="B70" t="str">
            <v>№</v>
          </cell>
          <cell r="C70" t="str">
            <v>ФАМИЛИЯ Имя</v>
          </cell>
          <cell r="D70" t="str">
            <v>Дата рожд.</v>
          </cell>
          <cell r="E70" t="str">
            <v>Разр.</v>
          </cell>
          <cell r="F70" t="str">
            <v>Рейт</v>
          </cell>
          <cell r="G70" t="str">
            <v>Территория</v>
          </cell>
          <cell r="H70" t="str">
            <v>Субъект Федерации</v>
          </cell>
          <cell r="I70" t="str">
            <v>ФО</v>
          </cell>
          <cell r="J70" t="str">
            <v>Личный тренер</v>
          </cell>
          <cell r="K70" t="str">
            <v>Рейт</v>
          </cell>
          <cell r="L70">
            <v>0</v>
          </cell>
          <cell r="M70" t="str">
            <v>ФАМИЛИЯ</v>
          </cell>
          <cell r="N70" t="str">
            <v>И</v>
          </cell>
          <cell r="O70" t="str">
            <v>ФАМИЛИЯ И.</v>
          </cell>
          <cell r="P70" t="str">
            <v>Имя</v>
          </cell>
        </row>
        <row r="71">
          <cell r="A71">
            <v>101</v>
          </cell>
          <cell r="B71">
            <v>1</v>
          </cell>
          <cell r="C71" t="str">
            <v>МАКСИМОВА Мария</v>
          </cell>
          <cell r="D71" t="str">
            <v>14.01.2010</v>
          </cell>
          <cell r="E71" t="str">
            <v>II</v>
          </cell>
          <cell r="F71">
            <v>533</v>
          </cell>
          <cell r="G71" t="str">
            <v>Москва</v>
          </cell>
          <cell r="H71" t="str">
            <v>г. Москва</v>
          </cell>
          <cell r="I71" t="str">
            <v>МОС</v>
          </cell>
          <cell r="J71" t="str">
            <v>Шевцова Ю.В., Шулимова Т.В.</v>
          </cell>
          <cell r="K71">
            <v>533</v>
          </cell>
          <cell r="L71">
            <v>0</v>
          </cell>
          <cell r="M71" t="str">
            <v>МАКСИМОВА</v>
          </cell>
          <cell r="N71" t="str">
            <v>М</v>
          </cell>
          <cell r="O71" t="str">
            <v>МАКСИМОВА М.</v>
          </cell>
          <cell r="P71" t="str">
            <v>Мария</v>
          </cell>
        </row>
        <row r="72">
          <cell r="A72">
            <v>102</v>
          </cell>
          <cell r="B72">
            <v>2</v>
          </cell>
          <cell r="C72" t="str">
            <v>ЗНАМЕНСКАЯ Елена</v>
          </cell>
          <cell r="D72" t="str">
            <v>14.11.2010</v>
          </cell>
          <cell r="E72" t="str">
            <v>III</v>
          </cell>
          <cell r="F72">
            <v>444</v>
          </cell>
          <cell r="G72" t="str">
            <v>С.-Петербург</v>
          </cell>
          <cell r="H72" t="str">
            <v>г. Санкт-Петербург</v>
          </cell>
          <cell r="I72" t="str">
            <v>С-П</v>
          </cell>
          <cell r="J72" t="str">
            <v>Трушкин Е.В., Трушкина О.Г.</v>
          </cell>
          <cell r="K72">
            <v>444</v>
          </cell>
          <cell r="L72">
            <v>0</v>
          </cell>
          <cell r="M72" t="str">
            <v>ЗНАМЕНСКАЯ</v>
          </cell>
          <cell r="N72" t="str">
            <v>Е</v>
          </cell>
          <cell r="O72" t="str">
            <v>ЗНАМЕНСКАЯ Е.</v>
          </cell>
          <cell r="P72" t="str">
            <v>Елена</v>
          </cell>
        </row>
        <row r="73">
          <cell r="A73">
            <v>103</v>
          </cell>
          <cell r="B73">
            <v>3</v>
          </cell>
          <cell r="C73" t="str">
            <v>ТОЛМАЧЕВА Варвара</v>
          </cell>
          <cell r="D73" t="str">
            <v>11.07.2011</v>
          </cell>
          <cell r="E73" t="str">
            <v>I</v>
          </cell>
          <cell r="F73">
            <v>391</v>
          </cell>
          <cell r="G73" t="str">
            <v>Сорочинск</v>
          </cell>
          <cell r="H73" t="str">
            <v>Оренбургская обл.</v>
          </cell>
          <cell r="I73" t="str">
            <v>ПФО</v>
          </cell>
          <cell r="J73" t="str">
            <v>Адеянов Д.В., Соплякова М.А.</v>
          </cell>
          <cell r="K73">
            <v>391</v>
          </cell>
          <cell r="L73">
            <v>0</v>
          </cell>
          <cell r="M73" t="str">
            <v>ТОЛМАЧЕВА</v>
          </cell>
          <cell r="N73" t="str">
            <v>В</v>
          </cell>
          <cell r="O73" t="str">
            <v>ТОЛМАЧЕВА В.</v>
          </cell>
          <cell r="P73" t="str">
            <v>Варвара</v>
          </cell>
        </row>
        <row r="74">
          <cell r="A74">
            <v>104</v>
          </cell>
          <cell r="B74">
            <v>4</v>
          </cell>
          <cell r="C74" t="str">
            <v>ВИНОГРАДОВА Мария</v>
          </cell>
          <cell r="D74" t="str">
            <v>19.02.2010</v>
          </cell>
          <cell r="E74" t="str">
            <v>II</v>
          </cell>
          <cell r="F74">
            <v>389</v>
          </cell>
          <cell r="G74" t="str">
            <v>Москва</v>
          </cell>
          <cell r="H74" t="str">
            <v>г. Москва</v>
          </cell>
          <cell r="I74" t="str">
            <v>МОС</v>
          </cell>
          <cell r="J74" t="str">
            <v>Виноградов А.В.</v>
          </cell>
          <cell r="K74">
            <v>389</v>
          </cell>
          <cell r="L74">
            <v>0</v>
          </cell>
          <cell r="M74" t="str">
            <v>ВИНОГРАДОВА</v>
          </cell>
          <cell r="N74" t="str">
            <v>М</v>
          </cell>
          <cell r="O74" t="str">
            <v>ВИНОГРАДОВА М.</v>
          </cell>
          <cell r="P74" t="str">
            <v>Мария</v>
          </cell>
        </row>
        <row r="75">
          <cell r="A75">
            <v>105</v>
          </cell>
          <cell r="B75">
            <v>5</v>
          </cell>
          <cell r="C75" t="str">
            <v>РОМАНЧИКОВА Полина</v>
          </cell>
          <cell r="D75" t="str">
            <v>28.03.2010</v>
          </cell>
          <cell r="E75" t="str">
            <v>II</v>
          </cell>
          <cell r="F75">
            <v>367</v>
          </cell>
          <cell r="G75" t="str">
            <v>Москва</v>
          </cell>
          <cell r="H75" t="str">
            <v>г. Москва</v>
          </cell>
          <cell r="I75" t="str">
            <v>МОС</v>
          </cell>
          <cell r="J75" t="str">
            <v>Шевцова Ю.В., Шулимова Т.В.</v>
          </cell>
          <cell r="K75">
            <v>367</v>
          </cell>
          <cell r="L75">
            <v>0</v>
          </cell>
          <cell r="M75" t="str">
            <v>РОМАНЧИКОВА</v>
          </cell>
          <cell r="N75" t="str">
            <v>П</v>
          </cell>
          <cell r="O75" t="str">
            <v>РОМАНЧИКОВА П.</v>
          </cell>
          <cell r="P75" t="str">
            <v>Полина</v>
          </cell>
        </row>
        <row r="76">
          <cell r="A76">
            <v>106</v>
          </cell>
          <cell r="B76">
            <v>6</v>
          </cell>
          <cell r="C76" t="str">
            <v>ИЛИМБЕТОВА Амина</v>
          </cell>
          <cell r="D76" t="str">
            <v>14.03.2011</v>
          </cell>
          <cell r="E76" t="str">
            <v>II</v>
          </cell>
          <cell r="F76">
            <v>365</v>
          </cell>
          <cell r="G76" t="str">
            <v>Оренбург</v>
          </cell>
          <cell r="H76" t="str">
            <v>Оренбургская обл.</v>
          </cell>
          <cell r="I76" t="str">
            <v>ПФО</v>
          </cell>
          <cell r="J76" t="str">
            <v>Азважинский С.В., Ахметов Е.А., Широкова Г.Н.</v>
          </cell>
          <cell r="K76">
            <v>365</v>
          </cell>
          <cell r="L76">
            <v>0</v>
          </cell>
          <cell r="M76" t="str">
            <v>ИЛИМБЕТОВА</v>
          </cell>
          <cell r="N76" t="str">
            <v>А</v>
          </cell>
          <cell r="O76" t="str">
            <v>ИЛИМБЕТОВА А.</v>
          </cell>
          <cell r="P76" t="str">
            <v>Амина</v>
          </cell>
        </row>
        <row r="77">
          <cell r="A77">
            <v>107</v>
          </cell>
          <cell r="B77">
            <v>7</v>
          </cell>
          <cell r="C77" t="str">
            <v>РОМАНЧИКОВА Марина</v>
          </cell>
          <cell r="D77" t="str">
            <v>28.03.2010</v>
          </cell>
          <cell r="E77" t="str">
            <v>III</v>
          </cell>
          <cell r="F77">
            <v>326</v>
          </cell>
          <cell r="G77" t="str">
            <v>Москва</v>
          </cell>
          <cell r="H77" t="str">
            <v>г. Москва</v>
          </cell>
          <cell r="I77" t="str">
            <v>МОС</v>
          </cell>
          <cell r="J77" t="str">
            <v>Шевцова Ю.В., Шулимова Т.В.</v>
          </cell>
          <cell r="K77">
            <v>326</v>
          </cell>
          <cell r="L77">
            <v>0</v>
          </cell>
          <cell r="M77" t="str">
            <v>РОМАНЧИКОВА</v>
          </cell>
          <cell r="N77" t="str">
            <v>М</v>
          </cell>
          <cell r="O77" t="str">
            <v>РОМАНЧИКОВА М.</v>
          </cell>
          <cell r="P77" t="str">
            <v>Марина</v>
          </cell>
        </row>
        <row r="78">
          <cell r="A78">
            <v>108</v>
          </cell>
          <cell r="B78">
            <v>8</v>
          </cell>
          <cell r="C78" t="str">
            <v>УСМАНОВА Алиса</v>
          </cell>
          <cell r="D78" t="str">
            <v>06.03.2011</v>
          </cell>
          <cell r="E78" t="str">
            <v>II</v>
          </cell>
          <cell r="F78">
            <v>301</v>
          </cell>
          <cell r="G78" t="str">
            <v>Оренбург</v>
          </cell>
          <cell r="H78" t="str">
            <v>Оренбургская обл.</v>
          </cell>
          <cell r="I78" t="str">
            <v>ПФО</v>
          </cell>
          <cell r="J78" t="str">
            <v>Азважинский С.В., Ахметов Е.А., Широкова Г.Н.</v>
          </cell>
          <cell r="K78">
            <v>301</v>
          </cell>
          <cell r="L78">
            <v>0</v>
          </cell>
          <cell r="M78" t="str">
            <v>УСМАНОВА</v>
          </cell>
          <cell r="N78" t="str">
            <v>А</v>
          </cell>
          <cell r="O78" t="str">
            <v>УСМАНОВА А.</v>
          </cell>
          <cell r="P78" t="str">
            <v>Алиса</v>
          </cell>
        </row>
        <row r="79">
          <cell r="A79">
            <v>109</v>
          </cell>
          <cell r="B79">
            <v>9</v>
          </cell>
          <cell r="C79" t="str">
            <v>КОНДРАТЬЕВА Александра</v>
          </cell>
          <cell r="D79" t="str">
            <v>25.03.2010</v>
          </cell>
          <cell r="E79" t="str">
            <v>1 юн.</v>
          </cell>
          <cell r="F79">
            <v>275</v>
          </cell>
          <cell r="G79" t="str">
            <v>С.-Петербург</v>
          </cell>
          <cell r="H79" t="str">
            <v>г. Санкт-Петербург</v>
          </cell>
          <cell r="I79" t="str">
            <v>С-П</v>
          </cell>
          <cell r="J79" t="str">
            <v>Трушкин Е.В., Трушкина О.Г.</v>
          </cell>
          <cell r="K79">
            <v>275</v>
          </cell>
          <cell r="L79">
            <v>0</v>
          </cell>
          <cell r="M79" t="str">
            <v>КОНДРАТЬЕВА</v>
          </cell>
          <cell r="N79" t="str">
            <v>А</v>
          </cell>
          <cell r="O79" t="str">
            <v>КОНДРАТЬЕВА А.</v>
          </cell>
          <cell r="P79" t="str">
            <v>Александра</v>
          </cell>
        </row>
        <row r="80">
          <cell r="A80">
            <v>110</v>
          </cell>
          <cell r="B80">
            <v>10</v>
          </cell>
          <cell r="C80" t="str">
            <v>ПОПОВА Маргарита</v>
          </cell>
          <cell r="D80" t="str">
            <v>18.04.2010</v>
          </cell>
          <cell r="E80" t="str">
            <v>II</v>
          </cell>
          <cell r="F80">
            <v>255</v>
          </cell>
          <cell r="G80" t="str">
            <v>Оренбург</v>
          </cell>
          <cell r="H80" t="str">
            <v>Оренбургская обл.</v>
          </cell>
          <cell r="I80" t="str">
            <v>ПФО</v>
          </cell>
          <cell r="J80" t="str">
            <v>Ивонин В.А., Памшев Н.Ю., Ивонина О.Н.</v>
          </cell>
          <cell r="K80">
            <v>255</v>
          </cell>
          <cell r="L80">
            <v>0</v>
          </cell>
          <cell r="M80" t="str">
            <v>ПОПОВА</v>
          </cell>
          <cell r="N80" t="str">
            <v>М</v>
          </cell>
          <cell r="O80" t="str">
            <v>ПОПОВА М.</v>
          </cell>
          <cell r="P80" t="str">
            <v>Маргарита</v>
          </cell>
        </row>
        <row r="81">
          <cell r="A81">
            <v>111</v>
          </cell>
          <cell r="B81">
            <v>11</v>
          </cell>
          <cell r="C81" t="str">
            <v>БРЕГИНА София</v>
          </cell>
          <cell r="D81" t="str">
            <v>15.06.2010</v>
          </cell>
          <cell r="E81" t="str">
            <v>II</v>
          </cell>
          <cell r="F81">
            <v>246</v>
          </cell>
          <cell r="G81" t="str">
            <v>Екатеринбург</v>
          </cell>
          <cell r="H81" t="str">
            <v>Свердловская обл.</v>
          </cell>
          <cell r="I81" t="str">
            <v>УрФО</v>
          </cell>
          <cell r="J81" t="str">
            <v>Хонина А.С., Хонин С.С.</v>
          </cell>
          <cell r="K81">
            <v>246</v>
          </cell>
          <cell r="L81">
            <v>0</v>
          </cell>
          <cell r="M81" t="str">
            <v>БРЕГИНА</v>
          </cell>
          <cell r="N81" t="str">
            <v>С</v>
          </cell>
          <cell r="O81" t="str">
            <v>БРЕГИНА С.</v>
          </cell>
          <cell r="P81" t="str">
            <v>София</v>
          </cell>
        </row>
        <row r="82">
          <cell r="A82">
            <v>112</v>
          </cell>
          <cell r="B82">
            <v>12</v>
          </cell>
          <cell r="C82" t="str">
            <v>КИЗИМОВА Ульяна</v>
          </cell>
          <cell r="D82" t="str">
            <v>25.08.2011</v>
          </cell>
          <cell r="E82" t="str">
            <v>II</v>
          </cell>
          <cell r="F82">
            <v>237</v>
          </cell>
          <cell r="G82" t="str">
            <v>Оренбург</v>
          </cell>
          <cell r="H82" t="str">
            <v>Оренбургская обл.</v>
          </cell>
          <cell r="I82" t="str">
            <v>ПФО</v>
          </cell>
          <cell r="J82" t="str">
            <v>Борисенко А.С., Андрианов С.В., Адеянов Д.В.</v>
          </cell>
          <cell r="K82">
            <v>237</v>
          </cell>
          <cell r="L82">
            <v>0</v>
          </cell>
          <cell r="M82" t="str">
            <v>КИЗИМОВА</v>
          </cell>
          <cell r="N82" t="str">
            <v>У</v>
          </cell>
          <cell r="O82" t="str">
            <v>КИЗИМОВА У.</v>
          </cell>
          <cell r="P82" t="str">
            <v>Ульяна</v>
          </cell>
        </row>
        <row r="83">
          <cell r="A83">
            <v>113</v>
          </cell>
          <cell r="B83">
            <v>13</v>
          </cell>
          <cell r="C83" t="str">
            <v>ХАРСУН Эмилия</v>
          </cell>
          <cell r="D83" t="str">
            <v>11.04.2011</v>
          </cell>
          <cell r="E83" t="str">
            <v>III</v>
          </cell>
          <cell r="F83">
            <v>228</v>
          </cell>
          <cell r="G83" t="str">
            <v>Балаково</v>
          </cell>
          <cell r="H83" t="str">
            <v>Саратовская обл.</v>
          </cell>
          <cell r="I83" t="str">
            <v>ПФО</v>
          </cell>
          <cell r="J83" t="str">
            <v>Ермолаева Т.В., Мухин А.В.</v>
          </cell>
          <cell r="K83">
            <v>228</v>
          </cell>
          <cell r="L83">
            <v>0</v>
          </cell>
          <cell r="M83" t="str">
            <v>ХАРСУН</v>
          </cell>
          <cell r="N83" t="str">
            <v>Э</v>
          </cell>
          <cell r="O83" t="str">
            <v>ХАРСУН Э.</v>
          </cell>
          <cell r="P83" t="str">
            <v>Эмилия</v>
          </cell>
        </row>
        <row r="84">
          <cell r="A84">
            <v>114</v>
          </cell>
          <cell r="B84">
            <v>14</v>
          </cell>
          <cell r="C84" t="str">
            <v>ХАРЛОВА Дарья</v>
          </cell>
          <cell r="D84" t="str">
            <v>02.10.2012</v>
          </cell>
          <cell r="E84" t="str">
            <v>II</v>
          </cell>
          <cell r="F84">
            <v>223</v>
          </cell>
          <cell r="G84" t="str">
            <v>Томск</v>
          </cell>
          <cell r="H84" t="str">
            <v>Томская обл.</v>
          </cell>
          <cell r="I84" t="str">
            <v>СФО</v>
          </cell>
          <cell r="J84" t="str">
            <v>Харлов Р.В.</v>
          </cell>
          <cell r="K84">
            <v>223</v>
          </cell>
          <cell r="L84">
            <v>0</v>
          </cell>
          <cell r="M84" t="str">
            <v>ХАРЛОВА</v>
          </cell>
          <cell r="N84" t="str">
            <v>Д</v>
          </cell>
          <cell r="O84" t="str">
            <v>ХАРЛОВА Д.</v>
          </cell>
          <cell r="P84" t="str">
            <v>Дарья</v>
          </cell>
        </row>
        <row r="85">
          <cell r="A85">
            <v>115</v>
          </cell>
          <cell r="B85">
            <v>15</v>
          </cell>
          <cell r="C85" t="str">
            <v>ЖАДЬКО Яна</v>
          </cell>
          <cell r="D85">
            <v>40549</v>
          </cell>
          <cell r="E85" t="str">
            <v>II</v>
          </cell>
          <cell r="F85">
            <v>220</v>
          </cell>
          <cell r="G85" t="str">
            <v>Минск</v>
          </cell>
          <cell r="H85" t="str">
            <v>РЕСПУБЛИКА БЕЛАРУСЬ</v>
          </cell>
          <cell r="I85" t="str">
            <v>БЕЛ</v>
          </cell>
          <cell r="J85" t="str">
            <v>Кудина С.Н.</v>
          </cell>
          <cell r="K85">
            <v>220</v>
          </cell>
          <cell r="L85">
            <v>0</v>
          </cell>
          <cell r="M85" t="str">
            <v>ЖАДЬКО</v>
          </cell>
          <cell r="N85" t="str">
            <v>Я</v>
          </cell>
          <cell r="O85" t="str">
            <v>ЖАДЬКО Я.</v>
          </cell>
          <cell r="P85" t="str">
            <v>Яна</v>
          </cell>
        </row>
        <row r="86">
          <cell r="A86">
            <v>116</v>
          </cell>
          <cell r="B86">
            <v>16</v>
          </cell>
          <cell r="C86" t="str">
            <v>КОПЫЛОВА Полина</v>
          </cell>
          <cell r="D86" t="str">
            <v>19.10.2011</v>
          </cell>
          <cell r="E86" t="str">
            <v>III</v>
          </cell>
          <cell r="F86">
            <v>220</v>
          </cell>
          <cell r="G86" t="str">
            <v>Калининград</v>
          </cell>
          <cell r="H86" t="str">
            <v>Калининградская обл.</v>
          </cell>
          <cell r="I86" t="str">
            <v>СЗФО</v>
          </cell>
          <cell r="J86" t="str">
            <v>Тесля О.И.</v>
          </cell>
          <cell r="K86">
            <v>220</v>
          </cell>
          <cell r="L86">
            <v>0</v>
          </cell>
          <cell r="M86" t="str">
            <v>КОПЫЛОВА</v>
          </cell>
          <cell r="N86" t="str">
            <v>П</v>
          </cell>
          <cell r="O86" t="str">
            <v>КОПЫЛОВА П.</v>
          </cell>
          <cell r="P86" t="str">
            <v>Полина</v>
          </cell>
        </row>
        <row r="87">
          <cell r="A87">
            <v>117</v>
          </cell>
          <cell r="B87">
            <v>17</v>
          </cell>
          <cell r="C87" t="str">
            <v>ЛАВРИНОВИЧ Аурика</v>
          </cell>
          <cell r="D87">
            <v>40202</v>
          </cell>
          <cell r="E87" t="str">
            <v>II</v>
          </cell>
          <cell r="F87">
            <v>220</v>
          </cell>
          <cell r="G87" t="str">
            <v>Нальчик</v>
          </cell>
          <cell r="H87" t="str">
            <v>Кабардино-Балкарская респ.</v>
          </cell>
          <cell r="I87" t="str">
            <v>СКФО</v>
          </cell>
          <cell r="J87" t="str">
            <v>Битюцкая И.И.</v>
          </cell>
          <cell r="K87">
            <v>220</v>
          </cell>
          <cell r="L87">
            <v>0</v>
          </cell>
          <cell r="M87" t="str">
            <v>ЛАВРИНОВИЧ</v>
          </cell>
          <cell r="N87" t="str">
            <v>А</v>
          </cell>
          <cell r="O87" t="str">
            <v>ЛАВРИНОВИЧ А.</v>
          </cell>
          <cell r="P87" t="str">
            <v>Аурика</v>
          </cell>
        </row>
        <row r="88">
          <cell r="A88">
            <v>118</v>
          </cell>
          <cell r="B88">
            <v>18</v>
          </cell>
          <cell r="C88" t="str">
            <v>ДЫКИНА Анна</v>
          </cell>
          <cell r="D88" t="str">
            <v>15.12.2010</v>
          </cell>
          <cell r="E88" t="str">
            <v>II</v>
          </cell>
          <cell r="F88">
            <v>217</v>
          </cell>
          <cell r="G88" t="str">
            <v>Казань</v>
          </cell>
          <cell r="H88" t="str">
            <v>Респ. Татарстан</v>
          </cell>
          <cell r="I88" t="str">
            <v>ПФО</v>
          </cell>
          <cell r="J88" t="str">
            <v>Тихонов В.А., Шахова Ю.А.</v>
          </cell>
          <cell r="K88">
            <v>217</v>
          </cell>
          <cell r="L88">
            <v>0</v>
          </cell>
          <cell r="M88" t="str">
            <v>ДЫКИНА</v>
          </cell>
          <cell r="N88" t="str">
            <v>А</v>
          </cell>
          <cell r="O88" t="str">
            <v>ДЫКИНА А.</v>
          </cell>
          <cell r="P88" t="str">
            <v>Анна</v>
          </cell>
        </row>
        <row r="89">
          <cell r="A89">
            <v>119</v>
          </cell>
          <cell r="B89">
            <v>19</v>
          </cell>
          <cell r="C89" t="str">
            <v>ЛАКЕЕВА Анастасия</v>
          </cell>
          <cell r="D89" t="str">
            <v>31.03.2012</v>
          </cell>
          <cell r="E89" t="str">
            <v>1 юн.</v>
          </cell>
          <cell r="F89">
            <v>215</v>
          </cell>
          <cell r="G89" t="str">
            <v>Ильинский</v>
          </cell>
          <cell r="H89" t="str">
            <v>Московская обл.</v>
          </cell>
          <cell r="I89" t="str">
            <v>ЦФО</v>
          </cell>
          <cell r="J89" t="str">
            <v>Лакеев А.Б., Краева М.В.</v>
          </cell>
          <cell r="K89">
            <v>215</v>
          </cell>
          <cell r="L89">
            <v>0</v>
          </cell>
          <cell r="M89" t="str">
            <v>ЛАКЕЕВА</v>
          </cell>
          <cell r="N89" t="str">
            <v>А</v>
          </cell>
          <cell r="O89" t="str">
            <v>ЛАКЕЕВА А.</v>
          </cell>
          <cell r="P89" t="str">
            <v>Анастасия</v>
          </cell>
        </row>
        <row r="90">
          <cell r="A90">
            <v>120</v>
          </cell>
          <cell r="B90">
            <v>20</v>
          </cell>
          <cell r="C90" t="str">
            <v>ПРИВАЛОВА Каролина</v>
          </cell>
          <cell r="D90" t="str">
            <v>31.08.2010</v>
          </cell>
          <cell r="E90" t="str">
            <v>1 юн.</v>
          </cell>
          <cell r="F90">
            <v>210</v>
          </cell>
          <cell r="G90" t="str">
            <v>Екатеринбург</v>
          </cell>
          <cell r="H90" t="str">
            <v>Свердловская обл.</v>
          </cell>
          <cell r="I90" t="str">
            <v>УрФО</v>
          </cell>
          <cell r="J90" t="str">
            <v>Хонина А.С., Артемкин А.А.</v>
          </cell>
          <cell r="K90">
            <v>210</v>
          </cell>
          <cell r="L90">
            <v>0</v>
          </cell>
          <cell r="M90" t="str">
            <v>ПРИВАЛОВА</v>
          </cell>
          <cell r="N90" t="str">
            <v>К</v>
          </cell>
          <cell r="O90" t="str">
            <v>ПРИВАЛОВА К.</v>
          </cell>
          <cell r="P90" t="str">
            <v>Каролина</v>
          </cell>
        </row>
        <row r="91">
          <cell r="A91">
            <v>121</v>
          </cell>
          <cell r="B91">
            <v>21</v>
          </cell>
          <cell r="C91" t="str">
            <v>АННЕНКОВА Агата</v>
          </cell>
          <cell r="D91" t="str">
            <v>09.05.2010</v>
          </cell>
          <cell r="E91" t="str">
            <v>II</v>
          </cell>
          <cell r="F91">
            <v>197</v>
          </cell>
          <cell r="G91" t="str">
            <v>Оренбург</v>
          </cell>
          <cell r="H91" t="str">
            <v>Оренбургская обл.</v>
          </cell>
          <cell r="I91" t="str">
            <v>ПФО</v>
          </cell>
          <cell r="J91" t="str">
            <v>Цпин П.А., Симонов В.В., Ширяева С.П.</v>
          </cell>
          <cell r="K91">
            <v>197</v>
          </cell>
          <cell r="L91">
            <v>0</v>
          </cell>
          <cell r="M91" t="str">
            <v>АННЕНКОВА</v>
          </cell>
          <cell r="N91" t="str">
            <v>А</v>
          </cell>
          <cell r="O91" t="str">
            <v>АННЕНКОВА А.</v>
          </cell>
          <cell r="P91" t="str">
            <v>Агата</v>
          </cell>
        </row>
        <row r="92">
          <cell r="A92">
            <v>122</v>
          </cell>
          <cell r="B92">
            <v>22</v>
          </cell>
          <cell r="C92" t="str">
            <v>ДРОЗДОВА Екатерина</v>
          </cell>
          <cell r="D92" t="str">
            <v>24.11.2011</v>
          </cell>
          <cell r="E92" t="str">
            <v>III</v>
          </cell>
          <cell r="F92">
            <v>190</v>
          </cell>
          <cell r="G92" t="str">
            <v>Москва</v>
          </cell>
          <cell r="H92" t="str">
            <v>г. Москва</v>
          </cell>
          <cell r="I92" t="str">
            <v>МОС</v>
          </cell>
          <cell r="J92" t="str">
            <v>Крутова М.Е.</v>
          </cell>
          <cell r="K92">
            <v>190</v>
          </cell>
          <cell r="L92">
            <v>0</v>
          </cell>
          <cell r="M92" t="str">
            <v>ДРОЗДОВА</v>
          </cell>
          <cell r="N92" t="str">
            <v>Е</v>
          </cell>
          <cell r="O92" t="str">
            <v>ДРОЗДОВА Е.</v>
          </cell>
          <cell r="P92" t="str">
            <v>Екатерина</v>
          </cell>
        </row>
        <row r="93">
          <cell r="A93">
            <v>123</v>
          </cell>
          <cell r="B93">
            <v>23</v>
          </cell>
          <cell r="C93" t="str">
            <v>ПЧЕЛА Валерия</v>
          </cell>
          <cell r="D93" t="str">
            <v>29.03.2011</v>
          </cell>
          <cell r="E93" t="str">
            <v>II</v>
          </cell>
          <cell r="F93">
            <v>174</v>
          </cell>
          <cell r="G93" t="str">
            <v>Оренбург</v>
          </cell>
          <cell r="H93" t="str">
            <v>Оренбургская обл.</v>
          </cell>
          <cell r="I93" t="str">
            <v>ПФО</v>
          </cell>
          <cell r="J93" t="str">
            <v>Цпин П.А., Симонов В.В., Ширяева С.П.</v>
          </cell>
          <cell r="K93">
            <v>174</v>
          </cell>
          <cell r="L93">
            <v>0</v>
          </cell>
          <cell r="M93" t="str">
            <v>ПЧЕЛА</v>
          </cell>
          <cell r="N93" t="str">
            <v>В</v>
          </cell>
          <cell r="O93" t="str">
            <v>ПЧЕЛА В.</v>
          </cell>
          <cell r="P93" t="str">
            <v>Валерия</v>
          </cell>
        </row>
        <row r="94">
          <cell r="A94">
            <v>124</v>
          </cell>
          <cell r="B94">
            <v>24</v>
          </cell>
          <cell r="C94" t="str">
            <v>ХРАМОВА Екатерина</v>
          </cell>
          <cell r="D94" t="str">
            <v>08.08.2010</v>
          </cell>
          <cell r="E94" t="str">
            <v>II</v>
          </cell>
          <cell r="F94">
            <v>164</v>
          </cell>
          <cell r="G94" t="str">
            <v>Москва</v>
          </cell>
          <cell r="H94" t="str">
            <v>г. Москва</v>
          </cell>
          <cell r="I94" t="str">
            <v>МОС</v>
          </cell>
          <cell r="J94" t="str">
            <v>Тяпкин С.Е.</v>
          </cell>
          <cell r="K94">
            <v>164</v>
          </cell>
          <cell r="L94">
            <v>0</v>
          </cell>
          <cell r="M94" t="str">
            <v>ХРАМОВА</v>
          </cell>
          <cell r="N94" t="str">
            <v>Е</v>
          </cell>
          <cell r="O94" t="str">
            <v>ХРАМОВА Е.</v>
          </cell>
          <cell r="P94" t="str">
            <v>Екатерина</v>
          </cell>
        </row>
        <row r="95">
          <cell r="A95">
            <v>125</v>
          </cell>
          <cell r="B95">
            <v>25</v>
          </cell>
          <cell r="C95" t="str">
            <v>КОПЕЙКИНА Мария</v>
          </cell>
          <cell r="D95" t="str">
            <v>22.02.2010</v>
          </cell>
          <cell r="E95" t="str">
            <v>1 юн.</v>
          </cell>
          <cell r="F95">
            <v>160</v>
          </cell>
          <cell r="G95" t="str">
            <v>С.-Петербург</v>
          </cell>
          <cell r="H95" t="str">
            <v>г. Санкт-Петербург</v>
          </cell>
          <cell r="I95" t="str">
            <v>С-П</v>
          </cell>
          <cell r="J95" t="str">
            <v>Щесюк В.Д., Чекуров Д.В.</v>
          </cell>
          <cell r="K95">
            <v>160</v>
          </cell>
          <cell r="L95">
            <v>0</v>
          </cell>
          <cell r="M95" t="str">
            <v>КОПЕЙКИНА</v>
          </cell>
          <cell r="N95" t="str">
            <v>М</v>
          </cell>
          <cell r="O95" t="str">
            <v>КОПЕЙКИНА М.</v>
          </cell>
          <cell r="P95" t="str">
            <v>Мария</v>
          </cell>
        </row>
        <row r="96">
          <cell r="A96">
            <v>126</v>
          </cell>
          <cell r="B96">
            <v>26</v>
          </cell>
          <cell r="C96" t="str">
            <v>АНТИПОВА Виктория</v>
          </cell>
          <cell r="D96" t="str">
            <v>07.08.2010</v>
          </cell>
          <cell r="E96" t="str">
            <v>1 юн.</v>
          </cell>
          <cell r="F96">
            <v>159</v>
          </cell>
          <cell r="G96" t="str">
            <v>С.-Петербург</v>
          </cell>
          <cell r="H96" t="str">
            <v>г. Санкт-Петербург</v>
          </cell>
          <cell r="I96" t="str">
            <v>С-П</v>
          </cell>
          <cell r="J96" t="str">
            <v>Хорошилова Е.В., Литвиненко Е.И.</v>
          </cell>
          <cell r="K96">
            <v>159</v>
          </cell>
          <cell r="L96">
            <v>0</v>
          </cell>
          <cell r="M96" t="str">
            <v>АНТИПОВА</v>
          </cell>
          <cell r="N96" t="str">
            <v>В</v>
          </cell>
          <cell r="O96" t="str">
            <v>АНТИПОВА В.</v>
          </cell>
          <cell r="P96" t="str">
            <v>Виктория</v>
          </cell>
        </row>
        <row r="97">
          <cell r="A97">
            <v>127</v>
          </cell>
          <cell r="B97">
            <v>27</v>
          </cell>
          <cell r="C97" t="str">
            <v>КУЗНЕЦОВА Дарья</v>
          </cell>
          <cell r="D97">
            <v>40942</v>
          </cell>
          <cell r="E97" t="str">
            <v>2 юн.</v>
          </cell>
          <cell r="F97">
            <v>157</v>
          </cell>
          <cell r="G97" t="str">
            <v>Майкоп</v>
          </cell>
          <cell r="H97" t="str">
            <v>Респ. Адыгея</v>
          </cell>
          <cell r="I97" t="str">
            <v>ЮФО</v>
          </cell>
          <cell r="J97" t="str">
            <v>Асоцкий И.Н.</v>
          </cell>
          <cell r="K97">
            <v>157</v>
          </cell>
          <cell r="L97">
            <v>0</v>
          </cell>
          <cell r="M97" t="str">
            <v>КУЗНЕЦОВА</v>
          </cell>
          <cell r="N97" t="str">
            <v>Д</v>
          </cell>
          <cell r="O97" t="str">
            <v>КУЗНЕЦОВА Д.</v>
          </cell>
          <cell r="P97" t="str">
            <v>Дарья</v>
          </cell>
        </row>
        <row r="98">
          <cell r="A98">
            <v>128</v>
          </cell>
          <cell r="B98">
            <v>28</v>
          </cell>
          <cell r="C98" t="str">
            <v>АФАНАСЬЕВА София</v>
          </cell>
          <cell r="D98" t="str">
            <v>07.06.2010</v>
          </cell>
          <cell r="E98" t="str">
            <v>III</v>
          </cell>
          <cell r="F98">
            <v>156</v>
          </cell>
          <cell r="G98" t="str">
            <v>Семибратово</v>
          </cell>
          <cell r="H98" t="str">
            <v>Ярославская обл.</v>
          </cell>
          <cell r="I98" t="str">
            <v>ЦФО</v>
          </cell>
          <cell r="J98" t="str">
            <v>Минина О.В., Корсаков Е.В.</v>
          </cell>
          <cell r="K98">
            <v>156</v>
          </cell>
          <cell r="L98">
            <v>0</v>
          </cell>
          <cell r="M98" t="str">
            <v>АФАНАСЬЕВА</v>
          </cell>
          <cell r="N98" t="str">
            <v>С</v>
          </cell>
          <cell r="O98" t="str">
            <v>АФАНАСЬЕВА С.</v>
          </cell>
          <cell r="P98" t="str">
            <v>София</v>
          </cell>
        </row>
        <row r="99">
          <cell r="A99">
            <v>129</v>
          </cell>
          <cell r="B99">
            <v>29</v>
          </cell>
          <cell r="C99" t="str">
            <v>МАЦЕПУРА Елизавета</v>
          </cell>
          <cell r="D99" t="str">
            <v>20.01.2010</v>
          </cell>
          <cell r="E99" t="str">
            <v>III</v>
          </cell>
          <cell r="F99">
            <v>152</v>
          </cell>
          <cell r="G99" t="str">
            <v>Ессентуки</v>
          </cell>
          <cell r="H99" t="str">
            <v>Ставропольский кр.</v>
          </cell>
          <cell r="I99" t="str">
            <v>СКФО</v>
          </cell>
          <cell r="J99" t="str">
            <v>Чимбарцев В.М.</v>
          </cell>
          <cell r="K99">
            <v>152</v>
          </cell>
          <cell r="L99">
            <v>0</v>
          </cell>
          <cell r="M99" t="str">
            <v>МАЦЕПУРА</v>
          </cell>
          <cell r="N99" t="str">
            <v>Е</v>
          </cell>
          <cell r="O99" t="str">
            <v>МАЦЕПУРА Е.</v>
          </cell>
          <cell r="P99" t="str">
            <v>Елизавета</v>
          </cell>
        </row>
        <row r="100">
          <cell r="A100">
            <v>130</v>
          </cell>
          <cell r="B100">
            <v>30</v>
          </cell>
          <cell r="C100" t="str">
            <v>ЧЕРНЫШЕВА Анна</v>
          </cell>
          <cell r="D100" t="str">
            <v>02.06.2010</v>
          </cell>
          <cell r="E100" t="str">
            <v>III</v>
          </cell>
          <cell r="F100">
            <v>140</v>
          </cell>
          <cell r="G100" t="str">
            <v>Н.Новгород</v>
          </cell>
          <cell r="H100" t="str">
            <v>Нижегородская обл.</v>
          </cell>
          <cell r="I100" t="str">
            <v>ПФО</v>
          </cell>
          <cell r="J100" t="str">
            <v>Карпов А.Н., Лапшин А.В., Брусин С.Б.</v>
          </cell>
          <cell r="K100">
            <v>140</v>
          </cell>
          <cell r="L100">
            <v>0</v>
          </cell>
          <cell r="M100" t="str">
            <v>ЧЕРНЫШЕВА</v>
          </cell>
          <cell r="N100" t="str">
            <v>А</v>
          </cell>
          <cell r="O100" t="str">
            <v>ЧЕРНЫШЕВА А.</v>
          </cell>
          <cell r="P100" t="str">
            <v>Анна</v>
          </cell>
        </row>
        <row r="101">
          <cell r="A101">
            <v>131</v>
          </cell>
          <cell r="B101">
            <v>31</v>
          </cell>
          <cell r="C101" t="str">
            <v>КУЗНЕЦОВА Марьяна</v>
          </cell>
          <cell r="D101" t="str">
            <v>19.02.2010</v>
          </cell>
          <cell r="E101" t="str">
            <v>III</v>
          </cell>
          <cell r="F101">
            <v>138</v>
          </cell>
          <cell r="G101" t="str">
            <v>Семибратово</v>
          </cell>
          <cell r="H101" t="str">
            <v>Ярославская обл.</v>
          </cell>
          <cell r="I101" t="str">
            <v>ЦФО</v>
          </cell>
          <cell r="J101" t="str">
            <v>Минина О.В., Корсаков Е.В.</v>
          </cell>
          <cell r="K101">
            <v>138</v>
          </cell>
          <cell r="L101">
            <v>0</v>
          </cell>
          <cell r="M101" t="str">
            <v>КУЗНЕЦОВА</v>
          </cell>
          <cell r="N101" t="str">
            <v>М</v>
          </cell>
          <cell r="O101" t="str">
            <v>КУЗНЕЦОВА М.</v>
          </cell>
          <cell r="P101" t="str">
            <v>Марьяна</v>
          </cell>
        </row>
        <row r="102">
          <cell r="A102">
            <v>132</v>
          </cell>
          <cell r="B102">
            <v>32</v>
          </cell>
          <cell r="C102" t="str">
            <v>ЖОВНИР Алена</v>
          </cell>
          <cell r="D102" t="str">
            <v>27.07.2011</v>
          </cell>
          <cell r="E102" t="str">
            <v>II</v>
          </cell>
          <cell r="F102">
            <v>137</v>
          </cell>
          <cell r="G102" t="str">
            <v>Оренбург</v>
          </cell>
          <cell r="H102" t="str">
            <v>Оренбургская обл.</v>
          </cell>
          <cell r="I102" t="str">
            <v>ПФО</v>
          </cell>
          <cell r="J102" t="str">
            <v>Ивонин В.А., Ивонина О.Н.</v>
          </cell>
          <cell r="K102">
            <v>137</v>
          </cell>
          <cell r="L102">
            <v>0</v>
          </cell>
          <cell r="M102" t="str">
            <v>ЖОВНИР</v>
          </cell>
          <cell r="N102" t="str">
            <v>А</v>
          </cell>
          <cell r="O102" t="str">
            <v>ЖОВНИР А.</v>
          </cell>
          <cell r="P102" t="str">
            <v>Алена</v>
          </cell>
        </row>
        <row r="103">
          <cell r="A103">
            <v>133</v>
          </cell>
          <cell r="B103">
            <v>33</v>
          </cell>
          <cell r="C103" t="str">
            <v>САВОСТИКОВА Алина</v>
          </cell>
          <cell r="D103" t="str">
            <v>22.02.2011</v>
          </cell>
          <cell r="E103" t="str">
            <v>1 юн.</v>
          </cell>
          <cell r="F103">
            <v>136</v>
          </cell>
          <cell r="G103" t="str">
            <v>Орел</v>
          </cell>
          <cell r="H103" t="str">
            <v>Орловская обл.</v>
          </cell>
          <cell r="I103" t="str">
            <v>ЦФО</v>
          </cell>
          <cell r="J103" t="str">
            <v>Астахов А.С.</v>
          </cell>
          <cell r="K103">
            <v>136</v>
          </cell>
          <cell r="L103">
            <v>0</v>
          </cell>
          <cell r="M103" t="str">
            <v>САВОСТИКОВА</v>
          </cell>
          <cell r="N103" t="str">
            <v>А</v>
          </cell>
          <cell r="O103" t="str">
            <v>САВОСТИКОВА А.</v>
          </cell>
          <cell r="P103" t="str">
            <v>Алина</v>
          </cell>
        </row>
        <row r="104">
          <cell r="A104">
            <v>134</v>
          </cell>
          <cell r="B104">
            <v>34</v>
          </cell>
          <cell r="C104" t="str">
            <v>ГУЩИНА Екатерина</v>
          </cell>
          <cell r="D104" t="str">
            <v>16.05.2011</v>
          </cell>
          <cell r="E104" t="str">
            <v>1 юн.</v>
          </cell>
          <cell r="F104">
            <v>136</v>
          </cell>
          <cell r="G104" t="str">
            <v>Екатеринбург</v>
          </cell>
          <cell r="H104" t="str">
            <v>Свердловская обл.</v>
          </cell>
          <cell r="I104" t="str">
            <v>УрФО</v>
          </cell>
          <cell r="J104" t="str">
            <v>Хонина А.С., Артемкин А.А.</v>
          </cell>
          <cell r="K104">
            <v>136</v>
          </cell>
          <cell r="L104">
            <v>0</v>
          </cell>
          <cell r="M104" t="str">
            <v>ГУЩИНА</v>
          </cell>
          <cell r="N104" t="str">
            <v>Е</v>
          </cell>
          <cell r="O104" t="str">
            <v>ГУЩИНА Е.</v>
          </cell>
          <cell r="P104" t="str">
            <v>Екатерина</v>
          </cell>
        </row>
        <row r="105">
          <cell r="A105">
            <v>135</v>
          </cell>
          <cell r="B105">
            <v>35</v>
          </cell>
          <cell r="C105" t="str">
            <v>НОВИК Дарья</v>
          </cell>
          <cell r="D105">
            <v>40291</v>
          </cell>
          <cell r="E105" t="str">
            <v>1 юн.</v>
          </cell>
          <cell r="F105">
            <v>130</v>
          </cell>
          <cell r="G105" t="str">
            <v>Гродно</v>
          </cell>
          <cell r="H105" t="str">
            <v>РЕСПУБЛИКА БЕЛАРУСЬ</v>
          </cell>
          <cell r="I105" t="str">
            <v>БЕЛ</v>
          </cell>
          <cell r="J105" t="str">
            <v>Загидулин Б.Н.</v>
          </cell>
          <cell r="K105">
            <v>130</v>
          </cell>
          <cell r="L105">
            <v>0</v>
          </cell>
          <cell r="M105" t="str">
            <v>НОВИК</v>
          </cell>
          <cell r="N105" t="str">
            <v>Д</v>
          </cell>
          <cell r="O105" t="str">
            <v>НОВИК Д.</v>
          </cell>
          <cell r="P105" t="str">
            <v>Дарья</v>
          </cell>
        </row>
        <row r="106">
          <cell r="A106">
            <v>136</v>
          </cell>
          <cell r="B106">
            <v>36</v>
          </cell>
          <cell r="C106" t="str">
            <v>КОХ Наталья</v>
          </cell>
          <cell r="D106" t="str">
            <v>10.09.2011</v>
          </cell>
          <cell r="E106" t="str">
            <v>III</v>
          </cell>
          <cell r="F106">
            <v>126</v>
          </cell>
          <cell r="G106" t="str">
            <v>Осинники</v>
          </cell>
          <cell r="H106" t="str">
            <v>Кемеровская обл.</v>
          </cell>
          <cell r="I106" t="str">
            <v>СФО</v>
          </cell>
          <cell r="J106" t="str">
            <v>Школа М.Ю., Андреев В.Г.</v>
          </cell>
          <cell r="K106">
            <v>126</v>
          </cell>
          <cell r="L106">
            <v>0</v>
          </cell>
          <cell r="M106" t="str">
            <v>КОХ</v>
          </cell>
          <cell r="N106" t="str">
            <v>Н</v>
          </cell>
          <cell r="O106" t="str">
            <v>КОХ Н.</v>
          </cell>
          <cell r="P106" t="str">
            <v>Наталья</v>
          </cell>
        </row>
        <row r="107">
          <cell r="A107">
            <v>137</v>
          </cell>
          <cell r="B107">
            <v>37</v>
          </cell>
          <cell r="C107" t="str">
            <v>АБДУРАХМАНОВА Сафина</v>
          </cell>
          <cell r="D107" t="str">
            <v>18.05.2010</v>
          </cell>
          <cell r="E107" t="str">
            <v>III</v>
          </cell>
          <cell r="F107">
            <v>126</v>
          </cell>
          <cell r="G107" t="str">
            <v>Семибратово</v>
          </cell>
          <cell r="H107" t="str">
            <v>Ярославская обл.</v>
          </cell>
          <cell r="I107" t="str">
            <v>ЦФО</v>
          </cell>
          <cell r="J107" t="str">
            <v>Минина О.В., Корсаков Е.В.</v>
          </cell>
          <cell r="K107">
            <v>126</v>
          </cell>
          <cell r="L107">
            <v>0</v>
          </cell>
          <cell r="M107" t="str">
            <v>АБДУРАХМАНОВА</v>
          </cell>
          <cell r="N107" t="str">
            <v>С</v>
          </cell>
          <cell r="O107" t="str">
            <v>АБДУРАХМАНОВА С.</v>
          </cell>
          <cell r="P107" t="str">
            <v>Сафина</v>
          </cell>
        </row>
        <row r="108">
          <cell r="A108">
            <v>138</v>
          </cell>
          <cell r="B108">
            <v>38</v>
          </cell>
          <cell r="C108" t="str">
            <v>ЗУБАТОВА Ульяна</v>
          </cell>
          <cell r="D108" t="str">
            <v>25.02.2010</v>
          </cell>
          <cell r="E108" t="str">
            <v>II</v>
          </cell>
          <cell r="F108">
            <v>123</v>
          </cell>
          <cell r="G108" t="str">
            <v>Абакан</v>
          </cell>
          <cell r="H108" t="str">
            <v>Респ. Хакасия</v>
          </cell>
          <cell r="I108" t="str">
            <v>СФО</v>
          </cell>
          <cell r="J108" t="str">
            <v>Калинушкина Е.В.</v>
          </cell>
          <cell r="K108">
            <v>123</v>
          </cell>
          <cell r="L108">
            <v>0</v>
          </cell>
          <cell r="M108" t="str">
            <v>ЗУБАТОВА</v>
          </cell>
          <cell r="N108" t="str">
            <v>У</v>
          </cell>
          <cell r="O108" t="str">
            <v>ЗУБАТОВА У.</v>
          </cell>
          <cell r="P108" t="str">
            <v>Ульяна</v>
          </cell>
        </row>
        <row r="109">
          <cell r="A109">
            <v>139</v>
          </cell>
          <cell r="B109">
            <v>39</v>
          </cell>
          <cell r="C109" t="str">
            <v>ЧЕТВЕРТАКОВА Виктория</v>
          </cell>
          <cell r="D109" t="str">
            <v>23.08.2010</v>
          </cell>
          <cell r="E109" t="str">
            <v>1 юн.</v>
          </cell>
          <cell r="F109">
            <v>121</v>
          </cell>
          <cell r="G109" t="str">
            <v>Н.Новгород</v>
          </cell>
          <cell r="H109" t="str">
            <v>Нижегородская обл.</v>
          </cell>
          <cell r="I109" t="str">
            <v>ПФО</v>
          </cell>
          <cell r="J109" t="str">
            <v>Рыжов Ю.Б., Перевезенцев М.В.</v>
          </cell>
          <cell r="K109">
            <v>121</v>
          </cell>
          <cell r="L109">
            <v>0</v>
          </cell>
          <cell r="M109" t="str">
            <v>ЧЕТВЕРТАКОВА</v>
          </cell>
          <cell r="N109" t="str">
            <v>В</v>
          </cell>
          <cell r="O109" t="str">
            <v>ЧЕТВЕРТАКОВА В.</v>
          </cell>
          <cell r="P109" t="str">
            <v>Виктория</v>
          </cell>
        </row>
        <row r="110">
          <cell r="A110">
            <v>140</v>
          </cell>
          <cell r="B110">
            <v>40</v>
          </cell>
          <cell r="C110" t="str">
            <v>ПАХОМОВА Анастасия</v>
          </cell>
          <cell r="D110" t="str">
            <v>11.03.2011</v>
          </cell>
          <cell r="E110" t="str">
            <v>1 юн.</v>
          </cell>
          <cell r="F110">
            <v>121</v>
          </cell>
          <cell r="G110" t="str">
            <v>Подольск</v>
          </cell>
          <cell r="H110" t="str">
            <v>Московская обл.</v>
          </cell>
          <cell r="I110" t="str">
            <v>ЦФО</v>
          </cell>
          <cell r="J110" t="str">
            <v>Сурова О.И., Застрешкина Т.В.</v>
          </cell>
          <cell r="K110">
            <v>121</v>
          </cell>
          <cell r="L110">
            <v>0</v>
          </cell>
          <cell r="M110" t="str">
            <v>ПАХОМОВА</v>
          </cell>
          <cell r="N110" t="str">
            <v>А</v>
          </cell>
          <cell r="O110" t="str">
            <v>ПАХОМОВА А.</v>
          </cell>
          <cell r="P110" t="str">
            <v>Анастасия</v>
          </cell>
        </row>
        <row r="111">
          <cell r="A111">
            <v>141</v>
          </cell>
          <cell r="B111">
            <v>41</v>
          </cell>
          <cell r="C111" t="str">
            <v>ИЛЬЯСОВА Рузанна</v>
          </cell>
          <cell r="D111" t="str">
            <v>22.07.2010</v>
          </cell>
          <cell r="E111" t="str">
            <v>1 юн.</v>
          </cell>
          <cell r="F111">
            <v>120</v>
          </cell>
          <cell r="G111" t="str">
            <v>Казань</v>
          </cell>
          <cell r="H111" t="str">
            <v>Респ. Татарстан</v>
          </cell>
          <cell r="I111" t="str">
            <v>ПФО</v>
          </cell>
          <cell r="J111" t="str">
            <v>Князев П.А.</v>
          </cell>
          <cell r="K111">
            <v>120</v>
          </cell>
          <cell r="L111">
            <v>0</v>
          </cell>
          <cell r="M111" t="str">
            <v>ИЛЬЯСОВА</v>
          </cell>
          <cell r="N111" t="str">
            <v>Р</v>
          </cell>
          <cell r="O111" t="str">
            <v>ИЛЬЯСОВА Р.</v>
          </cell>
          <cell r="P111" t="str">
            <v>Рузанна</v>
          </cell>
        </row>
        <row r="112">
          <cell r="A112">
            <v>142</v>
          </cell>
          <cell r="B112">
            <v>42</v>
          </cell>
          <cell r="C112" t="str">
            <v>ЛЯНГУЗОВА Ульяна</v>
          </cell>
          <cell r="D112" t="str">
            <v>01.02.2010</v>
          </cell>
          <cell r="E112" t="str">
            <v>III</v>
          </cell>
          <cell r="F112">
            <v>107</v>
          </cell>
          <cell r="G112" t="str">
            <v>Рыбинск</v>
          </cell>
          <cell r="H112" t="str">
            <v>Ярославская обл.</v>
          </cell>
          <cell r="I112" t="str">
            <v>ЦФО</v>
          </cell>
          <cell r="J112" t="str">
            <v>Обрезкова Ю.Н.</v>
          </cell>
          <cell r="K112">
            <v>107</v>
          </cell>
          <cell r="L112">
            <v>0</v>
          </cell>
          <cell r="M112" t="str">
            <v>ЛЯНГУЗОВА</v>
          </cell>
          <cell r="N112" t="str">
            <v>У</v>
          </cell>
          <cell r="O112" t="str">
            <v>ЛЯНГУЗОВА У.</v>
          </cell>
          <cell r="P112" t="str">
            <v>Ульяна</v>
          </cell>
        </row>
        <row r="113">
          <cell r="A113">
            <v>143</v>
          </cell>
          <cell r="B113">
            <v>43</v>
          </cell>
          <cell r="C113" t="str">
            <v>ШЕСТЕРОВА Анастасия</v>
          </cell>
          <cell r="D113" t="str">
            <v>21.04.2010</v>
          </cell>
          <cell r="E113" t="str">
            <v>1 юн.</v>
          </cell>
          <cell r="F113">
            <v>107</v>
          </cell>
          <cell r="G113" t="str">
            <v>Екатеринбург</v>
          </cell>
          <cell r="H113" t="str">
            <v>Свердловская обл.</v>
          </cell>
          <cell r="I113" t="str">
            <v>УрФО</v>
          </cell>
          <cell r="J113" t="str">
            <v>Хонина А.С., Артемкин А.А.</v>
          </cell>
          <cell r="K113">
            <v>107</v>
          </cell>
          <cell r="L113">
            <v>0</v>
          </cell>
          <cell r="M113" t="str">
            <v>ШЕСТЕРОВА</v>
          </cell>
          <cell r="N113" t="str">
            <v>А</v>
          </cell>
          <cell r="O113" t="str">
            <v>ШЕСТЕРОВА А.</v>
          </cell>
          <cell r="P113" t="str">
            <v>Анастасия</v>
          </cell>
        </row>
        <row r="114">
          <cell r="A114">
            <v>144</v>
          </cell>
          <cell r="B114">
            <v>44</v>
          </cell>
          <cell r="C114" t="str">
            <v>МЕЛЬНИК Евангелина</v>
          </cell>
          <cell r="D114" t="str">
            <v>28.12.2010</v>
          </cell>
          <cell r="E114" t="str">
            <v>1 юн.</v>
          </cell>
          <cell r="F114">
            <v>104</v>
          </cell>
          <cell r="G114" t="str">
            <v>Калининград</v>
          </cell>
          <cell r="H114" t="str">
            <v>Калининградская обл.</v>
          </cell>
          <cell r="I114" t="str">
            <v>СЗФО</v>
          </cell>
          <cell r="J114" t="str">
            <v>Тесля О.И.</v>
          </cell>
          <cell r="K114">
            <v>104</v>
          </cell>
          <cell r="L114">
            <v>0</v>
          </cell>
          <cell r="M114" t="str">
            <v>МЕЛЬНИК</v>
          </cell>
          <cell r="N114" t="str">
            <v>Е</v>
          </cell>
          <cell r="O114" t="str">
            <v>МЕЛЬНИК Е.</v>
          </cell>
          <cell r="P114" t="str">
            <v>Евангелина</v>
          </cell>
        </row>
        <row r="115">
          <cell r="A115">
            <v>145</v>
          </cell>
          <cell r="B115">
            <v>45</v>
          </cell>
          <cell r="C115" t="str">
            <v>ПОПОВЦЕВА Кира</v>
          </cell>
          <cell r="D115" t="str">
            <v>24.10.2010</v>
          </cell>
          <cell r="E115" t="str">
            <v>III</v>
          </cell>
          <cell r="F115">
            <v>102</v>
          </cell>
          <cell r="G115" t="str">
            <v>Челябинск</v>
          </cell>
          <cell r="H115" t="str">
            <v>Челябинская обл.</v>
          </cell>
          <cell r="I115" t="str">
            <v>УрФО</v>
          </cell>
          <cell r="J115" t="str">
            <v>Тарасова Н.Н.</v>
          </cell>
          <cell r="K115">
            <v>102</v>
          </cell>
          <cell r="L115">
            <v>0</v>
          </cell>
          <cell r="M115" t="str">
            <v>ПОПОВЦЕВА</v>
          </cell>
          <cell r="N115" t="str">
            <v>К</v>
          </cell>
          <cell r="O115" t="str">
            <v>ПОПОВЦЕВА К.</v>
          </cell>
          <cell r="P115" t="str">
            <v>Кира</v>
          </cell>
        </row>
        <row r="116">
          <cell r="A116">
            <v>146</v>
          </cell>
          <cell r="B116">
            <v>46</v>
          </cell>
          <cell r="C116" t="str">
            <v>ФИЛИППОВА Анастасия</v>
          </cell>
          <cell r="D116" t="str">
            <v>06.03.2011</v>
          </cell>
          <cell r="E116" t="str">
            <v>1 юн.</v>
          </cell>
          <cell r="F116">
            <v>98</v>
          </cell>
          <cell r="G116" t="str">
            <v>Иваново</v>
          </cell>
          <cell r="H116" t="str">
            <v>Ивановская обл.</v>
          </cell>
          <cell r="I116" t="str">
            <v>ЦФО</v>
          </cell>
          <cell r="J116" t="str">
            <v>Батунова В.А., Батунов С.А.</v>
          </cell>
          <cell r="K116">
            <v>98</v>
          </cell>
          <cell r="L116">
            <v>0</v>
          </cell>
          <cell r="M116" t="str">
            <v>ФИЛИППОВА</v>
          </cell>
          <cell r="N116" t="str">
            <v>А</v>
          </cell>
          <cell r="O116" t="str">
            <v>ФИЛИППОВА А.</v>
          </cell>
          <cell r="P116" t="str">
            <v>Анастасия</v>
          </cell>
        </row>
        <row r="117">
          <cell r="A117">
            <v>147</v>
          </cell>
          <cell r="B117">
            <v>47</v>
          </cell>
          <cell r="C117" t="str">
            <v>ТЕРЕХОВА Ярослава</v>
          </cell>
          <cell r="D117" t="str">
            <v>12.11.2012</v>
          </cell>
          <cell r="E117" t="str">
            <v>3 юн.</v>
          </cell>
          <cell r="F117">
            <v>94</v>
          </cell>
          <cell r="G117" t="str">
            <v>С.-Петербург</v>
          </cell>
          <cell r="H117" t="str">
            <v>г. Санкт-Петербург</v>
          </cell>
          <cell r="I117" t="str">
            <v>С-П</v>
          </cell>
          <cell r="J117" t="str">
            <v>Трушкина О.Г., Лешев С.Г.</v>
          </cell>
          <cell r="K117">
            <v>94</v>
          </cell>
          <cell r="L117">
            <v>0</v>
          </cell>
          <cell r="M117" t="str">
            <v>ТЕРЕХОВА</v>
          </cell>
          <cell r="N117" t="str">
            <v>Я</v>
          </cell>
          <cell r="O117" t="str">
            <v>ТЕРЕХОВА Я.</v>
          </cell>
          <cell r="P117" t="str">
            <v>Ярослава</v>
          </cell>
        </row>
        <row r="118">
          <cell r="A118">
            <v>148</v>
          </cell>
          <cell r="B118">
            <v>48</v>
          </cell>
          <cell r="C118" t="str">
            <v>ФАХРУТДИНОВА Анна</v>
          </cell>
          <cell r="D118" t="str">
            <v>30.01.2010</v>
          </cell>
          <cell r="E118" t="str">
            <v>II</v>
          </cell>
          <cell r="F118">
            <v>93</v>
          </cell>
          <cell r="G118" t="str">
            <v>Казань</v>
          </cell>
          <cell r="H118" t="str">
            <v>Респ. Татарстан</v>
          </cell>
          <cell r="I118" t="str">
            <v>ПФО</v>
          </cell>
          <cell r="J118" t="str">
            <v>Тихонов В.А., Шахова Ю.А.</v>
          </cell>
          <cell r="K118">
            <v>93</v>
          </cell>
          <cell r="L118">
            <v>0</v>
          </cell>
          <cell r="M118" t="str">
            <v>ФАХРУТДИНОВА</v>
          </cell>
          <cell r="N118" t="str">
            <v>А</v>
          </cell>
          <cell r="O118" t="str">
            <v>ФАХРУТДИНОВА А.</v>
          </cell>
          <cell r="P118" t="str">
            <v>Анна</v>
          </cell>
        </row>
        <row r="119">
          <cell r="A119">
            <v>149</v>
          </cell>
          <cell r="B119">
            <v>49</v>
          </cell>
          <cell r="C119" t="str">
            <v>МОРОЗОВА Маргарита</v>
          </cell>
          <cell r="D119" t="str">
            <v>02.11.2010</v>
          </cell>
          <cell r="E119" t="str">
            <v>1 юн.</v>
          </cell>
          <cell r="F119">
            <v>93</v>
          </cell>
          <cell r="G119" t="str">
            <v>Москва</v>
          </cell>
          <cell r="H119" t="str">
            <v>г. Москва</v>
          </cell>
          <cell r="I119" t="str">
            <v>МОС</v>
          </cell>
          <cell r="J119" t="str">
            <v>Тяпкин С.Е.</v>
          </cell>
          <cell r="K119">
            <v>93</v>
          </cell>
          <cell r="L119">
            <v>0</v>
          </cell>
          <cell r="M119" t="str">
            <v>МОРОЗОВА</v>
          </cell>
          <cell r="N119" t="str">
            <v>М</v>
          </cell>
          <cell r="O119" t="str">
            <v>МОРОЗОВА М.</v>
          </cell>
          <cell r="P119" t="str">
            <v>Маргарита</v>
          </cell>
        </row>
        <row r="120">
          <cell r="A120">
            <v>150</v>
          </cell>
          <cell r="B120">
            <v>50</v>
          </cell>
          <cell r="C120" t="str">
            <v>КОДЗОВА Дэниза</v>
          </cell>
          <cell r="D120" t="str">
            <v>14.03.2011</v>
          </cell>
          <cell r="E120" t="str">
            <v>б/р</v>
          </cell>
          <cell r="F120">
            <v>92</v>
          </cell>
          <cell r="G120" t="str">
            <v>Нальчик</v>
          </cell>
          <cell r="H120" t="str">
            <v>Кабардино-Балкарская респ.</v>
          </cell>
          <cell r="I120" t="str">
            <v>СКФО</v>
          </cell>
          <cell r="J120" t="str">
            <v>Битюцкая И.И.</v>
          </cell>
          <cell r="K120">
            <v>92</v>
          </cell>
          <cell r="L120">
            <v>0</v>
          </cell>
          <cell r="M120" t="str">
            <v>КОДЗОВА</v>
          </cell>
          <cell r="N120" t="str">
            <v>Д</v>
          </cell>
          <cell r="O120" t="str">
            <v>КОДЗОВА Д.</v>
          </cell>
          <cell r="P120" t="str">
            <v>Дэниза</v>
          </cell>
        </row>
        <row r="121">
          <cell r="A121">
            <v>151</v>
          </cell>
          <cell r="B121">
            <v>51</v>
          </cell>
          <cell r="C121" t="str">
            <v>ХАДИУЛЛИНА Нафиса</v>
          </cell>
          <cell r="D121" t="str">
            <v>28.06.2011</v>
          </cell>
          <cell r="E121" t="str">
            <v>III</v>
          </cell>
          <cell r="F121">
            <v>89</v>
          </cell>
          <cell r="G121" t="str">
            <v>Казань</v>
          </cell>
          <cell r="H121" t="str">
            <v>Респ. Татарстан</v>
          </cell>
          <cell r="I121" t="str">
            <v>ПФО</v>
          </cell>
          <cell r="J121" t="str">
            <v>Степанова А.А., Кудряшов Р.А.</v>
          </cell>
          <cell r="K121">
            <v>89</v>
          </cell>
          <cell r="L121">
            <v>0</v>
          </cell>
          <cell r="M121" t="str">
            <v>ХАДИУЛЛИНА</v>
          </cell>
          <cell r="N121" t="str">
            <v>Н</v>
          </cell>
          <cell r="O121" t="str">
            <v>ХАДИУЛЛИНА Н.</v>
          </cell>
          <cell r="P121" t="str">
            <v>Нафиса</v>
          </cell>
        </row>
        <row r="122">
          <cell r="A122">
            <v>152</v>
          </cell>
          <cell r="B122">
            <v>52</v>
          </cell>
          <cell r="C122" t="str">
            <v>ДЕБЕТЕЕВА Самира</v>
          </cell>
          <cell r="D122" t="str">
            <v>17.02.2011</v>
          </cell>
          <cell r="E122" t="str">
            <v>III</v>
          </cell>
          <cell r="F122">
            <v>89</v>
          </cell>
          <cell r="G122" t="str">
            <v>Казань</v>
          </cell>
          <cell r="H122" t="str">
            <v>Респ. Татарстан</v>
          </cell>
          <cell r="I122" t="str">
            <v>ПФО</v>
          </cell>
          <cell r="J122" t="str">
            <v>Степанова А.А., Кудряшов Р.А.</v>
          </cell>
          <cell r="K122">
            <v>89</v>
          </cell>
          <cell r="L122">
            <v>0</v>
          </cell>
          <cell r="M122" t="str">
            <v>ДЕБЕТЕЕВА</v>
          </cell>
          <cell r="N122" t="str">
            <v>С</v>
          </cell>
          <cell r="O122" t="str">
            <v>ДЕБЕТЕЕВА С.</v>
          </cell>
          <cell r="P122" t="str">
            <v>Самира</v>
          </cell>
        </row>
        <row r="123">
          <cell r="A123">
            <v>153</v>
          </cell>
          <cell r="B123">
            <v>53</v>
          </cell>
          <cell r="C123" t="str">
            <v>КУРАКИНА Алла</v>
          </cell>
          <cell r="D123" t="str">
            <v>20.03.2012</v>
          </cell>
          <cell r="E123" t="str">
            <v>1 юн.</v>
          </cell>
          <cell r="F123">
            <v>87</v>
          </cell>
          <cell r="G123" t="str">
            <v>Н.Новгород</v>
          </cell>
          <cell r="H123" t="str">
            <v>Нижегородская обл.</v>
          </cell>
          <cell r="I123" t="str">
            <v>ПФО</v>
          </cell>
          <cell r="J123" t="str">
            <v>Карпов Г.Р.</v>
          </cell>
          <cell r="K123">
            <v>87</v>
          </cell>
          <cell r="L123">
            <v>0</v>
          </cell>
          <cell r="M123" t="str">
            <v>КУРАКИНА</v>
          </cell>
          <cell r="N123" t="str">
            <v>А</v>
          </cell>
          <cell r="O123" t="str">
            <v>КУРАКИНА А.</v>
          </cell>
          <cell r="P123" t="str">
            <v>Алла</v>
          </cell>
        </row>
        <row r="124">
          <cell r="A124">
            <v>154</v>
          </cell>
          <cell r="B124">
            <v>54</v>
          </cell>
          <cell r="C124" t="str">
            <v>СКОСЫРЕВА Евгения</v>
          </cell>
          <cell r="D124" t="str">
            <v>08.01.2012</v>
          </cell>
          <cell r="E124" t="str">
            <v>1 юн.</v>
          </cell>
          <cell r="F124">
            <v>81</v>
          </cell>
          <cell r="G124" t="str">
            <v>Челябинск</v>
          </cell>
          <cell r="H124" t="str">
            <v>Челябинская обл.</v>
          </cell>
          <cell r="I124" t="str">
            <v>УрФО</v>
          </cell>
          <cell r="J124" t="str">
            <v>Ткачева Е.В.</v>
          </cell>
          <cell r="K124">
            <v>81</v>
          </cell>
          <cell r="L124">
            <v>0</v>
          </cell>
          <cell r="M124" t="str">
            <v>СКОСЫРЕВА</v>
          </cell>
          <cell r="N124" t="str">
            <v>Е</v>
          </cell>
          <cell r="O124" t="str">
            <v>СКОСЫРЕВА Е.</v>
          </cell>
          <cell r="P124" t="str">
            <v>Евгения</v>
          </cell>
        </row>
        <row r="125">
          <cell r="A125">
            <v>155</v>
          </cell>
          <cell r="B125">
            <v>55</v>
          </cell>
          <cell r="C125" t="str">
            <v>КРАСЮКОВА Ксения</v>
          </cell>
          <cell r="D125" t="str">
            <v>21.08.2010</v>
          </cell>
          <cell r="E125" t="str">
            <v>1 юн.</v>
          </cell>
          <cell r="F125">
            <v>79</v>
          </cell>
          <cell r="G125" t="str">
            <v>Самара</v>
          </cell>
          <cell r="H125" t="str">
            <v>Самарская обл.</v>
          </cell>
          <cell r="I125" t="str">
            <v>ПФО</v>
          </cell>
          <cell r="J125" t="str">
            <v>Вязова Е.Л., Мохначева Е.Ю.</v>
          </cell>
          <cell r="K125">
            <v>79</v>
          </cell>
          <cell r="L125">
            <v>0</v>
          </cell>
          <cell r="M125" t="str">
            <v>КРАСЮКОВА</v>
          </cell>
          <cell r="N125" t="str">
            <v>К</v>
          </cell>
          <cell r="O125" t="str">
            <v>КРАСЮКОВА К.</v>
          </cell>
          <cell r="P125" t="str">
            <v>Ксения</v>
          </cell>
        </row>
        <row r="126">
          <cell r="A126">
            <v>156</v>
          </cell>
          <cell r="B126">
            <v>56</v>
          </cell>
          <cell r="C126" t="str">
            <v>ЛЕХИНА Полина</v>
          </cell>
          <cell r="D126" t="str">
            <v>10.09.2010</v>
          </cell>
          <cell r="E126" t="str">
            <v>1 юн.</v>
          </cell>
          <cell r="F126">
            <v>76</v>
          </cell>
          <cell r="G126" t="str">
            <v>Самара</v>
          </cell>
          <cell r="H126" t="str">
            <v>Самарская обл.</v>
          </cell>
          <cell r="I126" t="str">
            <v>ПФО</v>
          </cell>
          <cell r="J126" t="str">
            <v>Вязова Е.Л., Мохначева Е.Ю.</v>
          </cell>
          <cell r="K126">
            <v>76</v>
          </cell>
          <cell r="L126">
            <v>0</v>
          </cell>
          <cell r="M126" t="str">
            <v>ЛЕХИНА</v>
          </cell>
          <cell r="N126" t="str">
            <v>П</v>
          </cell>
          <cell r="O126" t="str">
            <v>ЛЕХИНА П.</v>
          </cell>
          <cell r="P126" t="str">
            <v>Полина</v>
          </cell>
        </row>
        <row r="127">
          <cell r="A127">
            <v>157</v>
          </cell>
          <cell r="B127">
            <v>57</v>
          </cell>
          <cell r="C127" t="str">
            <v>ВОРОНИНА Алена</v>
          </cell>
          <cell r="D127" t="str">
            <v>13.04.2012</v>
          </cell>
          <cell r="E127" t="str">
            <v>II</v>
          </cell>
          <cell r="F127">
            <v>73</v>
          </cell>
          <cell r="G127" t="str">
            <v>Оренбург</v>
          </cell>
          <cell r="H127" t="str">
            <v>Оренбургская обл.</v>
          </cell>
          <cell r="I127" t="str">
            <v>ПФО</v>
          </cell>
          <cell r="J127" t="str">
            <v>Ивонин В.А., Ивонина О.Н.</v>
          </cell>
          <cell r="K127">
            <v>73</v>
          </cell>
          <cell r="L127">
            <v>0</v>
          </cell>
          <cell r="M127" t="str">
            <v>ВОРОНИНА</v>
          </cell>
          <cell r="N127" t="str">
            <v>А</v>
          </cell>
          <cell r="O127" t="str">
            <v>ВОРОНИНА А.</v>
          </cell>
          <cell r="P127" t="str">
            <v>Алена</v>
          </cell>
        </row>
        <row r="128">
          <cell r="A128">
            <v>158</v>
          </cell>
          <cell r="B128">
            <v>58</v>
          </cell>
          <cell r="C128" t="str">
            <v>РОВКИНА Анастасия</v>
          </cell>
          <cell r="D128" t="str">
            <v>27.05.2010</v>
          </cell>
          <cell r="E128" t="str">
            <v>III</v>
          </cell>
          <cell r="F128">
            <v>54</v>
          </cell>
          <cell r="G128" t="str">
            <v>Тюмень</v>
          </cell>
          <cell r="H128" t="str">
            <v>Тюменская обл.</v>
          </cell>
          <cell r="I128" t="str">
            <v>УрФО</v>
          </cell>
          <cell r="J128" t="str">
            <v>Иванова А.Б., Рябов Е.А.</v>
          </cell>
          <cell r="K128">
            <v>54</v>
          </cell>
          <cell r="L128">
            <v>0</v>
          </cell>
          <cell r="M128" t="str">
            <v>РОВКИНА</v>
          </cell>
          <cell r="N128" t="str">
            <v>А</v>
          </cell>
          <cell r="O128" t="str">
            <v>РОВКИНА А.</v>
          </cell>
          <cell r="P128" t="str">
            <v>Анастасия</v>
          </cell>
        </row>
        <row r="129">
          <cell r="A129">
            <v>159</v>
          </cell>
          <cell r="B129">
            <v>59</v>
          </cell>
          <cell r="C129" t="str">
            <v>ЧЕРТИЛИНА Вероника</v>
          </cell>
          <cell r="D129" t="str">
            <v>08.09.2010</v>
          </cell>
          <cell r="E129" t="str">
            <v>б/р</v>
          </cell>
          <cell r="F129">
            <v>49</v>
          </cell>
          <cell r="G129" t="str">
            <v>Серов</v>
          </cell>
          <cell r="H129" t="str">
            <v>Свердловская обл.</v>
          </cell>
          <cell r="I129" t="str">
            <v>УрФО</v>
          </cell>
          <cell r="J129" t="str">
            <v>Поляков Э.В.</v>
          </cell>
          <cell r="K129">
            <v>49</v>
          </cell>
          <cell r="L129">
            <v>0</v>
          </cell>
          <cell r="M129" t="str">
            <v>ЧЕРТИЛИНА</v>
          </cell>
          <cell r="N129" t="str">
            <v>В</v>
          </cell>
          <cell r="O129" t="str">
            <v>ЧЕРТИЛИНА В.</v>
          </cell>
          <cell r="P129" t="str">
            <v>Вероника</v>
          </cell>
        </row>
        <row r="130">
          <cell r="A130">
            <v>160</v>
          </cell>
          <cell r="B130">
            <v>60</v>
          </cell>
          <cell r="C130" t="str">
            <v>КОРЗУНИНА Кристина</v>
          </cell>
          <cell r="D130" t="str">
            <v>23.06.2010</v>
          </cell>
          <cell r="E130" t="str">
            <v>1 юн.</v>
          </cell>
          <cell r="F130">
            <v>41</v>
          </cell>
          <cell r="G130" t="str">
            <v>Красноуральск</v>
          </cell>
          <cell r="H130" t="str">
            <v>Свердловская обл.</v>
          </cell>
          <cell r="I130" t="str">
            <v>УрФО</v>
          </cell>
          <cell r="J130" t="str">
            <v>Шкилев А.С., Васильева А.Н.</v>
          </cell>
          <cell r="K130">
            <v>41</v>
          </cell>
          <cell r="L130">
            <v>0</v>
          </cell>
          <cell r="M130" t="str">
            <v>КОРЗУНИНА</v>
          </cell>
          <cell r="N130" t="str">
            <v>К</v>
          </cell>
          <cell r="O130" t="str">
            <v>КОРЗУНИНА К.</v>
          </cell>
          <cell r="P130" t="str">
            <v>Кристина</v>
          </cell>
        </row>
        <row r="131">
          <cell r="A131">
            <v>161</v>
          </cell>
          <cell r="B131">
            <v>61</v>
          </cell>
          <cell r="C131" t="str">
            <v>ШТАНЬКО Варвара</v>
          </cell>
          <cell r="D131" t="str">
            <v>26.11.2010</v>
          </cell>
          <cell r="E131" t="str">
            <v>1 юн.</v>
          </cell>
          <cell r="F131">
            <v>31</v>
          </cell>
          <cell r="G131" t="str">
            <v>Гай</v>
          </cell>
          <cell r="H131" t="str">
            <v>Оренбургская обл.</v>
          </cell>
          <cell r="I131" t="str">
            <v>ПФО</v>
          </cell>
          <cell r="J131" t="str">
            <v>Чуева В.М., Медянцева Е.А.</v>
          </cell>
          <cell r="K131">
            <v>31</v>
          </cell>
          <cell r="L131">
            <v>0</v>
          </cell>
          <cell r="M131" t="str">
            <v>ШТАНЬКО</v>
          </cell>
          <cell r="N131" t="str">
            <v>В</v>
          </cell>
          <cell r="O131" t="str">
            <v>ШТАНЬКО В.</v>
          </cell>
          <cell r="P131" t="str">
            <v>Варвара</v>
          </cell>
        </row>
        <row r="132">
          <cell r="A132">
            <v>162</v>
          </cell>
          <cell r="B132">
            <v>62</v>
          </cell>
          <cell r="C132" t="str">
            <v>АРНАУТОВА София</v>
          </cell>
          <cell r="D132" t="str">
            <v>21.12.2010</v>
          </cell>
          <cell r="E132" t="str">
            <v>1 юн.</v>
          </cell>
          <cell r="F132">
            <v>16</v>
          </cell>
          <cell r="G132" t="str">
            <v>Екатеринбург</v>
          </cell>
          <cell r="H132" t="str">
            <v>Свердловская обл.</v>
          </cell>
          <cell r="I132" t="str">
            <v>УрФО</v>
          </cell>
          <cell r="J132" t="str">
            <v>Хонина А.С., Артемкин А.А.</v>
          </cell>
          <cell r="K132">
            <v>16</v>
          </cell>
          <cell r="L132">
            <v>0</v>
          </cell>
          <cell r="M132" t="str">
            <v>АРНАУТОВА</v>
          </cell>
          <cell r="N132" t="str">
            <v>С</v>
          </cell>
          <cell r="O132" t="str">
            <v>АРНАУТОВА С.</v>
          </cell>
          <cell r="P132" t="str">
            <v>София</v>
          </cell>
        </row>
        <row r="133">
          <cell r="A133">
            <v>163</v>
          </cell>
          <cell r="B133">
            <v>63</v>
          </cell>
          <cell r="C133" t="str">
            <v>ЧЕРНЫХ Доминика</v>
          </cell>
          <cell r="D133" t="str">
            <v>08.07.2010</v>
          </cell>
          <cell r="E133" t="str">
            <v>1 юн.</v>
          </cell>
          <cell r="F133">
            <v>13</v>
          </cell>
          <cell r="G133" t="str">
            <v>Красноуральск</v>
          </cell>
          <cell r="H133" t="str">
            <v>Свердловская обл.</v>
          </cell>
          <cell r="I133" t="str">
            <v>УрФО</v>
          </cell>
          <cell r="J133" t="str">
            <v>Шкилев А.С., Васильева А.Н.</v>
          </cell>
          <cell r="K133">
            <v>13</v>
          </cell>
          <cell r="L133">
            <v>0</v>
          </cell>
          <cell r="M133" t="str">
            <v>ЧЕРНЫХ</v>
          </cell>
          <cell r="N133" t="str">
            <v>Д</v>
          </cell>
          <cell r="O133" t="str">
            <v>ЧЕРНЫХ Д.</v>
          </cell>
          <cell r="P133" t="str">
            <v>Доминика</v>
          </cell>
        </row>
        <row r="134">
          <cell r="A134">
            <v>164</v>
          </cell>
          <cell r="B134">
            <v>64</v>
          </cell>
          <cell r="C134" t="str">
            <v>ДИДУШИЦКАЯ Виктория</v>
          </cell>
          <cell r="D134" t="str">
            <v>06.02.2012</v>
          </cell>
          <cell r="E134" t="str">
            <v>3 юн.</v>
          </cell>
          <cell r="F134">
            <v>46</v>
          </cell>
          <cell r="G134" t="str">
            <v>Цементный</v>
          </cell>
          <cell r="H134" t="str">
            <v>Свердловская обл.</v>
          </cell>
          <cell r="I134" t="str">
            <v>УрФО</v>
          </cell>
          <cell r="J134" t="str">
            <v>Горшкова А.З.</v>
          </cell>
          <cell r="K134">
            <v>46</v>
          </cell>
          <cell r="L134">
            <v>0</v>
          </cell>
          <cell r="M134" t="str">
            <v>ДИДУШИЦКАЯ</v>
          </cell>
          <cell r="N134" t="str">
            <v>В</v>
          </cell>
          <cell r="O134" t="str">
            <v>ДИДУШИЦКАЯ В.</v>
          </cell>
          <cell r="P134" t="str">
            <v>Виктория</v>
          </cell>
        </row>
        <row r="135">
          <cell r="J135">
            <v>0</v>
          </cell>
          <cell r="M135" t="e">
            <v>#VALUE!</v>
          </cell>
          <cell r="N135" t="e">
            <v>#VALUE!</v>
          </cell>
          <cell r="O135" t="e">
            <v>#VALUE!</v>
          </cell>
          <cell r="P135" t="e">
            <v>#VALUE!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BQ13">
            <v>101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topLeftCell="B1" zoomScale="90" zoomScaleNormal="90" workbookViewId="0">
      <selection activeCell="M112" sqref="M112:M113"/>
    </sheetView>
  </sheetViews>
  <sheetFormatPr defaultRowHeight="15" outlineLevelCol="1" x14ac:dyDescent="0.25"/>
  <cols>
    <col min="1" max="1" width="5.140625" hidden="1" customWidth="1" outlineLevel="1"/>
    <col min="2" max="2" width="5.140625" customWidth="1" outlineLevel="1"/>
    <col min="3" max="3" width="3.5703125" customWidth="1"/>
    <col min="4" max="4" width="4.42578125" hidden="1" customWidth="1" outlineLevel="1"/>
    <col min="5" max="5" width="30.7109375" customWidth="1" collapsed="1"/>
    <col min="6" max="6" width="15.7109375" style="8" customWidth="1"/>
    <col min="7" max="7" width="13.7109375" style="8" customWidth="1"/>
    <col min="8" max="8" width="13.7109375" customWidth="1"/>
    <col min="9" max="9" width="20.5703125" style="8" hidden="1" customWidth="1" outlineLevel="1"/>
    <col min="10" max="10" width="8.7109375" style="9" customWidth="1" collapsed="1"/>
    <col min="11" max="11" width="2.140625" customWidth="1"/>
    <col min="12" max="12" width="5.42578125" customWidth="1"/>
    <col min="13" max="13" width="3.28515625" customWidth="1"/>
  </cols>
  <sheetData>
    <row r="1" spans="1:11" ht="15" customHeight="1" x14ac:dyDescent="0.25">
      <c r="A1" s="104"/>
      <c r="B1" s="104"/>
      <c r="C1" s="371" t="s">
        <v>125</v>
      </c>
      <c r="D1" s="371"/>
      <c r="E1" s="371"/>
      <c r="F1" s="371"/>
      <c r="G1" s="371"/>
      <c r="H1" s="371"/>
      <c r="I1" s="371"/>
      <c r="J1" s="371"/>
    </row>
    <row r="2" spans="1:11" ht="15" customHeight="1" x14ac:dyDescent="0.25">
      <c r="A2" s="104"/>
      <c r="B2" s="104"/>
      <c r="C2" s="378" t="s">
        <v>255</v>
      </c>
      <c r="D2" s="378"/>
      <c r="E2" s="378"/>
      <c r="F2" s="378"/>
      <c r="G2" s="378"/>
      <c r="H2" s="378"/>
      <c r="I2" s="378"/>
      <c r="J2" s="378"/>
    </row>
    <row r="3" spans="1:11" ht="15" customHeight="1" x14ac:dyDescent="0.25">
      <c r="A3" s="104"/>
      <c r="B3" s="104"/>
      <c r="C3" s="379" t="s">
        <v>11</v>
      </c>
      <c r="D3" s="379"/>
      <c r="E3" s="379"/>
      <c r="F3" s="379"/>
      <c r="G3" s="379"/>
      <c r="H3" s="379"/>
      <c r="I3" s="379"/>
      <c r="J3" s="379"/>
      <c r="K3" s="2"/>
    </row>
    <row r="4" spans="1:11" ht="15" customHeight="1" x14ac:dyDescent="0.25">
      <c r="A4" s="104"/>
      <c r="B4" s="104"/>
      <c r="C4" s="380"/>
      <c r="D4" s="380"/>
      <c r="E4" s="380"/>
      <c r="F4" s="380"/>
      <c r="G4" s="380"/>
      <c r="H4" s="380"/>
      <c r="I4" s="380"/>
      <c r="J4" s="380"/>
      <c r="K4" s="4"/>
    </row>
    <row r="5" spans="1:11" ht="15" customHeight="1" x14ac:dyDescent="0.25">
      <c r="A5" s="104"/>
      <c r="B5" s="104"/>
      <c r="C5" s="381" t="s">
        <v>300</v>
      </c>
      <c r="D5" s="381"/>
      <c r="E5" s="381"/>
      <c r="F5" s="381"/>
      <c r="G5" s="381"/>
      <c r="H5" s="381"/>
      <c r="I5" s="381"/>
      <c r="J5" s="381"/>
      <c r="K5" s="6"/>
    </row>
    <row r="6" spans="1:11" ht="15" customHeight="1" x14ac:dyDescent="0.25">
      <c r="A6" s="104"/>
      <c r="B6" s="104"/>
      <c r="C6" s="13"/>
      <c r="D6" s="13"/>
      <c r="E6" s="13"/>
      <c r="F6" s="13"/>
      <c r="G6" s="13"/>
      <c r="H6" s="13"/>
      <c r="I6" s="13"/>
      <c r="J6" s="13"/>
      <c r="K6" s="6"/>
    </row>
    <row r="7" spans="1:11" ht="15" customHeight="1" x14ac:dyDescent="0.25">
      <c r="A7" s="104"/>
      <c r="B7" s="104"/>
      <c r="C7" s="382" t="s">
        <v>252</v>
      </c>
      <c r="D7" s="382"/>
      <c r="E7" s="382"/>
      <c r="F7" s="382"/>
      <c r="G7" s="382"/>
      <c r="H7" s="382"/>
      <c r="I7" s="382"/>
      <c r="J7" s="382"/>
      <c r="K7" s="7"/>
    </row>
    <row r="8" spans="1:11" ht="5.0999999999999996" customHeight="1" x14ac:dyDescent="0.25">
      <c r="A8" s="104"/>
      <c r="B8" s="104"/>
      <c r="C8" s="15"/>
      <c r="D8" s="15"/>
      <c r="E8" s="16"/>
      <c r="F8" s="17"/>
      <c r="G8" s="17"/>
      <c r="H8" s="16"/>
      <c r="I8" s="17"/>
      <c r="J8" s="18"/>
    </row>
    <row r="9" spans="1:11" ht="12.95" customHeight="1" x14ac:dyDescent="0.25">
      <c r="A9" s="295">
        <v>1</v>
      </c>
      <c r="B9" s="295"/>
      <c r="C9" s="374" t="s">
        <v>49</v>
      </c>
      <c r="D9" s="374"/>
      <c r="E9" s="374"/>
      <c r="F9" s="375"/>
      <c r="G9" s="374"/>
      <c r="H9" s="374"/>
      <c r="I9" s="374"/>
      <c r="J9" s="309">
        <f>H12+H13+H14</f>
        <v>115</v>
      </c>
      <c r="K9" s="10"/>
    </row>
    <row r="10" spans="1:11" ht="12.95" customHeight="1" x14ac:dyDescent="0.25">
      <c r="A10" s="295" t="s">
        <v>6</v>
      </c>
      <c r="B10" s="295"/>
      <c r="C10" s="367" t="s">
        <v>2</v>
      </c>
      <c r="D10" s="46"/>
      <c r="E10" s="370" t="s">
        <v>7</v>
      </c>
      <c r="F10" s="47" t="s">
        <v>8</v>
      </c>
      <c r="G10" s="369" t="s">
        <v>4</v>
      </c>
      <c r="H10" s="367" t="s">
        <v>5</v>
      </c>
      <c r="I10" s="367" t="s">
        <v>9</v>
      </c>
      <c r="J10" s="359"/>
    </row>
    <row r="11" spans="1:11" ht="12.95" customHeight="1" x14ac:dyDescent="0.25">
      <c r="A11" s="295" t="s">
        <v>6</v>
      </c>
      <c r="B11" s="295"/>
      <c r="C11" s="367"/>
      <c r="D11" s="46"/>
      <c r="E11" s="370"/>
      <c r="F11" s="48" t="s">
        <v>10</v>
      </c>
      <c r="G11" s="369"/>
      <c r="H11" s="367"/>
      <c r="I11" s="367"/>
      <c r="J11" s="359"/>
    </row>
    <row r="12" spans="1:11" ht="12.95" customHeight="1" x14ac:dyDescent="0.25">
      <c r="A12" s="295" t="s">
        <v>6</v>
      </c>
      <c r="B12" s="295"/>
      <c r="C12" s="244">
        <v>1</v>
      </c>
      <c r="D12" s="244">
        <f>A9*5-4</f>
        <v>1</v>
      </c>
      <c r="E12" s="254" t="s">
        <v>27</v>
      </c>
      <c r="F12" s="255" t="s">
        <v>28</v>
      </c>
      <c r="G12" s="255" t="s">
        <v>99</v>
      </c>
      <c r="H12" s="255">
        <v>45</v>
      </c>
      <c r="I12" s="255" t="s">
        <v>12</v>
      </c>
      <c r="J12" s="256" t="str">
        <f>IF($D12="","",VLOOKUP($D12,[1]Список!$A:$W,8,FALSE))</f>
        <v xml:space="preserve"> </v>
      </c>
    </row>
    <row r="13" spans="1:11" ht="12.95" customHeight="1" x14ac:dyDescent="0.25">
      <c r="A13" s="295" t="s">
        <v>6</v>
      </c>
      <c r="B13" s="295"/>
      <c r="C13" s="244">
        <v>2</v>
      </c>
      <c r="D13" s="244">
        <f>1+D12</f>
        <v>2</v>
      </c>
      <c r="E13" s="254" t="s">
        <v>37</v>
      </c>
      <c r="F13" s="255" t="s">
        <v>38</v>
      </c>
      <c r="G13" s="255" t="s">
        <v>99</v>
      </c>
      <c r="H13" s="255">
        <v>40</v>
      </c>
      <c r="I13" s="255" t="s">
        <v>12</v>
      </c>
      <c r="J13" s="256" t="str">
        <f>IF($D13="","",VLOOKUP($D13,[1]Список!$A:$W,8,FALSE))</f>
        <v xml:space="preserve"> </v>
      </c>
    </row>
    <row r="14" spans="1:11" ht="12.95" customHeight="1" x14ac:dyDescent="0.25">
      <c r="A14" s="295" t="s">
        <v>6</v>
      </c>
      <c r="B14" s="295"/>
      <c r="C14" s="244">
        <v>3</v>
      </c>
      <c r="D14" s="244">
        <f>1+D13</f>
        <v>3</v>
      </c>
      <c r="E14" s="254" t="s">
        <v>108</v>
      </c>
      <c r="F14" s="255" t="s">
        <v>109</v>
      </c>
      <c r="G14" s="255" t="s">
        <v>99</v>
      </c>
      <c r="H14" s="255">
        <v>30</v>
      </c>
      <c r="I14" s="255" t="s">
        <v>12</v>
      </c>
      <c r="J14" s="256" t="str">
        <f>IF($D14="","",VLOOKUP($D14,[1]Список!$A:$W,8,FALSE))</f>
        <v xml:space="preserve"> </v>
      </c>
    </row>
    <row r="15" spans="1:11" ht="12.95" customHeight="1" x14ac:dyDescent="0.25">
      <c r="A15" s="295" t="s">
        <v>6</v>
      </c>
      <c r="B15" s="295"/>
      <c r="C15" s="244">
        <v>4</v>
      </c>
      <c r="D15" s="244">
        <f>1+D14</f>
        <v>4</v>
      </c>
      <c r="E15" s="254" t="s">
        <v>285</v>
      </c>
      <c r="F15" s="257">
        <v>39925</v>
      </c>
      <c r="G15" s="255">
        <v>2</v>
      </c>
      <c r="H15" s="255"/>
      <c r="I15" s="255" t="s">
        <v>12</v>
      </c>
      <c r="J15" s="256" t="str">
        <f>IF($D15="","",VLOOKUP($D15,[1]Список!$A:$W,8,FALSE))</f>
        <v xml:space="preserve"> </v>
      </c>
    </row>
    <row r="16" spans="1:11" ht="12.95" customHeight="1" x14ac:dyDescent="0.25">
      <c r="A16" s="295"/>
      <c r="B16" s="295"/>
      <c r="C16" s="258"/>
      <c r="D16" s="258"/>
      <c r="E16" s="361" t="s">
        <v>284</v>
      </c>
      <c r="F16" s="361"/>
      <c r="G16" s="361"/>
      <c r="H16" s="361"/>
      <c r="I16" s="361"/>
      <c r="J16" s="361"/>
    </row>
    <row r="17" spans="1:11" ht="12.95" customHeight="1" x14ac:dyDescent="0.25">
      <c r="A17" s="295" t="s">
        <v>6</v>
      </c>
      <c r="B17" s="295"/>
      <c r="C17" s="37"/>
      <c r="D17" s="37"/>
      <c r="E17" s="52"/>
      <c r="F17" s="37"/>
      <c r="G17" s="37"/>
      <c r="H17" s="52"/>
      <c r="I17" s="37"/>
      <c r="J17" s="53"/>
      <c r="K17" s="11"/>
    </row>
    <row r="18" spans="1:11" ht="12.95" customHeight="1" x14ac:dyDescent="0.25">
      <c r="A18" s="295">
        <v>2</v>
      </c>
      <c r="B18" s="295"/>
      <c r="C18" s="374" t="s">
        <v>50</v>
      </c>
      <c r="D18" s="374"/>
      <c r="E18" s="374"/>
      <c r="F18" s="375"/>
      <c r="G18" s="374"/>
      <c r="H18" s="374"/>
      <c r="I18" s="374"/>
      <c r="J18" s="309">
        <f>H21+H22+H23</f>
        <v>48</v>
      </c>
    </row>
    <row r="19" spans="1:11" ht="12.95" customHeight="1" x14ac:dyDescent="0.25">
      <c r="A19" s="295" t="s">
        <v>6</v>
      </c>
      <c r="B19" s="295"/>
      <c r="C19" s="367" t="s">
        <v>2</v>
      </c>
      <c r="D19" s="102"/>
      <c r="E19" s="370" t="s">
        <v>7</v>
      </c>
      <c r="F19" s="47" t="s">
        <v>8</v>
      </c>
      <c r="G19" s="369" t="s">
        <v>4</v>
      </c>
      <c r="H19" s="367" t="s">
        <v>5</v>
      </c>
      <c r="I19" s="367" t="s">
        <v>9</v>
      </c>
      <c r="J19" s="359"/>
    </row>
    <row r="20" spans="1:11" ht="12.95" customHeight="1" x14ac:dyDescent="0.25">
      <c r="A20" s="295" t="s">
        <v>6</v>
      </c>
      <c r="B20" s="295"/>
      <c r="C20" s="367"/>
      <c r="D20" s="102"/>
      <c r="E20" s="370"/>
      <c r="F20" s="48" t="s">
        <v>10</v>
      </c>
      <c r="G20" s="369"/>
      <c r="H20" s="367"/>
      <c r="I20" s="367"/>
      <c r="J20" s="359"/>
    </row>
    <row r="21" spans="1:11" ht="12.95" customHeight="1" x14ac:dyDescent="0.25">
      <c r="A21" s="295"/>
      <c r="B21" s="295"/>
      <c r="C21" s="244">
        <v>1</v>
      </c>
      <c r="D21" s="244">
        <f>A24*5-4</f>
        <v>11</v>
      </c>
      <c r="E21" s="262" t="s">
        <v>157</v>
      </c>
      <c r="F21" s="263" t="s">
        <v>158</v>
      </c>
      <c r="G21" s="263" t="s">
        <v>100</v>
      </c>
      <c r="H21" s="263">
        <v>48</v>
      </c>
      <c r="I21" s="263" t="s">
        <v>15</v>
      </c>
      <c r="J21" s="256" t="str">
        <f>IF($D21="","",VLOOKUP($D21,[1]Список!$A:$W,8,FALSE))</f>
        <v xml:space="preserve"> </v>
      </c>
    </row>
    <row r="22" spans="1:11" ht="12.95" customHeight="1" x14ac:dyDescent="0.25">
      <c r="A22" s="295" t="s">
        <v>6</v>
      </c>
      <c r="B22" s="295"/>
      <c r="C22" s="244">
        <v>2</v>
      </c>
      <c r="D22" s="244">
        <f>1+D21</f>
        <v>12</v>
      </c>
      <c r="E22" s="254" t="s">
        <v>243</v>
      </c>
      <c r="F22" s="257">
        <v>40187</v>
      </c>
      <c r="G22" s="255">
        <v>2</v>
      </c>
      <c r="H22" s="255"/>
      <c r="I22" s="263" t="s">
        <v>15</v>
      </c>
      <c r="J22" s="256" t="str">
        <f>IF($D22="","",VLOOKUP($D22,[1]Список!$A:$W,8,FALSE))</f>
        <v xml:space="preserve"> </v>
      </c>
      <c r="K22" s="12"/>
    </row>
    <row r="23" spans="1:11" ht="12.95" customHeight="1" x14ac:dyDescent="0.25">
      <c r="A23" s="295" t="s">
        <v>6</v>
      </c>
      <c r="B23" s="295"/>
      <c r="C23" s="244">
        <v>3</v>
      </c>
      <c r="D23" s="244">
        <f>1+D22</f>
        <v>13</v>
      </c>
      <c r="E23" s="254" t="s">
        <v>244</v>
      </c>
      <c r="F23" s="257">
        <v>39767</v>
      </c>
      <c r="G23" s="255">
        <v>3</v>
      </c>
      <c r="H23" s="255"/>
      <c r="I23" s="263" t="s">
        <v>15</v>
      </c>
      <c r="J23" s="256" t="str">
        <f>IF($D23="","",VLOOKUP($D23,[1]Список!$A:$W,8,FALSE))</f>
        <v xml:space="preserve"> </v>
      </c>
    </row>
    <row r="24" spans="1:11" ht="12.95" customHeight="1" x14ac:dyDescent="0.25">
      <c r="A24" s="295">
        <v>3</v>
      </c>
      <c r="B24" s="295"/>
      <c r="C24" s="244">
        <v>4</v>
      </c>
      <c r="D24" s="244">
        <f>1+D23</f>
        <v>14</v>
      </c>
      <c r="E24" s="266"/>
      <c r="F24" s="257"/>
      <c r="G24" s="255"/>
      <c r="H24" s="255"/>
      <c r="I24" s="263"/>
      <c r="J24" s="256" t="str">
        <f>IF($D24="","",VLOOKUP($D24,[1]Список!$A:$W,8,FALSE))</f>
        <v xml:space="preserve"> </v>
      </c>
    </row>
    <row r="25" spans="1:11" ht="12.95" customHeight="1" x14ac:dyDescent="0.25">
      <c r="A25" s="295" t="s">
        <v>6</v>
      </c>
      <c r="B25" s="295"/>
      <c r="C25" s="278"/>
      <c r="D25" s="278"/>
      <c r="E25" s="362" t="s">
        <v>295</v>
      </c>
      <c r="F25" s="362"/>
      <c r="G25" s="362"/>
      <c r="H25" s="362"/>
      <c r="I25" s="362"/>
      <c r="J25" s="363"/>
    </row>
    <row r="26" spans="1:11" ht="12.95" customHeight="1" x14ac:dyDescent="0.25">
      <c r="A26" s="295" t="s">
        <v>6</v>
      </c>
      <c r="B26" s="295"/>
      <c r="C26" s="37"/>
      <c r="D26" s="37"/>
      <c r="E26" s="52"/>
      <c r="F26" s="37"/>
      <c r="G26" s="37"/>
      <c r="H26" s="52"/>
      <c r="I26" s="37"/>
      <c r="J26" s="53"/>
    </row>
    <row r="27" spans="1:11" ht="12.95" customHeight="1" x14ac:dyDescent="0.25">
      <c r="A27" s="295" t="s">
        <v>6</v>
      </c>
      <c r="B27" s="295"/>
      <c r="C27" s="374" t="s">
        <v>51</v>
      </c>
      <c r="D27" s="374"/>
      <c r="E27" s="374"/>
      <c r="F27" s="375"/>
      <c r="G27" s="374"/>
      <c r="H27" s="374"/>
      <c r="I27" s="374"/>
      <c r="J27" s="45">
        <f>H30+H31+H32</f>
        <v>111</v>
      </c>
    </row>
    <row r="28" spans="1:11" ht="12.95" customHeight="1" x14ac:dyDescent="0.25">
      <c r="A28" s="295">
        <v>3</v>
      </c>
      <c r="B28" s="295"/>
      <c r="C28" s="367" t="s">
        <v>2</v>
      </c>
      <c r="D28" s="46"/>
      <c r="E28" s="370" t="s">
        <v>7</v>
      </c>
      <c r="F28" s="47" t="s">
        <v>8</v>
      </c>
      <c r="G28" s="369" t="s">
        <v>4</v>
      </c>
      <c r="H28" s="367" t="s">
        <v>5</v>
      </c>
      <c r="I28" s="367" t="s">
        <v>9</v>
      </c>
      <c r="J28" s="359"/>
    </row>
    <row r="29" spans="1:11" ht="12.95" customHeight="1" x14ac:dyDescent="0.25">
      <c r="A29" s="295" t="s">
        <v>6</v>
      </c>
      <c r="B29" s="295"/>
      <c r="C29" s="367"/>
      <c r="D29" s="46"/>
      <c r="E29" s="370"/>
      <c r="F29" s="48" t="s">
        <v>10</v>
      </c>
      <c r="G29" s="369"/>
      <c r="H29" s="367"/>
      <c r="I29" s="367"/>
      <c r="J29" s="359"/>
    </row>
    <row r="30" spans="1:11" ht="12.95" customHeight="1" x14ac:dyDescent="0.25">
      <c r="A30" s="295" t="s">
        <v>6</v>
      </c>
      <c r="B30" s="295"/>
      <c r="C30" s="244">
        <v>1</v>
      </c>
      <c r="D30" s="244">
        <f>A34*5-4</f>
        <v>11</v>
      </c>
      <c r="E30" s="254" t="s">
        <v>161</v>
      </c>
      <c r="F30" s="255" t="s">
        <v>135</v>
      </c>
      <c r="G30" s="255" t="s">
        <v>100</v>
      </c>
      <c r="H30" s="255">
        <v>38</v>
      </c>
      <c r="I30" s="255" t="s">
        <v>16</v>
      </c>
      <c r="J30" s="256" t="str">
        <f>IF($D30="","",VLOOKUP($D30,[1]Список!$A:$W,8,FALSE))</f>
        <v xml:space="preserve"> </v>
      </c>
    </row>
    <row r="31" spans="1:11" ht="12.95" customHeight="1" x14ac:dyDescent="0.25">
      <c r="A31" s="295"/>
      <c r="B31" s="295"/>
      <c r="C31" s="244">
        <v>2</v>
      </c>
      <c r="D31" s="244">
        <f>1+D30</f>
        <v>12</v>
      </c>
      <c r="E31" s="254" t="s">
        <v>136</v>
      </c>
      <c r="F31" s="255" t="s">
        <v>137</v>
      </c>
      <c r="G31" s="255" t="s">
        <v>99</v>
      </c>
      <c r="H31" s="255">
        <v>37</v>
      </c>
      <c r="I31" s="255" t="s">
        <v>16</v>
      </c>
      <c r="J31" s="256" t="str">
        <f>IF($D31="","",VLOOKUP($D31,[1]Список!$A:$W,8,FALSE))</f>
        <v xml:space="preserve"> </v>
      </c>
    </row>
    <row r="32" spans="1:11" ht="12.95" customHeight="1" x14ac:dyDescent="0.25">
      <c r="A32" s="295" t="s">
        <v>6</v>
      </c>
      <c r="B32" s="295"/>
      <c r="C32" s="244">
        <v>3</v>
      </c>
      <c r="D32" s="244">
        <f>1+D31</f>
        <v>13</v>
      </c>
      <c r="E32" s="254" t="s">
        <v>106</v>
      </c>
      <c r="F32" s="255" t="s">
        <v>107</v>
      </c>
      <c r="G32" s="255" t="s">
        <v>99</v>
      </c>
      <c r="H32" s="255">
        <v>36</v>
      </c>
      <c r="I32" s="255" t="s">
        <v>16</v>
      </c>
      <c r="J32" s="256" t="str">
        <f>IF($D32="","",VLOOKUP($D32,[1]Список!$A:$W,8,FALSE))</f>
        <v xml:space="preserve"> </v>
      </c>
      <c r="K32" s="12"/>
    </row>
    <row r="33" spans="1:11" ht="12.95" customHeight="1" x14ac:dyDescent="0.25">
      <c r="A33" s="295" t="s">
        <v>6</v>
      </c>
      <c r="B33" s="295"/>
      <c r="C33" s="244">
        <v>4</v>
      </c>
      <c r="D33" s="244">
        <f>1+D32</f>
        <v>14</v>
      </c>
      <c r="E33" s="254" t="s">
        <v>171</v>
      </c>
      <c r="F33" s="255" t="s">
        <v>172</v>
      </c>
      <c r="G33" s="255" t="s">
        <v>99</v>
      </c>
      <c r="H33" s="255">
        <v>21</v>
      </c>
      <c r="I33" s="255" t="s">
        <v>16</v>
      </c>
      <c r="J33" s="256" t="str">
        <f>IF($D33="","",VLOOKUP($D33,[1]Список!$A:$W,8,FALSE))</f>
        <v xml:space="preserve"> </v>
      </c>
    </row>
    <row r="34" spans="1:11" ht="12.95" customHeight="1" x14ac:dyDescent="0.25">
      <c r="A34" s="295">
        <v>3</v>
      </c>
      <c r="B34" s="295"/>
      <c r="C34" s="244">
        <v>5</v>
      </c>
      <c r="D34" s="244">
        <f>1+D33</f>
        <v>15</v>
      </c>
      <c r="E34" s="254" t="s">
        <v>289</v>
      </c>
      <c r="F34" s="257">
        <v>34206</v>
      </c>
      <c r="G34" s="255" t="s">
        <v>99</v>
      </c>
      <c r="H34" s="255"/>
      <c r="I34" s="255" t="s">
        <v>16</v>
      </c>
      <c r="J34" s="256" t="str">
        <f>IF($D34="","",VLOOKUP($D34,[1]Список!$A:$W,8,FALSE))</f>
        <v xml:space="preserve"> </v>
      </c>
    </row>
    <row r="35" spans="1:11" ht="12.95" customHeight="1" x14ac:dyDescent="0.25">
      <c r="A35" s="295" t="s">
        <v>6</v>
      </c>
      <c r="B35" s="295"/>
      <c r="C35" s="258"/>
      <c r="D35" s="258"/>
      <c r="E35" s="361" t="s">
        <v>290</v>
      </c>
      <c r="F35" s="361"/>
      <c r="G35" s="361"/>
      <c r="H35" s="361"/>
      <c r="I35" s="361"/>
      <c r="J35" s="361"/>
    </row>
    <row r="36" spans="1:11" ht="12.95" customHeight="1" x14ac:dyDescent="0.25">
      <c r="A36" s="295" t="s">
        <v>6</v>
      </c>
      <c r="B36" s="295"/>
      <c r="C36" s="37"/>
      <c r="D36" s="37"/>
      <c r="E36" s="52"/>
      <c r="F36" s="37"/>
      <c r="G36" s="37"/>
      <c r="H36" s="52"/>
      <c r="I36" s="37"/>
      <c r="J36" s="53"/>
    </row>
    <row r="37" spans="1:11" ht="12.95" customHeight="1" x14ac:dyDescent="0.25">
      <c r="A37" s="295" t="s">
        <v>6</v>
      </c>
      <c r="B37" s="295"/>
      <c r="C37" s="374" t="s">
        <v>88</v>
      </c>
      <c r="D37" s="374"/>
      <c r="E37" s="374"/>
      <c r="F37" s="375"/>
      <c r="G37" s="374"/>
      <c r="H37" s="374"/>
      <c r="I37" s="374"/>
      <c r="J37" s="45">
        <f>H40+H41+H42</f>
        <v>89</v>
      </c>
    </row>
    <row r="38" spans="1:11" ht="12.95" customHeight="1" x14ac:dyDescent="0.25">
      <c r="A38" s="295">
        <v>4</v>
      </c>
      <c r="B38" s="295"/>
      <c r="C38" s="367" t="s">
        <v>2</v>
      </c>
      <c r="D38" s="103"/>
      <c r="E38" s="370" t="s">
        <v>7</v>
      </c>
      <c r="F38" s="106" t="s">
        <v>8</v>
      </c>
      <c r="G38" s="369" t="s">
        <v>4</v>
      </c>
      <c r="H38" s="367" t="s">
        <v>5</v>
      </c>
      <c r="I38" s="367" t="s">
        <v>9</v>
      </c>
      <c r="J38" s="359"/>
    </row>
    <row r="39" spans="1:11" ht="12.95" customHeight="1" x14ac:dyDescent="0.25">
      <c r="A39" s="295" t="s">
        <v>6</v>
      </c>
      <c r="B39" s="295"/>
      <c r="C39" s="367"/>
      <c r="D39" s="103"/>
      <c r="E39" s="370"/>
      <c r="F39" s="107" t="s">
        <v>10</v>
      </c>
      <c r="G39" s="369"/>
      <c r="H39" s="367"/>
      <c r="I39" s="367"/>
      <c r="J39" s="359"/>
    </row>
    <row r="40" spans="1:11" ht="12.95" customHeight="1" x14ac:dyDescent="0.25">
      <c r="A40" s="295" t="s">
        <v>6</v>
      </c>
      <c r="B40" s="295"/>
      <c r="C40" s="244">
        <v>1</v>
      </c>
      <c r="D40" s="244" t="e">
        <f>A44*5-4</f>
        <v>#VALUE!</v>
      </c>
      <c r="E40" s="254" t="s">
        <v>19</v>
      </c>
      <c r="F40" s="255" t="s">
        <v>20</v>
      </c>
      <c r="G40" s="255" t="s">
        <v>100</v>
      </c>
      <c r="H40" s="255">
        <v>60</v>
      </c>
      <c r="I40" s="255" t="s">
        <v>17</v>
      </c>
      <c r="J40" s="256"/>
    </row>
    <row r="41" spans="1:11" ht="12.95" customHeight="1" x14ac:dyDescent="0.25">
      <c r="A41" s="295"/>
      <c r="B41" s="295"/>
      <c r="C41" s="244">
        <v>2</v>
      </c>
      <c r="D41" s="244" t="e">
        <f>1+D40</f>
        <v>#VALUE!</v>
      </c>
      <c r="E41" s="254" t="s">
        <v>39</v>
      </c>
      <c r="F41" s="255" t="s">
        <v>40</v>
      </c>
      <c r="G41" s="255" t="s">
        <v>99</v>
      </c>
      <c r="H41" s="255">
        <v>29</v>
      </c>
      <c r="I41" s="255" t="s">
        <v>17</v>
      </c>
      <c r="J41" s="256"/>
    </row>
    <row r="42" spans="1:11" ht="12.95" customHeight="1" x14ac:dyDescent="0.25">
      <c r="A42" s="295"/>
      <c r="B42" s="295"/>
      <c r="C42" s="244">
        <v>3</v>
      </c>
      <c r="D42" s="244" t="e">
        <f>1+D41</f>
        <v>#VALUE!</v>
      </c>
      <c r="E42" s="254" t="s">
        <v>291</v>
      </c>
      <c r="F42" s="257">
        <v>40220</v>
      </c>
      <c r="G42" s="255"/>
      <c r="H42" s="255"/>
      <c r="I42" s="255"/>
      <c r="J42" s="256"/>
    </row>
    <row r="43" spans="1:11" ht="12.95" customHeight="1" x14ac:dyDescent="0.25">
      <c r="A43" s="295" t="s">
        <v>6</v>
      </c>
      <c r="B43" s="295"/>
      <c r="C43" s="244">
        <v>4</v>
      </c>
      <c r="D43" s="244" t="e">
        <f>1+D42</f>
        <v>#VALUE!</v>
      </c>
      <c r="E43" s="266" t="s">
        <v>292</v>
      </c>
      <c r="F43" s="257">
        <v>37648</v>
      </c>
      <c r="G43" s="255">
        <v>1</v>
      </c>
      <c r="H43" s="255"/>
      <c r="I43" s="255"/>
      <c r="J43" s="256"/>
    </row>
    <row r="44" spans="1:11" ht="12.95" customHeight="1" x14ac:dyDescent="0.25">
      <c r="A44" s="295" t="s">
        <v>6</v>
      </c>
      <c r="B44" s="295"/>
      <c r="C44" s="244">
        <v>5</v>
      </c>
      <c r="D44" s="244" t="e">
        <f>1+D43</f>
        <v>#VALUE!</v>
      </c>
      <c r="E44" s="266"/>
      <c r="F44" s="257"/>
      <c r="G44" s="255"/>
      <c r="H44" s="255"/>
      <c r="I44" s="255"/>
      <c r="J44" s="256"/>
    </row>
    <row r="45" spans="1:11" ht="12.95" customHeight="1" x14ac:dyDescent="0.25">
      <c r="A45" s="295">
        <v>4</v>
      </c>
      <c r="B45" s="295"/>
      <c r="C45" s="278"/>
      <c r="D45" s="278"/>
      <c r="E45" s="364" t="s">
        <v>293</v>
      </c>
      <c r="F45" s="364"/>
      <c r="G45" s="364"/>
      <c r="H45" s="364"/>
      <c r="I45" s="364"/>
      <c r="J45" s="364"/>
      <c r="K45" s="10"/>
    </row>
    <row r="46" spans="1:11" ht="12.95" customHeight="1" x14ac:dyDescent="0.25">
      <c r="A46" s="295" t="s">
        <v>6</v>
      </c>
      <c r="B46" s="295"/>
      <c r="C46" s="37"/>
      <c r="D46" s="37"/>
      <c r="E46" s="52"/>
      <c r="F46" s="37"/>
      <c r="G46" s="37"/>
      <c r="H46" s="52"/>
      <c r="I46" s="37"/>
      <c r="J46" s="53"/>
    </row>
    <row r="47" spans="1:11" ht="12.95" customHeight="1" x14ac:dyDescent="0.25">
      <c r="A47" s="295" t="s">
        <v>6</v>
      </c>
      <c r="B47" s="295"/>
      <c r="C47" s="383" t="str">
        <f>IF(A55="","",VLOOKUP(A55,[1]Команды!B:V,7,FALSE))</f>
        <v>Восточно-Казахстанская обл.</v>
      </c>
      <c r="D47" s="384"/>
      <c r="E47" s="384"/>
      <c r="F47" s="384"/>
      <c r="G47" s="384"/>
      <c r="H47" s="384"/>
      <c r="I47" s="385"/>
      <c r="J47" s="45">
        <f>H50+H51+H52</f>
        <v>109</v>
      </c>
    </row>
    <row r="48" spans="1:11" ht="12.95" customHeight="1" x14ac:dyDescent="0.25">
      <c r="A48" s="295">
        <v>5</v>
      </c>
      <c r="B48" s="295"/>
      <c r="C48" s="367" t="s">
        <v>2</v>
      </c>
      <c r="D48" s="46"/>
      <c r="E48" s="370" t="s">
        <v>7</v>
      </c>
      <c r="F48" s="47" t="s">
        <v>8</v>
      </c>
      <c r="G48" s="369" t="s">
        <v>4</v>
      </c>
      <c r="H48" s="367" t="s">
        <v>5</v>
      </c>
      <c r="I48" s="367" t="s">
        <v>9</v>
      </c>
      <c r="J48" s="359"/>
    </row>
    <row r="49" spans="1:11" ht="12.95" customHeight="1" x14ac:dyDescent="0.25">
      <c r="A49" s="295" t="s">
        <v>6</v>
      </c>
      <c r="B49" s="295"/>
      <c r="C49" s="367"/>
      <c r="D49" s="46"/>
      <c r="E49" s="370"/>
      <c r="F49" s="48" t="s">
        <v>10</v>
      </c>
      <c r="G49" s="369"/>
      <c r="H49" s="367"/>
      <c r="I49" s="367"/>
      <c r="J49" s="359"/>
    </row>
    <row r="50" spans="1:11" ht="12.95" customHeight="1" x14ac:dyDescent="0.25">
      <c r="A50" s="295" t="s">
        <v>6</v>
      </c>
      <c r="B50" s="295"/>
      <c r="C50" s="244">
        <v>1</v>
      </c>
      <c r="D50" s="244">
        <f>A55*5-4</f>
        <v>21</v>
      </c>
      <c r="E50" s="254" t="s">
        <v>159</v>
      </c>
      <c r="F50" s="255" t="s">
        <v>160</v>
      </c>
      <c r="G50" s="255" t="s">
        <v>99</v>
      </c>
      <c r="H50" s="255">
        <v>42</v>
      </c>
      <c r="I50" s="255" t="s">
        <v>18</v>
      </c>
      <c r="J50" s="256" t="str">
        <f>IF($D50="","",VLOOKUP($D50,[1]Список!$A:$W,8,FALSE))</f>
        <v xml:space="preserve"> </v>
      </c>
    </row>
    <row r="51" spans="1:11" ht="12.95" customHeight="1" x14ac:dyDescent="0.25">
      <c r="A51" s="295" t="s">
        <v>6</v>
      </c>
      <c r="B51" s="295"/>
      <c r="C51" s="244">
        <v>2</v>
      </c>
      <c r="D51" s="244">
        <f>1+D50</f>
        <v>22</v>
      </c>
      <c r="E51" s="254" t="s">
        <v>162</v>
      </c>
      <c r="F51" s="255" t="s">
        <v>163</v>
      </c>
      <c r="G51" s="255" t="s">
        <v>99</v>
      </c>
      <c r="H51" s="255">
        <v>37</v>
      </c>
      <c r="I51" s="255" t="s">
        <v>18</v>
      </c>
      <c r="J51" s="256" t="str">
        <f>IF($D51="","",VLOOKUP($D51,[1]Список!$A:$W,8,FALSE))</f>
        <v xml:space="preserve"> </v>
      </c>
    </row>
    <row r="52" spans="1:11" ht="12.95" customHeight="1" x14ac:dyDescent="0.25">
      <c r="A52" s="295" t="s">
        <v>6</v>
      </c>
      <c r="B52" s="295"/>
      <c r="C52" s="244">
        <v>3</v>
      </c>
      <c r="D52" s="244">
        <f>1+D51</f>
        <v>23</v>
      </c>
      <c r="E52" s="254" t="s">
        <v>112</v>
      </c>
      <c r="F52" s="255" t="s">
        <v>113</v>
      </c>
      <c r="G52" s="255">
        <v>3</v>
      </c>
      <c r="H52" s="255">
        <v>30</v>
      </c>
      <c r="I52" s="255" t="s">
        <v>18</v>
      </c>
      <c r="J52" s="256" t="str">
        <f>IF($D52="","",VLOOKUP($D52,[1]Список!$A:$W,8,FALSE))</f>
        <v xml:space="preserve"> </v>
      </c>
    </row>
    <row r="53" spans="1:11" ht="12.95" customHeight="1" x14ac:dyDescent="0.25">
      <c r="A53" s="295" t="s">
        <v>6</v>
      </c>
      <c r="B53" s="295"/>
      <c r="C53" s="244">
        <v>4</v>
      </c>
      <c r="D53" s="244">
        <f>1+D52</f>
        <v>24</v>
      </c>
      <c r="E53" s="254" t="s">
        <v>174</v>
      </c>
      <c r="F53" s="255" t="s">
        <v>175</v>
      </c>
      <c r="G53" s="255">
        <v>2</v>
      </c>
      <c r="H53" s="255">
        <v>18</v>
      </c>
      <c r="I53" s="255" t="s">
        <v>18</v>
      </c>
      <c r="J53" s="256" t="str">
        <f>IF($D53="","",VLOOKUP($D53,[1]Список!$A:$W,8,FALSE))</f>
        <v xml:space="preserve"> </v>
      </c>
      <c r="K53" s="12"/>
    </row>
    <row r="54" spans="1:11" ht="12.95" customHeight="1" x14ac:dyDescent="0.25">
      <c r="A54" s="295" t="s">
        <v>6</v>
      </c>
      <c r="B54" s="295"/>
      <c r="C54" s="244">
        <v>5</v>
      </c>
      <c r="D54" s="244">
        <f>1+D53</f>
        <v>25</v>
      </c>
      <c r="E54" s="258" t="s">
        <v>265</v>
      </c>
      <c r="F54" s="259">
        <v>38739</v>
      </c>
      <c r="G54" s="260">
        <v>2</v>
      </c>
      <c r="H54" s="260"/>
      <c r="I54" s="260"/>
      <c r="J54" s="256" t="str">
        <f>IF($D54="","",VLOOKUP($D54,[1]Список!$A:$W,8,FALSE))</f>
        <v xml:space="preserve"> </v>
      </c>
    </row>
    <row r="55" spans="1:11" ht="12.95" customHeight="1" x14ac:dyDescent="0.25">
      <c r="A55" s="295">
        <v>5</v>
      </c>
      <c r="B55" s="295"/>
      <c r="C55" s="258"/>
      <c r="D55" s="258"/>
      <c r="E55" s="361" t="s">
        <v>266</v>
      </c>
      <c r="F55" s="361"/>
      <c r="G55" s="361"/>
      <c r="H55" s="361"/>
      <c r="I55" s="361"/>
      <c r="J55" s="361"/>
    </row>
    <row r="56" spans="1:11" ht="12.95" customHeight="1" x14ac:dyDescent="0.25">
      <c r="A56" s="295"/>
      <c r="B56" s="295"/>
      <c r="C56" s="101"/>
      <c r="D56" s="101"/>
      <c r="E56" s="57"/>
      <c r="F56" s="101"/>
      <c r="G56" s="101"/>
      <c r="H56" s="57"/>
      <c r="I56" s="101"/>
      <c r="J56" s="247"/>
    </row>
    <row r="57" spans="1:11" ht="12.95" customHeight="1" x14ac:dyDescent="0.25">
      <c r="A57" s="295"/>
      <c r="B57" s="295"/>
      <c r="C57" s="377" t="s">
        <v>82</v>
      </c>
      <c r="D57" s="377"/>
      <c r="E57" s="377"/>
      <c r="F57" s="377"/>
      <c r="G57" s="377"/>
      <c r="H57" s="377"/>
      <c r="I57" s="377"/>
      <c r="J57" s="60">
        <f>H60+H61+H62</f>
        <v>107</v>
      </c>
    </row>
    <row r="58" spans="1:11" ht="12.95" customHeight="1" x14ac:dyDescent="0.25">
      <c r="A58" s="295">
        <v>6</v>
      </c>
      <c r="B58" s="295"/>
      <c r="C58" s="366" t="s">
        <v>2</v>
      </c>
      <c r="D58" s="54"/>
      <c r="E58" s="365" t="s">
        <v>7</v>
      </c>
      <c r="F58" s="55" t="s">
        <v>8</v>
      </c>
      <c r="G58" s="358" t="s">
        <v>4</v>
      </c>
      <c r="H58" s="366" t="s">
        <v>5</v>
      </c>
      <c r="I58" s="367" t="s">
        <v>9</v>
      </c>
      <c r="J58" s="359"/>
    </row>
    <row r="59" spans="1:11" ht="12.95" customHeight="1" x14ac:dyDescent="0.25">
      <c r="A59" s="295" t="s">
        <v>6</v>
      </c>
      <c r="B59" s="295"/>
      <c r="C59" s="366"/>
      <c r="D59" s="54"/>
      <c r="E59" s="365"/>
      <c r="F59" s="56" t="s">
        <v>10</v>
      </c>
      <c r="G59" s="358"/>
      <c r="H59" s="366"/>
      <c r="I59" s="367"/>
      <c r="J59" s="359"/>
    </row>
    <row r="60" spans="1:11" ht="12.95" customHeight="1" x14ac:dyDescent="0.25">
      <c r="A60" s="295" t="s">
        <v>6</v>
      </c>
      <c r="B60" s="295"/>
      <c r="C60" s="243">
        <v>1</v>
      </c>
      <c r="D60" s="243">
        <f>A65*5-4</f>
        <v>26</v>
      </c>
      <c r="E60" s="254" t="s">
        <v>155</v>
      </c>
      <c r="F60" s="255" t="s">
        <v>156</v>
      </c>
      <c r="G60" s="255" t="s">
        <v>100</v>
      </c>
      <c r="H60" s="255">
        <v>52</v>
      </c>
      <c r="I60" s="255" t="s">
        <v>13</v>
      </c>
      <c r="J60" s="256" t="str">
        <f>IF($D60="","",VLOOKUP($D60,[1]Список!$A:$W,8,FALSE))</f>
        <v xml:space="preserve"> </v>
      </c>
    </row>
    <row r="61" spans="1:11" ht="12.95" customHeight="1" x14ac:dyDescent="0.25">
      <c r="A61" s="295" t="s">
        <v>6</v>
      </c>
      <c r="B61" s="295"/>
      <c r="C61" s="243">
        <v>2</v>
      </c>
      <c r="D61" s="243">
        <f>1+D60</f>
        <v>27</v>
      </c>
      <c r="E61" s="254" t="s">
        <v>43</v>
      </c>
      <c r="F61" s="255" t="s">
        <v>44</v>
      </c>
      <c r="G61" s="255" t="s">
        <v>99</v>
      </c>
      <c r="H61" s="255">
        <v>30</v>
      </c>
      <c r="I61" s="255" t="s">
        <v>13</v>
      </c>
      <c r="J61" s="256" t="str">
        <f>IF($D61="","",VLOOKUP($D61,[1]Список!$A:$W,8,FALSE))</f>
        <v xml:space="preserve"> </v>
      </c>
    </row>
    <row r="62" spans="1:11" ht="12.95" customHeight="1" x14ac:dyDescent="0.25">
      <c r="A62" s="295" t="s">
        <v>6</v>
      </c>
      <c r="B62" s="295"/>
      <c r="C62" s="243">
        <v>3</v>
      </c>
      <c r="D62" s="243">
        <f>1+D61</f>
        <v>28</v>
      </c>
      <c r="E62" s="254" t="s">
        <v>41</v>
      </c>
      <c r="F62" s="255" t="s">
        <v>42</v>
      </c>
      <c r="G62" s="255" t="s">
        <v>99</v>
      </c>
      <c r="H62" s="255">
        <v>25</v>
      </c>
      <c r="I62" s="255" t="s">
        <v>13</v>
      </c>
      <c r="J62" s="256" t="str">
        <f>IF($D62="","",VLOOKUP($D62,[1]Список!$A:$W,8,FALSE))</f>
        <v xml:space="preserve"> </v>
      </c>
    </row>
    <row r="63" spans="1:11" ht="12.95" customHeight="1" x14ac:dyDescent="0.25">
      <c r="A63" s="295" t="s">
        <v>6</v>
      </c>
      <c r="B63" s="295"/>
      <c r="C63" s="243">
        <v>4</v>
      </c>
      <c r="D63" s="243"/>
      <c r="E63" s="254" t="s">
        <v>176</v>
      </c>
      <c r="F63" s="255" t="s">
        <v>177</v>
      </c>
      <c r="G63" s="255">
        <v>2</v>
      </c>
      <c r="H63" s="255">
        <v>17</v>
      </c>
      <c r="I63" s="255" t="s">
        <v>13</v>
      </c>
      <c r="J63" s="256"/>
    </row>
    <row r="64" spans="1:11" ht="12.95" customHeight="1" x14ac:dyDescent="0.25">
      <c r="A64" s="295" t="s">
        <v>6</v>
      </c>
      <c r="B64" s="295"/>
      <c r="C64" s="243">
        <v>5</v>
      </c>
      <c r="D64" s="243"/>
      <c r="E64" s="254" t="s">
        <v>142</v>
      </c>
      <c r="F64" s="255" t="s">
        <v>143</v>
      </c>
      <c r="G64" s="255" t="s">
        <v>99</v>
      </c>
      <c r="H64" s="255">
        <v>14</v>
      </c>
      <c r="I64" s="255" t="s">
        <v>13</v>
      </c>
      <c r="J64" s="256"/>
    </row>
    <row r="65" spans="1:11" ht="12.95" customHeight="1" x14ac:dyDescent="0.25">
      <c r="A65" s="295">
        <v>6</v>
      </c>
      <c r="B65" s="295"/>
      <c r="C65" s="258"/>
      <c r="D65" s="258"/>
      <c r="E65" s="361" t="s">
        <v>268</v>
      </c>
      <c r="F65" s="361"/>
      <c r="G65" s="361"/>
      <c r="H65" s="361"/>
      <c r="I65" s="361"/>
      <c r="J65" s="361"/>
      <c r="K65" s="10"/>
    </row>
    <row r="66" spans="1:11" ht="12.95" customHeight="1" x14ac:dyDescent="0.25">
      <c r="A66" s="295"/>
      <c r="B66" s="295"/>
      <c r="C66" s="37"/>
      <c r="D66" s="37"/>
      <c r="E66" s="52"/>
      <c r="F66" s="37"/>
      <c r="G66" s="37"/>
      <c r="H66" s="52"/>
      <c r="I66" s="37"/>
      <c r="J66" s="53"/>
    </row>
    <row r="67" spans="1:11" ht="12.95" customHeight="1" x14ac:dyDescent="0.25">
      <c r="A67" s="295"/>
      <c r="B67" s="295"/>
      <c r="C67" s="374" t="s">
        <v>83</v>
      </c>
      <c r="D67" s="374"/>
      <c r="E67" s="374"/>
      <c r="F67" s="375"/>
      <c r="G67" s="374"/>
      <c r="H67" s="374"/>
      <c r="I67" s="374"/>
      <c r="J67" s="45">
        <f>H70+H71+H72</f>
        <v>93</v>
      </c>
    </row>
    <row r="68" spans="1:11" ht="12.95" customHeight="1" x14ac:dyDescent="0.25">
      <c r="A68" s="295">
        <v>7</v>
      </c>
      <c r="B68" s="295"/>
      <c r="C68" s="367" t="s">
        <v>2</v>
      </c>
      <c r="D68" s="46"/>
      <c r="E68" s="370" t="s">
        <v>7</v>
      </c>
      <c r="F68" s="47" t="s">
        <v>8</v>
      </c>
      <c r="G68" s="369" t="s">
        <v>4</v>
      </c>
      <c r="H68" s="367" t="s">
        <v>5</v>
      </c>
      <c r="I68" s="367" t="s">
        <v>9</v>
      </c>
      <c r="J68" s="359"/>
    </row>
    <row r="69" spans="1:11" ht="12.95" customHeight="1" x14ac:dyDescent="0.25">
      <c r="A69" s="295" t="s">
        <v>6</v>
      </c>
      <c r="B69" s="295"/>
      <c r="C69" s="367"/>
      <c r="D69" s="46"/>
      <c r="E69" s="370"/>
      <c r="F69" s="48" t="s">
        <v>10</v>
      </c>
      <c r="G69" s="369"/>
      <c r="H69" s="367"/>
      <c r="I69" s="367"/>
      <c r="J69" s="359"/>
    </row>
    <row r="70" spans="1:11" ht="12.95" customHeight="1" x14ac:dyDescent="0.25">
      <c r="A70" s="295" t="s">
        <v>6</v>
      </c>
      <c r="B70" s="295"/>
      <c r="C70" s="39">
        <v>1</v>
      </c>
      <c r="D70" s="39">
        <f>A77*5-4</f>
        <v>-4</v>
      </c>
      <c r="E70" s="112" t="s">
        <v>133</v>
      </c>
      <c r="F70" s="113" t="s">
        <v>134</v>
      </c>
      <c r="G70" s="113" t="s">
        <v>100</v>
      </c>
      <c r="H70" s="113">
        <v>53</v>
      </c>
      <c r="I70" s="113" t="s">
        <v>23</v>
      </c>
      <c r="J70" s="41"/>
    </row>
    <row r="71" spans="1:11" ht="12.95" customHeight="1" x14ac:dyDescent="0.25">
      <c r="A71" s="295" t="s">
        <v>6</v>
      </c>
      <c r="B71" s="295"/>
      <c r="C71" s="39">
        <v>2</v>
      </c>
      <c r="D71" s="39">
        <f>1+D70</f>
        <v>-3</v>
      </c>
      <c r="E71" s="112" t="s">
        <v>169</v>
      </c>
      <c r="F71" s="113" t="s">
        <v>170</v>
      </c>
      <c r="G71" s="113" t="s">
        <v>99</v>
      </c>
      <c r="H71" s="113">
        <v>22</v>
      </c>
      <c r="I71" s="113" t="s">
        <v>23</v>
      </c>
      <c r="J71" s="41"/>
    </row>
    <row r="72" spans="1:11" ht="12.95" customHeight="1" x14ac:dyDescent="0.25">
      <c r="A72" s="295"/>
      <c r="B72" s="295"/>
      <c r="C72" s="39">
        <v>3</v>
      </c>
      <c r="D72" s="39">
        <f>1+D71</f>
        <v>-2</v>
      </c>
      <c r="E72" s="112" t="s">
        <v>47</v>
      </c>
      <c r="F72" s="113" t="s">
        <v>48</v>
      </c>
      <c r="G72" s="113">
        <v>2</v>
      </c>
      <c r="H72" s="113">
        <v>18</v>
      </c>
      <c r="I72" s="113" t="s">
        <v>23</v>
      </c>
      <c r="J72" s="41"/>
    </row>
    <row r="73" spans="1:11" ht="12.95" customHeight="1" x14ac:dyDescent="0.25">
      <c r="A73" s="295" t="s">
        <v>6</v>
      </c>
      <c r="B73" s="295"/>
      <c r="C73" s="39">
        <v>4</v>
      </c>
      <c r="D73" s="39"/>
      <c r="E73" s="112" t="s">
        <v>140</v>
      </c>
      <c r="F73" s="113" t="s">
        <v>141</v>
      </c>
      <c r="G73" s="113">
        <v>2</v>
      </c>
      <c r="H73" s="113">
        <v>14</v>
      </c>
      <c r="I73" s="113" t="s">
        <v>23</v>
      </c>
      <c r="J73" s="41"/>
      <c r="K73" s="12"/>
    </row>
    <row r="74" spans="1:11" ht="12.95" customHeight="1" x14ac:dyDescent="0.25">
      <c r="A74" s="295"/>
      <c r="B74" s="295"/>
      <c r="C74" s="39">
        <v>5</v>
      </c>
      <c r="D74" s="39"/>
      <c r="E74" s="49" t="s">
        <v>273</v>
      </c>
      <c r="F74" s="50">
        <v>39671</v>
      </c>
      <c r="G74" s="42">
        <v>2</v>
      </c>
      <c r="H74" s="42"/>
      <c r="I74" s="113" t="s">
        <v>23</v>
      </c>
      <c r="J74" s="41"/>
      <c r="K74" s="12"/>
    </row>
    <row r="75" spans="1:11" ht="12.95" customHeight="1" x14ac:dyDescent="0.25">
      <c r="A75" s="295"/>
      <c r="B75" s="295"/>
      <c r="C75" s="49"/>
      <c r="D75" s="43"/>
      <c r="E75" s="376" t="s">
        <v>294</v>
      </c>
      <c r="F75" s="376"/>
      <c r="G75" s="376"/>
      <c r="H75" s="376"/>
      <c r="I75" s="376"/>
      <c r="J75" s="376"/>
      <c r="K75" s="12"/>
    </row>
    <row r="76" spans="1:11" ht="12.95" customHeight="1" x14ac:dyDescent="0.25">
      <c r="A76" s="296" t="s">
        <v>6</v>
      </c>
      <c r="B76" s="296"/>
      <c r="C76" s="37"/>
      <c r="D76" s="37"/>
      <c r="E76" s="52"/>
      <c r="F76" s="37"/>
      <c r="G76" s="37"/>
      <c r="H76" s="52"/>
      <c r="I76" s="37"/>
      <c r="J76" s="53"/>
      <c r="K76" s="14"/>
    </row>
    <row r="77" spans="1:11" ht="12.95" customHeight="1" x14ac:dyDescent="0.25">
      <c r="A77" s="295"/>
      <c r="B77" s="295"/>
      <c r="C77" s="374" t="s">
        <v>85</v>
      </c>
      <c r="D77" s="374"/>
      <c r="E77" s="374"/>
      <c r="F77" s="375"/>
      <c r="G77" s="374"/>
      <c r="H77" s="374"/>
      <c r="I77" s="374"/>
      <c r="J77" s="45">
        <f>H80+H81+H82</f>
        <v>0</v>
      </c>
    </row>
    <row r="78" spans="1:11" ht="12.95" customHeight="1" x14ac:dyDescent="0.25">
      <c r="A78" s="295">
        <v>8</v>
      </c>
      <c r="B78" s="295"/>
      <c r="C78" s="367" t="s">
        <v>2</v>
      </c>
      <c r="D78" s="46"/>
      <c r="E78" s="370" t="s">
        <v>7</v>
      </c>
      <c r="F78" s="47" t="s">
        <v>8</v>
      </c>
      <c r="G78" s="369" t="s">
        <v>4</v>
      </c>
      <c r="H78" s="367" t="s">
        <v>5</v>
      </c>
      <c r="I78" s="367" t="s">
        <v>9</v>
      </c>
      <c r="J78" s="359"/>
    </row>
    <row r="79" spans="1:11" ht="12.95" customHeight="1" x14ac:dyDescent="0.25">
      <c r="A79" s="295" t="s">
        <v>6</v>
      </c>
      <c r="B79" s="295"/>
      <c r="C79" s="367"/>
      <c r="D79" s="46"/>
      <c r="E79" s="370"/>
      <c r="F79" s="48" t="s">
        <v>10</v>
      </c>
      <c r="G79" s="369"/>
      <c r="H79" s="367"/>
      <c r="I79" s="367"/>
      <c r="J79" s="360"/>
    </row>
    <row r="80" spans="1:11" ht="12.95" customHeight="1" x14ac:dyDescent="0.25">
      <c r="A80" s="295" t="s">
        <v>6</v>
      </c>
      <c r="B80" s="295"/>
      <c r="C80" s="244">
        <v>1</v>
      </c>
      <c r="D80" s="244">
        <v>36</v>
      </c>
      <c r="E80" s="254" t="s">
        <v>275</v>
      </c>
      <c r="F80" s="257">
        <v>39089</v>
      </c>
      <c r="G80" s="255" t="s">
        <v>99</v>
      </c>
      <c r="H80" s="255"/>
      <c r="I80" s="255"/>
      <c r="J80" s="275"/>
    </row>
    <row r="81" spans="1:11" ht="12.95" customHeight="1" x14ac:dyDescent="0.25">
      <c r="A81" s="295" t="s">
        <v>6</v>
      </c>
      <c r="B81" s="295"/>
      <c r="C81" s="244">
        <v>2</v>
      </c>
      <c r="D81" s="244">
        <f>1+D80</f>
        <v>37</v>
      </c>
      <c r="E81" s="246" t="s">
        <v>276</v>
      </c>
      <c r="F81" s="279">
        <v>38489</v>
      </c>
      <c r="G81" s="255" t="s">
        <v>99</v>
      </c>
      <c r="H81" s="244"/>
      <c r="I81" s="280"/>
      <c r="J81" s="256" t="str">
        <f>IF($D81="","",VLOOKUP($D81,[1]Список!$A:$W,8,FALSE))</f>
        <v xml:space="preserve"> </v>
      </c>
      <c r="K81" s="100"/>
    </row>
    <row r="82" spans="1:11" ht="12.95" customHeight="1" x14ac:dyDescent="0.25">
      <c r="A82" s="295"/>
      <c r="B82" s="295"/>
      <c r="C82" s="244">
        <v>3</v>
      </c>
      <c r="D82" s="244">
        <f>1+D81</f>
        <v>38</v>
      </c>
      <c r="E82" s="246"/>
      <c r="F82" s="279"/>
      <c r="G82" s="244"/>
      <c r="H82" s="244"/>
      <c r="I82" s="280"/>
      <c r="J82" s="256" t="str">
        <f>IF($D82="","",VLOOKUP($D82,[1]Список!$A:$W,8,FALSE))</f>
        <v xml:space="preserve"> </v>
      </c>
    </row>
    <row r="83" spans="1:11" ht="12.95" customHeight="1" x14ac:dyDescent="0.25">
      <c r="A83" s="295" t="s">
        <v>6</v>
      </c>
      <c r="B83" s="295"/>
      <c r="C83" s="244">
        <v>4</v>
      </c>
      <c r="D83" s="244">
        <f>1+D82</f>
        <v>39</v>
      </c>
      <c r="E83" s="246"/>
      <c r="F83" s="279"/>
      <c r="G83" s="244"/>
      <c r="H83" s="244"/>
      <c r="I83" s="280"/>
      <c r="J83" s="256" t="str">
        <f>IF($D83="","",VLOOKUP($D83,[1]Список!$A:$W,8,FALSE))</f>
        <v xml:space="preserve"> </v>
      </c>
    </row>
    <row r="84" spans="1:11" ht="12.95" customHeight="1" x14ac:dyDescent="0.25">
      <c r="A84" s="295" t="s">
        <v>6</v>
      </c>
      <c r="B84" s="295"/>
      <c r="C84" s="244">
        <v>5</v>
      </c>
      <c r="D84" s="244">
        <f>1+D83</f>
        <v>40</v>
      </c>
      <c r="E84" s="246"/>
      <c r="F84" s="279"/>
      <c r="G84" s="244"/>
      <c r="H84" s="244"/>
      <c r="I84" s="280"/>
      <c r="J84" s="256" t="str">
        <f>IF($D84="","",VLOOKUP($D84,[1]Список!$A:$W,8,FALSE))</f>
        <v xml:space="preserve"> </v>
      </c>
    </row>
    <row r="85" spans="1:11" ht="12.95" customHeight="1" x14ac:dyDescent="0.25">
      <c r="A85" s="295"/>
      <c r="B85" s="295"/>
      <c r="C85" s="258"/>
      <c r="D85" s="258"/>
      <c r="E85" s="361" t="s">
        <v>274</v>
      </c>
      <c r="F85" s="361"/>
      <c r="G85" s="361"/>
      <c r="H85" s="361"/>
      <c r="I85" s="361"/>
      <c r="J85" s="361"/>
      <c r="K85" s="10"/>
    </row>
    <row r="86" spans="1:11" ht="12.95" customHeight="1" x14ac:dyDescent="0.25">
      <c r="A86" s="295" t="s">
        <v>6</v>
      </c>
      <c r="B86" s="295"/>
      <c r="C86" s="37"/>
      <c r="D86" s="37"/>
      <c r="E86" s="52"/>
      <c r="F86" s="37"/>
      <c r="G86" s="37"/>
      <c r="H86" s="52"/>
      <c r="I86" s="37"/>
      <c r="J86" s="53"/>
    </row>
    <row r="87" spans="1:11" ht="12.95" customHeight="1" x14ac:dyDescent="0.25">
      <c r="A87" s="295" t="s">
        <v>6</v>
      </c>
      <c r="B87" s="295"/>
      <c r="C87" s="372" t="s">
        <v>86</v>
      </c>
      <c r="D87" s="372"/>
      <c r="E87" s="372"/>
      <c r="F87" s="373"/>
      <c r="G87" s="372"/>
      <c r="H87" s="372"/>
      <c r="I87" s="372"/>
      <c r="J87" s="45">
        <f>H90+H91+H92</f>
        <v>68</v>
      </c>
    </row>
    <row r="88" spans="1:11" ht="12.95" customHeight="1" x14ac:dyDescent="0.25">
      <c r="A88" s="295">
        <v>9</v>
      </c>
      <c r="B88" s="295"/>
      <c r="C88" s="366" t="s">
        <v>2</v>
      </c>
      <c r="D88" s="54"/>
      <c r="E88" s="365" t="s">
        <v>7</v>
      </c>
      <c r="F88" s="55" t="s">
        <v>8</v>
      </c>
      <c r="G88" s="358" t="s">
        <v>4</v>
      </c>
      <c r="H88" s="366" t="s">
        <v>5</v>
      </c>
      <c r="I88" s="367" t="s">
        <v>9</v>
      </c>
      <c r="J88" s="359"/>
      <c r="K88" s="19"/>
    </row>
    <row r="89" spans="1:11" ht="12.95" customHeight="1" x14ac:dyDescent="0.25">
      <c r="A89" s="295" t="s">
        <v>6</v>
      </c>
      <c r="B89" s="295"/>
      <c r="C89" s="366"/>
      <c r="D89" s="54"/>
      <c r="E89" s="365"/>
      <c r="F89" s="56" t="s">
        <v>10</v>
      </c>
      <c r="G89" s="358"/>
      <c r="H89" s="366"/>
      <c r="I89" s="367"/>
      <c r="J89" s="359"/>
    </row>
    <row r="90" spans="1:11" ht="12.95" customHeight="1" x14ac:dyDescent="0.25">
      <c r="A90" s="295" t="s">
        <v>6</v>
      </c>
      <c r="B90" s="295"/>
      <c r="C90" s="283">
        <v>1</v>
      </c>
      <c r="D90" s="283">
        <v>41</v>
      </c>
      <c r="E90" s="284" t="s">
        <v>31</v>
      </c>
      <c r="F90" s="285" t="s">
        <v>32</v>
      </c>
      <c r="G90" s="285" t="s">
        <v>99</v>
      </c>
      <c r="H90" s="285">
        <v>47</v>
      </c>
      <c r="I90" s="285" t="s">
        <v>33</v>
      </c>
      <c r="J90" s="284"/>
    </row>
    <row r="91" spans="1:11" ht="12.95" customHeight="1" x14ac:dyDescent="0.25">
      <c r="A91" s="295" t="s">
        <v>6</v>
      </c>
      <c r="B91" s="295"/>
      <c r="C91" s="283">
        <v>2</v>
      </c>
      <c r="D91" s="283">
        <f>1+D90</f>
        <v>42</v>
      </c>
      <c r="E91" s="284" t="s">
        <v>114</v>
      </c>
      <c r="F91" s="285" t="s">
        <v>115</v>
      </c>
      <c r="G91" s="285" t="s">
        <v>99</v>
      </c>
      <c r="H91" s="285">
        <v>21</v>
      </c>
      <c r="I91" s="285" t="s">
        <v>33</v>
      </c>
      <c r="J91" s="286" t="str">
        <f>IF($D91="","",VLOOKUP($D91,[1]Список!$A:$W,8,FALSE))</f>
        <v xml:space="preserve"> </v>
      </c>
    </row>
    <row r="92" spans="1:11" ht="12.95" customHeight="1" x14ac:dyDescent="0.25">
      <c r="A92" s="295" t="s">
        <v>6</v>
      </c>
      <c r="B92" s="295"/>
      <c r="C92" s="283">
        <v>3</v>
      </c>
      <c r="D92" s="283">
        <f>1+D91</f>
        <v>43</v>
      </c>
      <c r="E92" s="284" t="s">
        <v>278</v>
      </c>
      <c r="F92" s="287">
        <v>39780</v>
      </c>
      <c r="G92" s="285">
        <v>2</v>
      </c>
      <c r="H92" s="285"/>
      <c r="I92" s="285"/>
      <c r="J92" s="286" t="str">
        <f>IF($D92="","",VLOOKUP($D92,[1]Список!$A:$W,8,FALSE))</f>
        <v xml:space="preserve"> </v>
      </c>
    </row>
    <row r="93" spans="1:11" ht="12.95" customHeight="1" x14ac:dyDescent="0.25">
      <c r="A93" s="295"/>
      <c r="B93" s="295"/>
      <c r="C93" s="288"/>
      <c r="D93" s="288"/>
      <c r="E93" s="368" t="s">
        <v>279</v>
      </c>
      <c r="F93" s="368"/>
      <c r="G93" s="368"/>
      <c r="H93" s="368"/>
      <c r="I93" s="368"/>
      <c r="J93" s="368"/>
      <c r="K93" s="10"/>
    </row>
    <row r="94" spans="1:11" ht="12.95" customHeight="1" x14ac:dyDescent="0.25">
      <c r="A94" s="295" t="s">
        <v>6</v>
      </c>
      <c r="B94" s="295"/>
      <c r="C94" s="37"/>
      <c r="D94" s="37"/>
      <c r="E94" s="52"/>
      <c r="F94" s="37"/>
      <c r="G94" s="37"/>
      <c r="H94" s="52"/>
      <c r="I94" s="37"/>
      <c r="J94" s="53"/>
    </row>
    <row r="95" spans="1:11" ht="12.95" customHeight="1" x14ac:dyDescent="0.25">
      <c r="A95" s="295" t="s">
        <v>6</v>
      </c>
      <c r="B95" s="295"/>
      <c r="C95" s="372" t="s">
        <v>87</v>
      </c>
      <c r="D95" s="372"/>
      <c r="E95" s="372"/>
      <c r="F95" s="373"/>
      <c r="G95" s="372"/>
      <c r="H95" s="372"/>
      <c r="I95" s="372"/>
      <c r="J95" s="45">
        <f>H98+H99+H100</f>
        <v>18</v>
      </c>
    </row>
    <row r="96" spans="1:11" ht="12.95" customHeight="1" x14ac:dyDescent="0.25">
      <c r="A96" s="295">
        <v>10</v>
      </c>
      <c r="B96" s="295"/>
      <c r="C96" s="366" t="s">
        <v>2</v>
      </c>
      <c r="D96" s="54"/>
      <c r="E96" s="365" t="s">
        <v>7</v>
      </c>
      <c r="F96" s="55" t="s">
        <v>8</v>
      </c>
      <c r="G96" s="358" t="s">
        <v>4</v>
      </c>
      <c r="H96" s="366" t="s">
        <v>5</v>
      </c>
      <c r="I96" s="367" t="s">
        <v>9</v>
      </c>
      <c r="J96" s="359"/>
    </row>
    <row r="97" spans="1:14" ht="12.95" customHeight="1" x14ac:dyDescent="0.25">
      <c r="A97" s="295" t="s">
        <v>6</v>
      </c>
      <c r="B97" s="295"/>
      <c r="C97" s="366"/>
      <c r="D97" s="54"/>
      <c r="E97" s="365"/>
      <c r="F97" s="56" t="s">
        <v>10</v>
      </c>
      <c r="G97" s="358"/>
      <c r="H97" s="366"/>
      <c r="I97" s="367"/>
      <c r="J97" s="359"/>
    </row>
    <row r="98" spans="1:14" ht="12.95" customHeight="1" x14ac:dyDescent="0.25">
      <c r="A98" s="295" t="s">
        <v>6</v>
      </c>
      <c r="B98" s="295"/>
      <c r="C98" s="38">
        <v>1</v>
      </c>
      <c r="D98" s="38">
        <v>51</v>
      </c>
      <c r="E98" s="254" t="s">
        <v>138</v>
      </c>
      <c r="F98" s="255" t="s">
        <v>139</v>
      </c>
      <c r="G98" s="255"/>
      <c r="H98" s="255">
        <v>18</v>
      </c>
      <c r="I98" s="255" t="s">
        <v>52</v>
      </c>
      <c r="J98" s="294"/>
    </row>
    <row r="99" spans="1:14" ht="12.95" customHeight="1" x14ac:dyDescent="0.25">
      <c r="A99" s="295" t="s">
        <v>6</v>
      </c>
      <c r="B99" s="295"/>
      <c r="C99" s="38">
        <v>2</v>
      </c>
      <c r="D99" s="38">
        <f>1+D98</f>
        <v>52</v>
      </c>
      <c r="E99" s="270" t="s">
        <v>257</v>
      </c>
      <c r="F99" s="271">
        <v>39723</v>
      </c>
      <c r="G99" s="243"/>
      <c r="H99" s="243"/>
      <c r="I99" s="255" t="s">
        <v>52</v>
      </c>
      <c r="J99" s="256" t="str">
        <f>IF($D99="","",VLOOKUP($D99,[1]Список!$A:$W,8,FALSE))</f>
        <v xml:space="preserve"> </v>
      </c>
    </row>
    <row r="100" spans="1:14" ht="12.95" customHeight="1" x14ac:dyDescent="0.25">
      <c r="A100" s="295" t="s">
        <v>6</v>
      </c>
      <c r="B100" s="295"/>
      <c r="C100" s="38">
        <v>3</v>
      </c>
      <c r="D100" s="38">
        <f>1+D99</f>
        <v>53</v>
      </c>
      <c r="E100" s="270" t="s">
        <v>258</v>
      </c>
      <c r="F100" s="271">
        <v>39749</v>
      </c>
      <c r="G100" s="243"/>
      <c r="H100" s="243"/>
      <c r="I100" s="255" t="s">
        <v>52</v>
      </c>
      <c r="J100" s="256" t="str">
        <f>IF($D100="","",VLOOKUP($D100,[1]Список!$A:$W,8,FALSE))</f>
        <v xml:space="preserve"> </v>
      </c>
    </row>
    <row r="101" spans="1:14" ht="12.95" customHeight="1" x14ac:dyDescent="0.25">
      <c r="A101" s="295" t="s">
        <v>6</v>
      </c>
      <c r="B101" s="295"/>
      <c r="C101" s="38">
        <v>4</v>
      </c>
      <c r="D101" s="38">
        <f>1+D100</f>
        <v>54</v>
      </c>
      <c r="E101" s="270" t="s">
        <v>259</v>
      </c>
      <c r="F101" s="271">
        <v>39314</v>
      </c>
      <c r="G101" s="243"/>
      <c r="H101" s="243"/>
      <c r="I101" s="255" t="s">
        <v>52</v>
      </c>
      <c r="J101" s="256" t="str">
        <f>IF($D101="","",VLOOKUP($D101,[1]Список!$A:$W,8,FALSE))</f>
        <v xml:space="preserve"> </v>
      </c>
    </row>
    <row r="102" spans="1:14" ht="12.95" customHeight="1" x14ac:dyDescent="0.25">
      <c r="A102" s="295"/>
      <c r="B102" s="295"/>
      <c r="C102" s="51"/>
      <c r="D102" s="36"/>
      <c r="E102" s="364" t="s">
        <v>260</v>
      </c>
      <c r="F102" s="364"/>
      <c r="G102" s="364"/>
      <c r="H102" s="364"/>
      <c r="I102" s="364"/>
      <c r="J102" s="364"/>
      <c r="K102" s="10"/>
    </row>
    <row r="103" spans="1:14" ht="12.95" customHeight="1" x14ac:dyDescent="0.25">
      <c r="A103" s="295"/>
      <c r="B103" s="296"/>
      <c r="C103" s="289"/>
      <c r="D103" s="290"/>
      <c r="E103" s="291"/>
      <c r="F103" s="291"/>
      <c r="G103" s="291"/>
      <c r="H103" s="291"/>
      <c r="I103" s="291"/>
      <c r="J103" s="291"/>
      <c r="K103" s="292"/>
      <c r="L103" s="293"/>
      <c r="M103" s="104"/>
      <c r="N103" s="104"/>
    </row>
    <row r="104" spans="1:14" ht="12.95" customHeight="1" x14ac:dyDescent="0.25">
      <c r="A104" s="295" t="s">
        <v>6</v>
      </c>
      <c r="B104" s="295"/>
      <c r="C104" s="372" t="s">
        <v>117</v>
      </c>
      <c r="D104" s="372"/>
      <c r="E104" s="372"/>
      <c r="F104" s="372"/>
      <c r="G104" s="372"/>
      <c r="H104" s="372"/>
      <c r="I104" s="372"/>
      <c r="J104" s="45">
        <f>H107+H108+H109</f>
        <v>84</v>
      </c>
    </row>
    <row r="105" spans="1:14" ht="12.95" customHeight="1" x14ac:dyDescent="0.25">
      <c r="A105" s="295">
        <v>11</v>
      </c>
      <c r="B105" s="295"/>
      <c r="C105" s="366" t="s">
        <v>2</v>
      </c>
      <c r="D105" s="54"/>
      <c r="E105" s="365" t="s">
        <v>7</v>
      </c>
      <c r="F105" s="55" t="s">
        <v>8</v>
      </c>
      <c r="G105" s="358" t="s">
        <v>4</v>
      </c>
      <c r="H105" s="366" t="s">
        <v>5</v>
      </c>
      <c r="I105" s="367" t="s">
        <v>9</v>
      </c>
      <c r="J105" s="359"/>
    </row>
    <row r="106" spans="1:14" ht="12.95" customHeight="1" x14ac:dyDescent="0.25">
      <c r="A106" s="295" t="s">
        <v>6</v>
      </c>
      <c r="B106" s="295"/>
      <c r="C106" s="366"/>
      <c r="D106" s="54"/>
      <c r="E106" s="365"/>
      <c r="F106" s="56" t="s">
        <v>10</v>
      </c>
      <c r="G106" s="358"/>
      <c r="H106" s="366"/>
      <c r="I106" s="367"/>
      <c r="J106" s="359"/>
    </row>
    <row r="107" spans="1:14" ht="12.95" customHeight="1" x14ac:dyDescent="0.25">
      <c r="A107" s="295" t="s">
        <v>6</v>
      </c>
      <c r="B107" s="295"/>
      <c r="C107" s="243">
        <v>1</v>
      </c>
      <c r="D107" s="243">
        <v>56</v>
      </c>
      <c r="E107" s="254" t="s">
        <v>110</v>
      </c>
      <c r="F107" s="255" t="s">
        <v>111</v>
      </c>
      <c r="G107" s="255" t="s">
        <v>99</v>
      </c>
      <c r="H107" s="255">
        <v>33</v>
      </c>
      <c r="I107" s="255" t="s">
        <v>36</v>
      </c>
      <c r="J107" s="294"/>
    </row>
    <row r="108" spans="1:14" ht="12.95" customHeight="1" x14ac:dyDescent="0.25">
      <c r="A108" s="295" t="s">
        <v>6</v>
      </c>
      <c r="B108" s="295"/>
      <c r="C108" s="243">
        <v>2</v>
      </c>
      <c r="D108" s="243">
        <f>1+D107</f>
        <v>57</v>
      </c>
      <c r="E108" s="254" t="s">
        <v>34</v>
      </c>
      <c r="F108" s="255" t="s">
        <v>35</v>
      </c>
      <c r="G108" s="255" t="s">
        <v>99</v>
      </c>
      <c r="H108" s="255">
        <v>31</v>
      </c>
      <c r="I108" s="255" t="s">
        <v>36</v>
      </c>
      <c r="J108" s="256" t="str">
        <f>IF($D108="","",VLOOKUP($D108,[1]Список!$A:$W,8,FALSE))</f>
        <v xml:space="preserve"> </v>
      </c>
    </row>
    <row r="109" spans="1:14" ht="12.95" customHeight="1" x14ac:dyDescent="0.25">
      <c r="A109" s="295" t="s">
        <v>6</v>
      </c>
      <c r="B109" s="295"/>
      <c r="C109" s="243">
        <v>3</v>
      </c>
      <c r="D109" s="243">
        <f>1+D108</f>
        <v>58</v>
      </c>
      <c r="E109" s="254" t="s">
        <v>173</v>
      </c>
      <c r="F109" s="255" t="s">
        <v>116</v>
      </c>
      <c r="G109" s="255" t="s">
        <v>99</v>
      </c>
      <c r="H109" s="255">
        <v>20</v>
      </c>
      <c r="I109" s="255" t="s">
        <v>36</v>
      </c>
      <c r="J109" s="256" t="str">
        <f>IF($D109="","",VLOOKUP($D109,[1]Список!$A:$W,8,FALSE))</f>
        <v xml:space="preserve"> </v>
      </c>
      <c r="K109" s="12"/>
    </row>
    <row r="110" spans="1:14" ht="12.95" customHeight="1" x14ac:dyDescent="0.25">
      <c r="A110" s="295"/>
      <c r="B110" s="295"/>
      <c r="C110" s="243">
        <v>4</v>
      </c>
      <c r="D110" s="243">
        <f>1+D109</f>
        <v>59</v>
      </c>
      <c r="E110" s="254" t="s">
        <v>45</v>
      </c>
      <c r="F110" s="255" t="s">
        <v>46</v>
      </c>
      <c r="G110" s="255" t="s">
        <v>99</v>
      </c>
      <c r="H110" s="255">
        <v>19</v>
      </c>
      <c r="I110" s="255" t="s">
        <v>36</v>
      </c>
      <c r="J110" s="256" t="str">
        <f>IF($D110="","",VLOOKUP($D110,[1]Список!$A:$W,8,FALSE))</f>
        <v xml:space="preserve"> </v>
      </c>
      <c r="K110" s="12"/>
    </row>
    <row r="111" spans="1:14" ht="12.95" customHeight="1" x14ac:dyDescent="0.25">
      <c r="A111" s="295"/>
      <c r="B111" s="295"/>
      <c r="C111" s="258"/>
      <c r="D111" s="258"/>
      <c r="E111" s="361" t="s">
        <v>264</v>
      </c>
      <c r="F111" s="361"/>
      <c r="G111" s="361"/>
      <c r="H111" s="361"/>
      <c r="I111" s="361"/>
      <c r="J111" s="361"/>
    </row>
    <row r="112" spans="1:14" ht="12.95" customHeight="1" x14ac:dyDescent="0.25">
      <c r="A112" s="295"/>
      <c r="B112" s="295"/>
      <c r="C112" s="61"/>
      <c r="D112" s="61"/>
      <c r="E112" s="61"/>
      <c r="F112" s="62"/>
      <c r="G112" s="62"/>
      <c r="H112" s="61"/>
      <c r="I112" s="62"/>
      <c r="J112" s="63"/>
    </row>
    <row r="113" spans="1:16" ht="12.95" customHeight="1" x14ac:dyDescent="0.25">
      <c r="A113" s="295"/>
      <c r="B113" s="295"/>
      <c r="C113" s="377" t="s">
        <v>84</v>
      </c>
      <c r="D113" s="377"/>
      <c r="E113" s="377"/>
      <c r="F113" s="377"/>
      <c r="G113" s="377"/>
      <c r="H113" s="377"/>
      <c r="I113" s="377"/>
      <c r="J113" s="60">
        <f>H116+H117+H118</f>
        <v>180</v>
      </c>
    </row>
    <row r="114" spans="1:16" ht="12.95" customHeight="1" x14ac:dyDescent="0.25">
      <c r="A114" s="295">
        <v>12</v>
      </c>
      <c r="B114" s="295"/>
      <c r="C114" s="366" t="s">
        <v>2</v>
      </c>
      <c r="D114" s="54"/>
      <c r="E114" s="365" t="s">
        <v>7</v>
      </c>
      <c r="F114" s="55" t="s">
        <v>8</v>
      </c>
      <c r="G114" s="358" t="s">
        <v>4</v>
      </c>
      <c r="H114" s="366" t="s">
        <v>5</v>
      </c>
      <c r="I114" s="367" t="s">
        <v>9</v>
      </c>
      <c r="J114" s="359"/>
      <c r="K114" s="20"/>
    </row>
    <row r="115" spans="1:16" ht="12.95" customHeight="1" x14ac:dyDescent="0.25">
      <c r="A115" s="295"/>
      <c r="B115" s="295"/>
      <c r="C115" s="366"/>
      <c r="D115" s="54"/>
      <c r="E115" s="365"/>
      <c r="F115" s="56" t="s">
        <v>10</v>
      </c>
      <c r="G115" s="358"/>
      <c r="H115" s="366"/>
      <c r="I115" s="367"/>
      <c r="J115" s="359"/>
    </row>
    <row r="116" spans="1:16" ht="12.95" customHeight="1" x14ac:dyDescent="0.25">
      <c r="A116" s="295"/>
      <c r="B116" s="295"/>
      <c r="C116" s="243">
        <v>1</v>
      </c>
      <c r="D116" s="243">
        <v>61</v>
      </c>
      <c r="E116" s="254" t="s">
        <v>131</v>
      </c>
      <c r="F116" s="255" t="s">
        <v>132</v>
      </c>
      <c r="G116" s="255" t="s">
        <v>100</v>
      </c>
      <c r="H116" s="255">
        <v>74</v>
      </c>
      <c r="I116" s="255" t="s">
        <v>14</v>
      </c>
      <c r="J116" s="256"/>
    </row>
    <row r="117" spans="1:16" ht="12.95" customHeight="1" x14ac:dyDescent="0.25">
      <c r="A117" s="295"/>
      <c r="B117" s="295"/>
      <c r="C117" s="243">
        <v>2</v>
      </c>
      <c r="D117" s="243">
        <f>1+D116</f>
        <v>62</v>
      </c>
      <c r="E117" s="254" t="s">
        <v>25</v>
      </c>
      <c r="F117" s="255" t="s">
        <v>26</v>
      </c>
      <c r="G117" s="255" t="s">
        <v>99</v>
      </c>
      <c r="H117" s="255">
        <v>54</v>
      </c>
      <c r="I117" s="255" t="s">
        <v>14</v>
      </c>
      <c r="J117" s="256"/>
    </row>
    <row r="118" spans="1:16" ht="12.95" customHeight="1" x14ac:dyDescent="0.25">
      <c r="A118" s="295"/>
      <c r="B118" s="295"/>
      <c r="C118" s="243">
        <v>3</v>
      </c>
      <c r="D118" s="243">
        <f>1+D117</f>
        <v>63</v>
      </c>
      <c r="E118" s="254" t="s">
        <v>21</v>
      </c>
      <c r="F118" s="255" t="s">
        <v>22</v>
      </c>
      <c r="G118" s="255" t="s">
        <v>100</v>
      </c>
      <c r="H118" s="255">
        <v>52</v>
      </c>
      <c r="I118" s="255" t="s">
        <v>14</v>
      </c>
      <c r="J118" s="256"/>
    </row>
    <row r="119" spans="1:16" ht="12.95" customHeight="1" x14ac:dyDescent="0.25">
      <c r="A119" s="295"/>
      <c r="B119" s="295"/>
      <c r="C119" s="243">
        <v>4</v>
      </c>
      <c r="D119" s="243">
        <f>1+D118</f>
        <v>64</v>
      </c>
      <c r="E119" s="254" t="s">
        <v>29</v>
      </c>
      <c r="F119" s="255" t="s">
        <v>30</v>
      </c>
      <c r="G119" s="255" t="s">
        <v>99</v>
      </c>
      <c r="H119" s="255">
        <v>45</v>
      </c>
      <c r="I119" s="255" t="s">
        <v>14</v>
      </c>
      <c r="J119" s="256"/>
    </row>
    <row r="120" spans="1:16" ht="12.95" customHeight="1" x14ac:dyDescent="0.25">
      <c r="A120" s="295"/>
      <c r="B120" s="295"/>
      <c r="C120" s="243">
        <v>5</v>
      </c>
      <c r="D120" s="243">
        <f>1+D119</f>
        <v>65</v>
      </c>
      <c r="E120" s="254" t="s">
        <v>167</v>
      </c>
      <c r="F120" s="255" t="s">
        <v>168</v>
      </c>
      <c r="G120" s="255" t="s">
        <v>99</v>
      </c>
      <c r="H120" s="255">
        <v>32</v>
      </c>
      <c r="I120" s="255" t="s">
        <v>14</v>
      </c>
      <c r="J120" s="256"/>
    </row>
    <row r="121" spans="1:16" ht="12.95" customHeight="1" x14ac:dyDescent="0.25">
      <c r="A121" s="295"/>
      <c r="B121" s="295"/>
      <c r="C121" s="258"/>
      <c r="D121" s="258"/>
      <c r="E121" s="361" t="s">
        <v>277</v>
      </c>
      <c r="F121" s="361"/>
      <c r="G121" s="361"/>
      <c r="H121" s="361"/>
      <c r="I121" s="361"/>
      <c r="J121" s="361"/>
    </row>
    <row r="122" spans="1:16" ht="12.95" customHeight="1" x14ac:dyDescent="0.25">
      <c r="A122" s="295"/>
      <c r="B122" s="295"/>
      <c r="C122" s="61"/>
      <c r="D122" s="61"/>
      <c r="E122" s="61"/>
      <c r="F122" s="62"/>
      <c r="G122" s="62"/>
      <c r="H122" s="61"/>
      <c r="I122" s="62"/>
      <c r="J122" s="63"/>
    </row>
    <row r="123" spans="1:16" x14ac:dyDescent="0.25">
      <c r="A123" s="104"/>
      <c r="B123" s="104"/>
      <c r="C123" s="383" t="s">
        <v>242</v>
      </c>
      <c r="D123" s="384"/>
      <c r="E123" s="384"/>
      <c r="F123" s="384"/>
      <c r="G123" s="384"/>
      <c r="H123" s="384"/>
      <c r="I123" s="385"/>
      <c r="J123" s="65">
        <f>H126+H127+H128</f>
        <v>35</v>
      </c>
    </row>
    <row r="124" spans="1:16" x14ac:dyDescent="0.25">
      <c r="A124" s="104"/>
      <c r="B124" s="104"/>
      <c r="C124" s="367"/>
      <c r="D124" s="240"/>
      <c r="E124" s="367" t="s">
        <v>7</v>
      </c>
      <c r="F124" s="55" t="s">
        <v>8</v>
      </c>
      <c r="G124" s="367" t="s">
        <v>4</v>
      </c>
      <c r="H124" s="367" t="s">
        <v>5</v>
      </c>
      <c r="I124" s="367" t="s">
        <v>9</v>
      </c>
      <c r="J124" s="359"/>
    </row>
    <row r="125" spans="1:16" x14ac:dyDescent="0.25">
      <c r="A125" s="104"/>
      <c r="B125" s="104"/>
      <c r="C125" s="367"/>
      <c r="D125" s="240"/>
      <c r="E125" s="367"/>
      <c r="F125" s="56" t="s">
        <v>10</v>
      </c>
      <c r="G125" s="367"/>
      <c r="H125" s="367"/>
      <c r="I125" s="367"/>
      <c r="J125" s="360"/>
    </row>
    <row r="126" spans="1:16" x14ac:dyDescent="0.25">
      <c r="A126" s="104"/>
      <c r="B126" s="104"/>
      <c r="C126" s="244">
        <v>1</v>
      </c>
      <c r="D126" s="244" t="e">
        <f>#REF!*5-4</f>
        <v>#REF!</v>
      </c>
      <c r="E126" s="254" t="s">
        <v>164</v>
      </c>
      <c r="F126" s="255" t="s">
        <v>165</v>
      </c>
      <c r="G126" s="255" t="s">
        <v>99</v>
      </c>
      <c r="H126" s="255">
        <v>35</v>
      </c>
      <c r="I126" s="255" t="s">
        <v>166</v>
      </c>
      <c r="J126" s="275"/>
    </row>
    <row r="127" spans="1:16" x14ac:dyDescent="0.25">
      <c r="A127" s="104"/>
      <c r="B127" s="104"/>
      <c r="C127" s="244">
        <v>2</v>
      </c>
      <c r="D127" s="244" t="e">
        <f>1+D126</f>
        <v>#REF!</v>
      </c>
      <c r="E127" s="258" t="s">
        <v>245</v>
      </c>
      <c r="F127" s="259">
        <v>39363</v>
      </c>
      <c r="G127" s="260">
        <v>3</v>
      </c>
      <c r="H127" s="260"/>
      <c r="I127" s="255" t="s">
        <v>166</v>
      </c>
      <c r="J127" s="256"/>
      <c r="P127" s="281"/>
    </row>
    <row r="128" spans="1:16" x14ac:dyDescent="0.25">
      <c r="A128" s="104"/>
      <c r="B128" s="104"/>
      <c r="C128" s="244">
        <v>3</v>
      </c>
      <c r="D128" s="244" t="e">
        <f>1+D127</f>
        <v>#REF!</v>
      </c>
      <c r="E128" s="258" t="s">
        <v>246</v>
      </c>
      <c r="F128" s="259">
        <v>39281</v>
      </c>
      <c r="G128" s="260">
        <v>3</v>
      </c>
      <c r="H128" s="260"/>
      <c r="I128" s="255" t="s">
        <v>166</v>
      </c>
      <c r="J128" s="256"/>
    </row>
    <row r="129" spans="1:10" x14ac:dyDescent="0.25">
      <c r="A129" s="104"/>
      <c r="B129" s="104"/>
      <c r="C129" s="244">
        <v>4</v>
      </c>
      <c r="D129" s="244"/>
      <c r="E129" s="258" t="s">
        <v>247</v>
      </c>
      <c r="F129" s="259">
        <v>38468</v>
      </c>
      <c r="G129" s="260">
        <v>3</v>
      </c>
      <c r="H129" s="260"/>
      <c r="I129" s="255" t="s">
        <v>166</v>
      </c>
      <c r="J129" s="256"/>
    </row>
    <row r="130" spans="1:10" x14ac:dyDescent="0.25">
      <c r="A130" s="104"/>
      <c r="B130" s="104"/>
      <c r="C130" s="258"/>
      <c r="D130" s="258"/>
      <c r="E130" s="361" t="s">
        <v>248</v>
      </c>
      <c r="F130" s="361"/>
      <c r="G130" s="361"/>
      <c r="H130" s="361"/>
      <c r="I130" s="361"/>
      <c r="J130" s="361"/>
    </row>
    <row r="131" spans="1:10" x14ac:dyDescent="0.25">
      <c r="A131" s="104"/>
      <c r="B131" s="104"/>
    </row>
    <row r="132" spans="1:10" x14ac:dyDescent="0.25">
      <c r="E132" s="61" t="s">
        <v>126</v>
      </c>
      <c r="F132" s="62"/>
      <c r="G132" s="62"/>
      <c r="H132" s="61"/>
    </row>
    <row r="133" spans="1:10" x14ac:dyDescent="0.25">
      <c r="E133" s="282" t="s">
        <v>127</v>
      </c>
      <c r="F133" s="297"/>
      <c r="G133" s="297"/>
      <c r="H133" s="282"/>
    </row>
  </sheetData>
  <mergeCells count="110">
    <mergeCell ref="E130:J130"/>
    <mergeCell ref="G10:G11"/>
    <mergeCell ref="H10:H11"/>
    <mergeCell ref="I10:I11"/>
    <mergeCell ref="J10:J11"/>
    <mergeCell ref="C18:I18"/>
    <mergeCell ref="C19:C20"/>
    <mergeCell ref="E19:E20"/>
    <mergeCell ref="G19:G20"/>
    <mergeCell ref="H19:H20"/>
    <mergeCell ref="I19:I20"/>
    <mergeCell ref="J19:J20"/>
    <mergeCell ref="E16:J16"/>
    <mergeCell ref="E65:J65"/>
    <mergeCell ref="C47:I47"/>
    <mergeCell ref="C48:C49"/>
    <mergeCell ref="C57:I57"/>
    <mergeCell ref="C27:I27"/>
    <mergeCell ref="C28:C29"/>
    <mergeCell ref="C123:I123"/>
    <mergeCell ref="C124:C125"/>
    <mergeCell ref="E124:E125"/>
    <mergeCell ref="G124:G125"/>
    <mergeCell ref="H124:H125"/>
    <mergeCell ref="C2:J2"/>
    <mergeCell ref="C3:J3"/>
    <mergeCell ref="C4:J4"/>
    <mergeCell ref="C5:J5"/>
    <mergeCell ref="C7:J7"/>
    <mergeCell ref="C9:I9"/>
    <mergeCell ref="C10:C11"/>
    <mergeCell ref="E10:E11"/>
    <mergeCell ref="E48:E49"/>
    <mergeCell ref="H48:H49"/>
    <mergeCell ref="I48:I49"/>
    <mergeCell ref="J28:J29"/>
    <mergeCell ref="C37:I37"/>
    <mergeCell ref="C38:C39"/>
    <mergeCell ref="E38:E39"/>
    <mergeCell ref="G38:G39"/>
    <mergeCell ref="J48:J49"/>
    <mergeCell ref="G28:G29"/>
    <mergeCell ref="H28:H29"/>
    <mergeCell ref="I28:I29"/>
    <mergeCell ref="C68:C69"/>
    <mergeCell ref="E68:E69"/>
    <mergeCell ref="C67:I67"/>
    <mergeCell ref="J96:J97"/>
    <mergeCell ref="E102:J102"/>
    <mergeCell ref="C95:I95"/>
    <mergeCell ref="C96:C97"/>
    <mergeCell ref="I124:I125"/>
    <mergeCell ref="J124:J125"/>
    <mergeCell ref="E121:J121"/>
    <mergeCell ref="C104:I104"/>
    <mergeCell ref="C105:C106"/>
    <mergeCell ref="E105:E106"/>
    <mergeCell ref="G105:G106"/>
    <mergeCell ref="H105:H106"/>
    <mergeCell ref="I105:I106"/>
    <mergeCell ref="J105:J106"/>
    <mergeCell ref="E111:J111"/>
    <mergeCell ref="C113:I113"/>
    <mergeCell ref="C114:C115"/>
    <mergeCell ref="E114:E115"/>
    <mergeCell ref="G114:G115"/>
    <mergeCell ref="H114:H115"/>
    <mergeCell ref="I114:I115"/>
    <mergeCell ref="J114:J115"/>
    <mergeCell ref="C1:J1"/>
    <mergeCell ref="C87:I87"/>
    <mergeCell ref="C88:C89"/>
    <mergeCell ref="E88:E89"/>
    <mergeCell ref="G88:G89"/>
    <mergeCell ref="H88:H89"/>
    <mergeCell ref="I88:I89"/>
    <mergeCell ref="E85:J85"/>
    <mergeCell ref="J88:J89"/>
    <mergeCell ref="C77:I77"/>
    <mergeCell ref="C78:C79"/>
    <mergeCell ref="E78:E79"/>
    <mergeCell ref="G78:G79"/>
    <mergeCell ref="H78:H79"/>
    <mergeCell ref="I78:I79"/>
    <mergeCell ref="J68:J69"/>
    <mergeCell ref="E75:J75"/>
    <mergeCell ref="I38:I39"/>
    <mergeCell ref="J38:J39"/>
    <mergeCell ref="H38:H39"/>
    <mergeCell ref="I68:I69"/>
    <mergeCell ref="C58:C59"/>
    <mergeCell ref="E58:E59"/>
    <mergeCell ref="G58:G59"/>
    <mergeCell ref="J78:J79"/>
    <mergeCell ref="E55:J55"/>
    <mergeCell ref="E25:J25"/>
    <mergeCell ref="E35:J35"/>
    <mergeCell ref="E45:J45"/>
    <mergeCell ref="E96:E97"/>
    <mergeCell ref="G96:G97"/>
    <mergeCell ref="H96:H97"/>
    <mergeCell ref="I96:I97"/>
    <mergeCell ref="E93:J93"/>
    <mergeCell ref="G68:G69"/>
    <mergeCell ref="H68:H69"/>
    <mergeCell ref="H58:H59"/>
    <mergeCell ref="I58:I59"/>
    <mergeCell ref="J58:J59"/>
    <mergeCell ref="E28:E29"/>
    <mergeCell ref="G48:G49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4"/>
  <sheetViews>
    <sheetView topLeftCell="B1" zoomScale="90" zoomScaleNormal="90" workbookViewId="0">
      <selection activeCell="L115" sqref="L115:M119"/>
    </sheetView>
  </sheetViews>
  <sheetFormatPr defaultRowHeight="15" outlineLevelCol="1" x14ac:dyDescent="0.25"/>
  <cols>
    <col min="1" max="1" width="5.140625" hidden="1" customWidth="1" outlineLevel="1"/>
    <col min="2" max="2" width="1" customWidth="1" outlineLevel="1"/>
    <col min="3" max="3" width="3.5703125" customWidth="1"/>
    <col min="4" max="4" width="4.42578125" hidden="1" customWidth="1" outlineLevel="1"/>
    <col min="5" max="5" width="30.7109375" customWidth="1" collapsed="1"/>
    <col min="6" max="6" width="15.7109375" style="8" customWidth="1"/>
    <col min="7" max="7" width="13.7109375" style="8" customWidth="1"/>
    <col min="8" max="8" width="13.7109375" customWidth="1"/>
    <col min="9" max="9" width="24.28515625" style="8" hidden="1" customWidth="1" outlineLevel="1"/>
    <col min="10" max="10" width="8.7109375" style="9" customWidth="1" collapsed="1"/>
    <col min="11" max="11" width="1.42578125" customWidth="1"/>
  </cols>
  <sheetData>
    <row r="1" spans="1:11" x14ac:dyDescent="0.25">
      <c r="F1" s="242"/>
      <c r="G1" s="242"/>
      <c r="I1" s="242"/>
    </row>
    <row r="2" spans="1:11" x14ac:dyDescent="0.25">
      <c r="C2" s="386" t="s">
        <v>125</v>
      </c>
      <c r="D2" s="386"/>
      <c r="E2" s="386"/>
      <c r="F2" s="386"/>
      <c r="G2" s="386"/>
      <c r="H2" s="386"/>
      <c r="I2" s="386"/>
      <c r="J2" s="386"/>
    </row>
    <row r="3" spans="1:11" ht="18" customHeight="1" x14ac:dyDescent="0.25">
      <c r="C3" s="402" t="s">
        <v>255</v>
      </c>
      <c r="D3" s="402"/>
      <c r="E3" s="402"/>
      <c r="F3" s="402"/>
      <c r="G3" s="402"/>
      <c r="H3" s="402"/>
      <c r="I3" s="402"/>
      <c r="J3" s="402"/>
      <c r="K3" s="2"/>
    </row>
    <row r="4" spans="1:11" ht="18" customHeight="1" x14ac:dyDescent="0.25">
      <c r="C4" s="380" t="s">
        <v>11</v>
      </c>
      <c r="D4" s="380"/>
      <c r="E4" s="380"/>
      <c r="F4" s="380"/>
      <c r="G4" s="380"/>
      <c r="H4" s="380"/>
      <c r="I4" s="380"/>
      <c r="J4" s="380"/>
      <c r="K4" s="4"/>
    </row>
    <row r="5" spans="1:11" ht="18" customHeight="1" x14ac:dyDescent="0.25">
      <c r="C5" s="380"/>
      <c r="D5" s="380"/>
      <c r="E5" s="380"/>
      <c r="F5" s="380"/>
      <c r="G5" s="380"/>
      <c r="H5" s="380"/>
      <c r="I5" s="380"/>
      <c r="J5" s="380"/>
      <c r="K5" s="4"/>
    </row>
    <row r="6" spans="1:11" ht="15" customHeight="1" x14ac:dyDescent="0.25">
      <c r="C6" s="381" t="s">
        <v>256</v>
      </c>
      <c r="D6" s="381"/>
      <c r="E6" s="381"/>
      <c r="F6" s="381"/>
      <c r="G6" s="381"/>
      <c r="H6" s="381"/>
      <c r="I6" s="381"/>
      <c r="J6" s="381"/>
      <c r="K6" s="6"/>
    </row>
    <row r="7" spans="1:11" ht="15" customHeight="1" x14ac:dyDescent="0.25">
      <c r="C7" s="403" t="s">
        <v>101</v>
      </c>
      <c r="D7" s="403"/>
      <c r="E7" s="403"/>
      <c r="F7" s="403"/>
      <c r="G7" s="403"/>
      <c r="H7" s="403"/>
      <c r="I7" s="403"/>
      <c r="J7" s="403"/>
      <c r="K7" s="7"/>
    </row>
    <row r="8" spans="1:11" ht="5.0999999999999996" customHeight="1" x14ac:dyDescent="0.25">
      <c r="C8" s="67"/>
      <c r="D8" s="67"/>
      <c r="E8" s="67"/>
      <c r="F8" s="67"/>
      <c r="G8" s="67"/>
      <c r="H8" s="67"/>
      <c r="I8" s="67"/>
      <c r="J8" s="67"/>
      <c r="K8" s="7"/>
    </row>
    <row r="9" spans="1:11" ht="12.95" customHeight="1" x14ac:dyDescent="0.25">
      <c r="A9">
        <v>1</v>
      </c>
      <c r="C9" s="390" t="s">
        <v>49</v>
      </c>
      <c r="D9" s="390"/>
      <c r="E9" s="390"/>
      <c r="F9" s="390"/>
      <c r="G9" s="390"/>
      <c r="H9" s="390"/>
      <c r="I9" s="390"/>
      <c r="J9" s="261">
        <f>H12+H13+H14</f>
        <v>77</v>
      </c>
      <c r="K9" s="10"/>
    </row>
    <row r="10" spans="1:11" ht="12.95" customHeight="1" x14ac:dyDescent="0.25">
      <c r="A10" s="104" t="s">
        <v>6</v>
      </c>
      <c r="B10" s="104"/>
      <c r="C10" s="367" t="s">
        <v>2</v>
      </c>
      <c r="D10" s="46"/>
      <c r="E10" s="370" t="s">
        <v>7</v>
      </c>
      <c r="F10" s="47" t="s">
        <v>8</v>
      </c>
      <c r="G10" s="369" t="s">
        <v>4</v>
      </c>
      <c r="H10" s="367" t="s">
        <v>5</v>
      </c>
      <c r="I10" s="367" t="s">
        <v>9</v>
      </c>
      <c r="J10" s="359"/>
    </row>
    <row r="11" spans="1:11" ht="12.95" customHeight="1" x14ac:dyDescent="0.25">
      <c r="A11" t="s">
        <v>6</v>
      </c>
      <c r="C11" s="367"/>
      <c r="D11" s="46"/>
      <c r="E11" s="370"/>
      <c r="F11" s="48" t="s">
        <v>10</v>
      </c>
      <c r="G11" s="369"/>
      <c r="H11" s="367"/>
      <c r="I11" s="367"/>
      <c r="J11" s="359"/>
    </row>
    <row r="12" spans="1:11" ht="12.95" customHeight="1" x14ac:dyDescent="0.25">
      <c r="A12" t="s">
        <v>6</v>
      </c>
      <c r="C12" s="244">
        <v>1</v>
      </c>
      <c r="D12" s="244">
        <f>A9*5-4</f>
        <v>1</v>
      </c>
      <c r="E12" s="254" t="s">
        <v>191</v>
      </c>
      <c r="F12" s="255" t="s">
        <v>192</v>
      </c>
      <c r="G12" s="255" t="s">
        <v>100</v>
      </c>
      <c r="H12" s="255">
        <v>49</v>
      </c>
      <c r="I12" s="255" t="s">
        <v>12</v>
      </c>
      <c r="J12" s="256" t="str">
        <f>IF($D12="","",VLOOKUP($D12,[2]Список!$A:$W,8,FALSE))</f>
        <v xml:space="preserve"> </v>
      </c>
    </row>
    <row r="13" spans="1:11" ht="12.95" customHeight="1" x14ac:dyDescent="0.25">
      <c r="A13" t="s">
        <v>6</v>
      </c>
      <c r="C13" s="244">
        <v>2</v>
      </c>
      <c r="D13" s="244">
        <f>1+D12</f>
        <v>2</v>
      </c>
      <c r="E13" s="254" t="s">
        <v>79</v>
      </c>
      <c r="F13" s="255" t="s">
        <v>80</v>
      </c>
      <c r="G13" s="255" t="s">
        <v>99</v>
      </c>
      <c r="H13" s="255">
        <v>17</v>
      </c>
      <c r="I13" s="255" t="s">
        <v>12</v>
      </c>
      <c r="J13" s="256" t="str">
        <f>IF($D13="","",VLOOKUP($D13,[2]Список!$A:$W,8,FALSE))</f>
        <v xml:space="preserve"> </v>
      </c>
    </row>
    <row r="14" spans="1:11" ht="12.95" customHeight="1" x14ac:dyDescent="0.25">
      <c r="A14" t="s">
        <v>6</v>
      </c>
      <c r="C14" s="244">
        <v>3</v>
      </c>
      <c r="D14" s="244">
        <f>1+D13</f>
        <v>3</v>
      </c>
      <c r="E14" s="254" t="s">
        <v>216</v>
      </c>
      <c r="F14" s="257">
        <v>39518</v>
      </c>
      <c r="G14" s="255" t="s">
        <v>99</v>
      </c>
      <c r="H14" s="255">
        <v>11</v>
      </c>
      <c r="I14" s="255" t="s">
        <v>12</v>
      </c>
      <c r="J14" s="256" t="str">
        <f>IF($D14="","",VLOOKUP($D14,[2]Список!$A:$W,8,FALSE))</f>
        <v xml:space="preserve"> </v>
      </c>
    </row>
    <row r="15" spans="1:11" ht="12.95" customHeight="1" x14ac:dyDescent="0.25">
      <c r="A15" t="s">
        <v>6</v>
      </c>
      <c r="C15" s="244">
        <v>4</v>
      </c>
      <c r="D15" s="244">
        <f>1+D14</f>
        <v>4</v>
      </c>
      <c r="E15" s="258" t="s">
        <v>286</v>
      </c>
      <c r="F15" s="259" t="s">
        <v>287</v>
      </c>
      <c r="G15" s="260">
        <v>2</v>
      </c>
      <c r="H15" s="260"/>
      <c r="I15" s="255" t="s">
        <v>12</v>
      </c>
      <c r="J15" s="256" t="str">
        <f>IF($D15="","",VLOOKUP($D15,[2]Список!$A:$W,8,FALSE))</f>
        <v xml:space="preserve"> </v>
      </c>
    </row>
    <row r="16" spans="1:11" ht="12.95" customHeight="1" x14ac:dyDescent="0.25">
      <c r="A16" t="s">
        <v>6</v>
      </c>
      <c r="C16" s="244">
        <v>5</v>
      </c>
      <c r="D16" s="244">
        <f>1+D15</f>
        <v>5</v>
      </c>
      <c r="E16" s="258" t="s">
        <v>288</v>
      </c>
      <c r="F16" s="259">
        <v>38752</v>
      </c>
      <c r="G16" s="260">
        <v>2</v>
      </c>
      <c r="H16" s="260"/>
      <c r="I16" s="255" t="s">
        <v>12</v>
      </c>
      <c r="J16" s="256" t="str">
        <f>IF($D16="","",VLOOKUP($D16,[2]Список!$A:$W,8,FALSE))</f>
        <v xml:space="preserve"> </v>
      </c>
    </row>
    <row r="17" spans="1:11" ht="12.95" customHeight="1" x14ac:dyDescent="0.25">
      <c r="C17" s="258"/>
      <c r="D17" s="258"/>
      <c r="E17" s="361" t="s">
        <v>284</v>
      </c>
      <c r="F17" s="361"/>
      <c r="G17" s="361"/>
      <c r="H17" s="361"/>
      <c r="I17" s="361"/>
      <c r="J17" s="361"/>
    </row>
    <row r="18" spans="1:11" ht="12.95" customHeight="1" x14ac:dyDescent="0.25">
      <c r="C18" s="62"/>
      <c r="D18" s="62"/>
      <c r="E18" s="61"/>
      <c r="F18" s="62"/>
      <c r="G18" s="62"/>
      <c r="H18" s="61"/>
      <c r="I18" s="62"/>
      <c r="J18" s="63"/>
      <c r="K18" s="11"/>
    </row>
    <row r="19" spans="1:11" ht="12.95" customHeight="1" x14ac:dyDescent="0.25">
      <c r="A19">
        <v>2</v>
      </c>
      <c r="C19" s="390" t="s">
        <v>50</v>
      </c>
      <c r="D19" s="390"/>
      <c r="E19" s="390"/>
      <c r="F19" s="390"/>
      <c r="G19" s="390"/>
      <c r="H19" s="390"/>
      <c r="I19" s="390"/>
      <c r="J19" s="261">
        <f>H22+H23+H24</f>
        <v>143</v>
      </c>
    </row>
    <row r="20" spans="1:11" ht="12.95" customHeight="1" x14ac:dyDescent="0.25">
      <c r="A20" t="s">
        <v>6</v>
      </c>
      <c r="C20" s="366" t="s">
        <v>2</v>
      </c>
      <c r="D20" s="54"/>
      <c r="E20" s="365" t="s">
        <v>7</v>
      </c>
      <c r="F20" s="55" t="s">
        <v>8</v>
      </c>
      <c r="G20" s="358" t="s">
        <v>4</v>
      </c>
      <c r="H20" s="366" t="s">
        <v>5</v>
      </c>
      <c r="I20" s="367" t="s">
        <v>9</v>
      </c>
      <c r="J20" s="359"/>
      <c r="K20" s="10"/>
    </row>
    <row r="21" spans="1:11" ht="12.95" customHeight="1" x14ac:dyDescent="0.25">
      <c r="A21" s="104"/>
      <c r="B21" s="104"/>
      <c r="C21" s="366"/>
      <c r="D21" s="54"/>
      <c r="E21" s="365"/>
      <c r="F21" s="56" t="s">
        <v>10</v>
      </c>
      <c r="G21" s="358"/>
      <c r="H21" s="366"/>
      <c r="I21" s="367"/>
      <c r="J21" s="359"/>
    </row>
    <row r="22" spans="1:11" ht="12.95" customHeight="1" x14ac:dyDescent="0.25">
      <c r="A22" s="104"/>
      <c r="B22" s="104"/>
      <c r="C22" s="243">
        <v>1</v>
      </c>
      <c r="D22" s="243">
        <f>A21*5-4</f>
        <v>-4</v>
      </c>
      <c r="E22" s="254" t="s">
        <v>193</v>
      </c>
      <c r="F22" s="255" t="s">
        <v>194</v>
      </c>
      <c r="G22" s="255" t="s">
        <v>100</v>
      </c>
      <c r="H22" s="255">
        <v>49</v>
      </c>
      <c r="I22" s="255" t="s">
        <v>15</v>
      </c>
      <c r="J22" s="254"/>
    </row>
    <row r="23" spans="1:11" ht="12.95" customHeight="1" x14ac:dyDescent="0.25">
      <c r="A23" t="s">
        <v>6</v>
      </c>
      <c r="C23" s="243">
        <v>2</v>
      </c>
      <c r="D23" s="243">
        <f>1+D22</f>
        <v>-3</v>
      </c>
      <c r="E23" s="254" t="s">
        <v>195</v>
      </c>
      <c r="F23" s="255" t="s">
        <v>196</v>
      </c>
      <c r="G23" s="255" t="s">
        <v>100</v>
      </c>
      <c r="H23" s="255">
        <v>48</v>
      </c>
      <c r="I23" s="255" t="s">
        <v>15</v>
      </c>
      <c r="J23" s="256"/>
    </row>
    <row r="24" spans="1:11" ht="12.95" customHeight="1" x14ac:dyDescent="0.25">
      <c r="A24" t="s">
        <v>6</v>
      </c>
      <c r="C24" s="243">
        <v>3</v>
      </c>
      <c r="D24" s="243">
        <f>1+D23</f>
        <v>-2</v>
      </c>
      <c r="E24" s="254" t="s">
        <v>149</v>
      </c>
      <c r="F24" s="255" t="s">
        <v>150</v>
      </c>
      <c r="G24" s="255" t="s">
        <v>99</v>
      </c>
      <c r="H24" s="255">
        <v>46</v>
      </c>
      <c r="I24" s="255" t="s">
        <v>15</v>
      </c>
      <c r="J24" s="256"/>
    </row>
    <row r="25" spans="1:11" ht="12.95" customHeight="1" x14ac:dyDescent="0.25">
      <c r="A25" t="s">
        <v>6</v>
      </c>
      <c r="C25" s="243">
        <v>4</v>
      </c>
      <c r="D25" s="243">
        <f>1+D24</f>
        <v>-1</v>
      </c>
      <c r="E25" s="254" t="s">
        <v>60</v>
      </c>
      <c r="F25" s="255" t="s">
        <v>61</v>
      </c>
      <c r="G25" s="255" t="s">
        <v>99</v>
      </c>
      <c r="H25" s="255">
        <v>39</v>
      </c>
      <c r="I25" s="255" t="s">
        <v>15</v>
      </c>
      <c r="J25" s="256"/>
    </row>
    <row r="26" spans="1:11" ht="12.95" customHeight="1" x14ac:dyDescent="0.25">
      <c r="A26" t="s">
        <v>6</v>
      </c>
      <c r="C26" s="243">
        <v>5</v>
      </c>
      <c r="D26" s="243">
        <f>1+D25</f>
        <v>0</v>
      </c>
      <c r="E26" s="254" t="s">
        <v>64</v>
      </c>
      <c r="F26" s="255" t="s">
        <v>65</v>
      </c>
      <c r="G26" s="255" t="s">
        <v>99</v>
      </c>
      <c r="H26" s="255">
        <v>33</v>
      </c>
      <c r="I26" s="255" t="s">
        <v>15</v>
      </c>
      <c r="J26" s="256"/>
    </row>
    <row r="27" spans="1:11" ht="12.95" customHeight="1" x14ac:dyDescent="0.25">
      <c r="A27" t="s">
        <v>6</v>
      </c>
      <c r="C27" s="258"/>
      <c r="D27" s="258"/>
      <c r="E27" s="361" t="s">
        <v>295</v>
      </c>
      <c r="F27" s="361"/>
      <c r="G27" s="361"/>
      <c r="H27" s="361"/>
      <c r="I27" s="361"/>
      <c r="J27" s="361"/>
    </row>
    <row r="28" spans="1:11" ht="12.95" customHeight="1" x14ac:dyDescent="0.25">
      <c r="A28" t="s">
        <v>6</v>
      </c>
      <c r="C28" s="62"/>
      <c r="D28" s="62"/>
      <c r="E28" s="61"/>
      <c r="F28" s="62"/>
      <c r="G28" s="62"/>
      <c r="H28" s="61"/>
      <c r="I28" s="62"/>
      <c r="J28" s="63"/>
      <c r="K28" s="12"/>
    </row>
    <row r="29" spans="1:11" ht="12.95" customHeight="1" x14ac:dyDescent="0.25">
      <c r="A29">
        <v>3</v>
      </c>
      <c r="C29" s="383" t="s">
        <v>16</v>
      </c>
      <c r="D29" s="384"/>
      <c r="E29" s="384"/>
      <c r="F29" s="384"/>
      <c r="G29" s="384"/>
      <c r="H29" s="384"/>
      <c r="I29" s="385"/>
      <c r="J29" s="65">
        <f>H32+H33+H34</f>
        <v>132</v>
      </c>
    </row>
    <row r="30" spans="1:11" ht="12.95" customHeight="1" x14ac:dyDescent="0.25">
      <c r="A30" t="s">
        <v>6</v>
      </c>
      <c r="C30" s="367" t="s">
        <v>2</v>
      </c>
      <c r="D30" s="46"/>
      <c r="E30" s="367" t="s">
        <v>7</v>
      </c>
      <c r="F30" s="55" t="s">
        <v>8</v>
      </c>
      <c r="G30" s="367" t="s">
        <v>4</v>
      </c>
      <c r="H30" s="367" t="s">
        <v>5</v>
      </c>
      <c r="I30" s="367" t="s">
        <v>9</v>
      </c>
      <c r="J30" s="359"/>
    </row>
    <row r="31" spans="1:11" ht="12.95" customHeight="1" x14ac:dyDescent="0.25">
      <c r="C31" s="367"/>
      <c r="D31" s="46"/>
      <c r="E31" s="367"/>
      <c r="F31" s="56" t="s">
        <v>10</v>
      </c>
      <c r="G31" s="367"/>
      <c r="H31" s="367"/>
      <c r="I31" s="367"/>
      <c r="J31" s="359"/>
    </row>
    <row r="32" spans="1:11" ht="12.95" customHeight="1" x14ac:dyDescent="0.25">
      <c r="A32" s="104" t="s">
        <v>6</v>
      </c>
      <c r="B32" s="104"/>
      <c r="C32" s="244">
        <v>1</v>
      </c>
      <c r="D32" s="244">
        <f>A31*5-4</f>
        <v>-4</v>
      </c>
      <c r="E32" s="254" t="s">
        <v>189</v>
      </c>
      <c r="F32" s="255" t="s">
        <v>190</v>
      </c>
      <c r="G32" s="255" t="s">
        <v>100</v>
      </c>
      <c r="H32" s="255">
        <v>50</v>
      </c>
      <c r="I32" s="255" t="s">
        <v>16</v>
      </c>
      <c r="J32" s="256"/>
    </row>
    <row r="33" spans="1:11" ht="12.95" customHeight="1" x14ac:dyDescent="0.25">
      <c r="A33" t="s">
        <v>6</v>
      </c>
      <c r="C33" s="244">
        <v>2</v>
      </c>
      <c r="D33" s="244">
        <f>1+D32</f>
        <v>-3</v>
      </c>
      <c r="E33" s="254" t="s">
        <v>202</v>
      </c>
      <c r="F33" s="255" t="s">
        <v>203</v>
      </c>
      <c r="G33" s="255" t="s">
        <v>99</v>
      </c>
      <c r="H33" s="255">
        <v>43</v>
      </c>
      <c r="I33" s="255" t="s">
        <v>16</v>
      </c>
      <c r="J33" s="254"/>
    </row>
    <row r="34" spans="1:11" ht="12.95" customHeight="1" x14ac:dyDescent="0.25">
      <c r="A34" t="s">
        <v>6</v>
      </c>
      <c r="C34" s="244">
        <v>3</v>
      </c>
      <c r="D34" s="244">
        <f>1+D33</f>
        <v>-2</v>
      </c>
      <c r="E34" s="254" t="s">
        <v>204</v>
      </c>
      <c r="F34" s="255" t="s">
        <v>205</v>
      </c>
      <c r="G34" s="255" t="s">
        <v>99</v>
      </c>
      <c r="H34" s="255">
        <v>39</v>
      </c>
      <c r="I34" s="255" t="s">
        <v>16</v>
      </c>
      <c r="J34" s="256"/>
    </row>
    <row r="35" spans="1:11" ht="12.95" customHeight="1" x14ac:dyDescent="0.25">
      <c r="A35" t="s">
        <v>6</v>
      </c>
      <c r="C35" s="244">
        <v>4</v>
      </c>
      <c r="D35" s="244">
        <f>1+D34</f>
        <v>-1</v>
      </c>
      <c r="E35" s="254" t="s">
        <v>151</v>
      </c>
      <c r="F35" s="255" t="s">
        <v>152</v>
      </c>
      <c r="G35" s="255" t="s">
        <v>99</v>
      </c>
      <c r="H35" s="255">
        <v>39</v>
      </c>
      <c r="I35" s="255" t="s">
        <v>16</v>
      </c>
      <c r="J35" s="256"/>
    </row>
    <row r="36" spans="1:11" ht="12.95" customHeight="1" x14ac:dyDescent="0.25">
      <c r="A36" t="s">
        <v>6</v>
      </c>
      <c r="C36" s="244">
        <v>5</v>
      </c>
      <c r="D36" s="244">
        <f>1+D35</f>
        <v>0</v>
      </c>
      <c r="E36" s="254" t="s">
        <v>153</v>
      </c>
      <c r="F36" s="255" t="s">
        <v>154</v>
      </c>
      <c r="G36" s="255"/>
      <c r="H36" s="255">
        <v>38</v>
      </c>
      <c r="I36" s="255" t="s">
        <v>16</v>
      </c>
      <c r="J36" s="256"/>
    </row>
    <row r="37" spans="1:11" ht="12.95" customHeight="1" x14ac:dyDescent="0.25">
      <c r="A37" t="s">
        <v>6</v>
      </c>
      <c r="C37" s="258"/>
      <c r="D37" s="258"/>
      <c r="E37" s="361" t="s">
        <v>290</v>
      </c>
      <c r="F37" s="361"/>
      <c r="G37" s="361"/>
      <c r="H37" s="361"/>
      <c r="I37" s="361"/>
      <c r="J37" s="361"/>
    </row>
    <row r="38" spans="1:11" ht="12.95" customHeight="1" x14ac:dyDescent="0.25">
      <c r="A38" t="s">
        <v>6</v>
      </c>
      <c r="C38" s="62"/>
      <c r="D38" s="62"/>
      <c r="E38" s="61"/>
      <c r="F38" s="62"/>
      <c r="G38" s="62"/>
      <c r="H38" s="61"/>
      <c r="I38" s="62"/>
      <c r="J38" s="63"/>
    </row>
    <row r="39" spans="1:11" ht="12.95" customHeight="1" x14ac:dyDescent="0.25">
      <c r="A39">
        <v>4</v>
      </c>
      <c r="C39" s="377" t="s">
        <v>88</v>
      </c>
      <c r="D39" s="377"/>
      <c r="E39" s="377"/>
      <c r="F39" s="377"/>
      <c r="G39" s="377"/>
      <c r="H39" s="377"/>
      <c r="I39" s="377"/>
      <c r="J39" s="60">
        <f>H42+H43+H44</f>
        <v>104</v>
      </c>
    </row>
    <row r="40" spans="1:11" ht="12.95" customHeight="1" x14ac:dyDescent="0.25">
      <c r="A40" t="s">
        <v>6</v>
      </c>
      <c r="C40" s="366" t="s">
        <v>2</v>
      </c>
      <c r="D40" s="54"/>
      <c r="E40" s="365" t="s">
        <v>7</v>
      </c>
      <c r="F40" s="55" t="s">
        <v>8</v>
      </c>
      <c r="G40" s="358" t="s">
        <v>4</v>
      </c>
      <c r="H40" s="366" t="s">
        <v>5</v>
      </c>
      <c r="I40" s="367" t="s">
        <v>9</v>
      </c>
      <c r="J40" s="359"/>
      <c r="K40" s="10"/>
    </row>
    <row r="41" spans="1:11" ht="12.95" customHeight="1" x14ac:dyDescent="0.25">
      <c r="C41" s="366"/>
      <c r="D41" s="54"/>
      <c r="E41" s="366"/>
      <c r="F41" s="56" t="s">
        <v>10</v>
      </c>
      <c r="G41" s="366"/>
      <c r="H41" s="366"/>
      <c r="I41" s="367"/>
      <c r="J41" s="359"/>
    </row>
    <row r="42" spans="1:11" ht="12.95" customHeight="1" x14ac:dyDescent="0.25">
      <c r="A42" s="105"/>
      <c r="B42" s="105"/>
      <c r="C42" s="243">
        <v>1</v>
      </c>
      <c r="D42" s="243">
        <f>A42*5-4</f>
        <v>-4</v>
      </c>
      <c r="E42" s="276" t="s">
        <v>199</v>
      </c>
      <c r="F42" s="277" t="s">
        <v>200</v>
      </c>
      <c r="G42" s="277" t="s">
        <v>100</v>
      </c>
      <c r="H42" s="277">
        <v>44</v>
      </c>
      <c r="I42" s="277" t="s">
        <v>17</v>
      </c>
      <c r="J42" s="41"/>
    </row>
    <row r="43" spans="1:11" ht="12.95" customHeight="1" x14ac:dyDescent="0.25">
      <c r="A43" t="s">
        <v>6</v>
      </c>
      <c r="C43" s="243">
        <v>2</v>
      </c>
      <c r="D43" s="243">
        <f>1+D42</f>
        <v>-3</v>
      </c>
      <c r="E43" s="276" t="s">
        <v>76</v>
      </c>
      <c r="F43" s="277" t="s">
        <v>59</v>
      </c>
      <c r="G43" s="277" t="s">
        <v>99</v>
      </c>
      <c r="H43" s="277">
        <v>31</v>
      </c>
      <c r="I43" s="277" t="s">
        <v>17</v>
      </c>
      <c r="J43" s="41"/>
    </row>
    <row r="44" spans="1:11" ht="12.95" customHeight="1" x14ac:dyDescent="0.25">
      <c r="A44" t="s">
        <v>6</v>
      </c>
      <c r="C44" s="243">
        <v>3</v>
      </c>
      <c r="D44" s="243">
        <f>1+D43</f>
        <v>-2</v>
      </c>
      <c r="E44" s="276" t="s">
        <v>210</v>
      </c>
      <c r="F44" s="277" t="s">
        <v>211</v>
      </c>
      <c r="G44" s="277" t="s">
        <v>99</v>
      </c>
      <c r="H44" s="277">
        <v>29</v>
      </c>
      <c r="I44" s="277" t="s">
        <v>17</v>
      </c>
      <c r="J44" s="41"/>
    </row>
    <row r="45" spans="1:11" ht="12.95" customHeight="1" x14ac:dyDescent="0.25">
      <c r="A45" t="s">
        <v>6</v>
      </c>
      <c r="C45" s="243">
        <v>4</v>
      </c>
      <c r="D45" s="243">
        <f>1+D44</f>
        <v>-1</v>
      </c>
      <c r="E45" s="276" t="s">
        <v>118</v>
      </c>
      <c r="F45" s="277" t="s">
        <v>119</v>
      </c>
      <c r="G45" s="277" t="s">
        <v>99</v>
      </c>
      <c r="H45" s="277">
        <v>23</v>
      </c>
      <c r="I45" s="277" t="s">
        <v>17</v>
      </c>
      <c r="J45" s="41"/>
    </row>
    <row r="46" spans="1:11" ht="12.95" customHeight="1" x14ac:dyDescent="0.25">
      <c r="A46" t="s">
        <v>6</v>
      </c>
      <c r="C46" s="264"/>
      <c r="D46" s="265"/>
      <c r="E46" s="401" t="s">
        <v>293</v>
      </c>
      <c r="F46" s="401"/>
      <c r="G46" s="401"/>
      <c r="H46" s="401"/>
      <c r="I46" s="401"/>
      <c r="J46" s="401"/>
    </row>
    <row r="47" spans="1:11" ht="12.95" customHeight="1" x14ac:dyDescent="0.25">
      <c r="A47" t="s">
        <v>6</v>
      </c>
      <c r="C47" s="62"/>
      <c r="D47" s="62"/>
      <c r="E47" s="61"/>
      <c r="F47" s="62"/>
      <c r="G47" s="62"/>
      <c r="H47" s="61"/>
      <c r="I47" s="62"/>
      <c r="J47" s="63"/>
      <c r="K47" s="12"/>
    </row>
    <row r="48" spans="1:11" ht="12.95" customHeight="1" x14ac:dyDescent="0.25">
      <c r="A48">
        <v>5</v>
      </c>
      <c r="C48" s="390" t="s">
        <v>89</v>
      </c>
      <c r="D48" s="390"/>
      <c r="E48" s="390"/>
      <c r="F48" s="391"/>
      <c r="G48" s="390"/>
      <c r="H48" s="390"/>
      <c r="I48" s="390"/>
      <c r="J48" s="60">
        <f>H51+H52+H53</f>
        <v>170</v>
      </c>
    </row>
    <row r="49" spans="1:11" ht="12.95" customHeight="1" x14ac:dyDescent="0.25">
      <c r="A49" t="s">
        <v>6</v>
      </c>
      <c r="C49" s="367" t="s">
        <v>2</v>
      </c>
      <c r="D49" s="46"/>
      <c r="E49" s="370" t="s">
        <v>7</v>
      </c>
      <c r="F49" s="47" t="s">
        <v>8</v>
      </c>
      <c r="G49" s="369" t="s">
        <v>4</v>
      </c>
      <c r="H49" s="367" t="s">
        <v>5</v>
      </c>
      <c r="I49" s="367" t="s">
        <v>9</v>
      </c>
      <c r="J49" s="359"/>
    </row>
    <row r="50" spans="1:11" ht="12.95" customHeight="1" x14ac:dyDescent="0.25">
      <c r="A50" s="104"/>
      <c r="B50" s="104"/>
      <c r="C50" s="367"/>
      <c r="D50" s="46"/>
      <c r="E50" s="370"/>
      <c r="F50" s="48" t="s">
        <v>10</v>
      </c>
      <c r="G50" s="369"/>
      <c r="H50" s="367"/>
      <c r="I50" s="367"/>
      <c r="J50" s="359"/>
    </row>
    <row r="51" spans="1:11" ht="12.95" customHeight="1" x14ac:dyDescent="0.25">
      <c r="A51" s="104"/>
      <c r="B51" s="104"/>
      <c r="C51" s="244">
        <v>1</v>
      </c>
      <c r="D51" s="244">
        <f>A50*5-4</f>
        <v>-4</v>
      </c>
      <c r="E51" s="254" t="s">
        <v>178</v>
      </c>
      <c r="F51" s="255" t="s">
        <v>179</v>
      </c>
      <c r="G51" s="255" t="s">
        <v>100</v>
      </c>
      <c r="H51" s="255">
        <v>64</v>
      </c>
      <c r="I51" s="255" t="s">
        <v>18</v>
      </c>
      <c r="J51" s="256"/>
    </row>
    <row r="52" spans="1:11" ht="12.95" customHeight="1" x14ac:dyDescent="0.25">
      <c r="A52" t="s">
        <v>6</v>
      </c>
      <c r="C52" s="244">
        <v>2</v>
      </c>
      <c r="D52" s="244">
        <f>1+D51</f>
        <v>-3</v>
      </c>
      <c r="E52" s="254" t="s">
        <v>53</v>
      </c>
      <c r="F52" s="255" t="s">
        <v>54</v>
      </c>
      <c r="G52" s="255" t="s">
        <v>100</v>
      </c>
      <c r="H52" s="255">
        <v>58</v>
      </c>
      <c r="I52" s="255" t="s">
        <v>18</v>
      </c>
      <c r="J52" s="254"/>
    </row>
    <row r="53" spans="1:11" ht="12.95" customHeight="1" x14ac:dyDescent="0.25">
      <c r="A53" t="s">
        <v>6</v>
      </c>
      <c r="C53" s="244">
        <v>3</v>
      </c>
      <c r="D53" s="244">
        <f>1+D52</f>
        <v>-2</v>
      </c>
      <c r="E53" s="254" t="s">
        <v>145</v>
      </c>
      <c r="F53" s="255" t="s">
        <v>146</v>
      </c>
      <c r="G53" s="255" t="s">
        <v>100</v>
      </c>
      <c r="H53" s="255">
        <v>48</v>
      </c>
      <c r="I53" s="255" t="s">
        <v>18</v>
      </c>
      <c r="J53" s="256"/>
    </row>
    <row r="54" spans="1:11" ht="12.95" customHeight="1" x14ac:dyDescent="0.25">
      <c r="A54" t="s">
        <v>6</v>
      </c>
      <c r="C54" s="244">
        <v>4</v>
      </c>
      <c r="D54" s="244">
        <f>1+D53</f>
        <v>-1</v>
      </c>
      <c r="E54" s="254" t="s">
        <v>197</v>
      </c>
      <c r="F54" s="255" t="s">
        <v>198</v>
      </c>
      <c r="G54" s="255" t="s">
        <v>100</v>
      </c>
      <c r="H54" s="255">
        <v>45</v>
      </c>
      <c r="I54" s="255" t="s">
        <v>18</v>
      </c>
      <c r="J54" s="256"/>
    </row>
    <row r="55" spans="1:11" ht="12.95" customHeight="1" x14ac:dyDescent="0.25">
      <c r="A55" t="s">
        <v>6</v>
      </c>
      <c r="C55" s="244">
        <v>5</v>
      </c>
      <c r="D55" s="244">
        <v>0</v>
      </c>
      <c r="E55" s="266" t="s">
        <v>267</v>
      </c>
      <c r="F55" s="257">
        <v>26293</v>
      </c>
      <c r="G55" s="255" t="s">
        <v>100</v>
      </c>
      <c r="H55" s="255"/>
      <c r="I55" s="255" t="s">
        <v>18</v>
      </c>
      <c r="J55" s="256"/>
    </row>
    <row r="56" spans="1:11" ht="12.95" customHeight="1" x14ac:dyDescent="0.25">
      <c r="C56" s="258"/>
      <c r="D56" s="258"/>
      <c r="E56" s="361" t="s">
        <v>266</v>
      </c>
      <c r="F56" s="361"/>
      <c r="G56" s="361"/>
      <c r="H56" s="361"/>
      <c r="I56" s="361"/>
      <c r="J56" s="361"/>
    </row>
    <row r="57" spans="1:11" ht="12.95" customHeight="1" x14ac:dyDescent="0.25">
      <c r="C57" s="62"/>
      <c r="D57" s="62"/>
      <c r="E57" s="61"/>
      <c r="F57" s="62"/>
      <c r="G57" s="62"/>
      <c r="H57" s="61"/>
      <c r="I57" s="62"/>
      <c r="J57" s="63"/>
    </row>
    <row r="58" spans="1:11" ht="12.95" customHeight="1" x14ac:dyDescent="0.25">
      <c r="A58">
        <v>6</v>
      </c>
      <c r="C58" s="398" t="s">
        <v>82</v>
      </c>
      <c r="D58" s="399"/>
      <c r="E58" s="399"/>
      <c r="F58" s="399"/>
      <c r="G58" s="399"/>
      <c r="H58" s="399"/>
      <c r="I58" s="400"/>
      <c r="J58" s="60">
        <f>H61+H62+H63</f>
        <v>145</v>
      </c>
    </row>
    <row r="59" spans="1:11" ht="12.95" customHeight="1" x14ac:dyDescent="0.25">
      <c r="C59" s="388" t="s">
        <v>2</v>
      </c>
      <c r="D59" s="243"/>
      <c r="E59" s="388" t="s">
        <v>7</v>
      </c>
      <c r="F59" s="55" t="s">
        <v>8</v>
      </c>
      <c r="G59" s="388" t="s">
        <v>4</v>
      </c>
      <c r="H59" s="388" t="s">
        <v>5</v>
      </c>
      <c r="I59" s="395" t="s">
        <v>9</v>
      </c>
      <c r="J59" s="360"/>
      <c r="K59" s="10"/>
    </row>
    <row r="60" spans="1:11" ht="12.95" customHeight="1" x14ac:dyDescent="0.25">
      <c r="A60" s="104"/>
      <c r="B60" s="104"/>
      <c r="C60" s="389"/>
      <c r="D60" s="243"/>
      <c r="E60" s="389"/>
      <c r="F60" s="56" t="s">
        <v>10</v>
      </c>
      <c r="G60" s="389"/>
      <c r="H60" s="389"/>
      <c r="I60" s="396"/>
      <c r="J60" s="397"/>
    </row>
    <row r="61" spans="1:11" ht="12.95" customHeight="1" x14ac:dyDescent="0.25">
      <c r="A61" s="104"/>
      <c r="B61" s="104"/>
      <c r="C61" s="243">
        <v>1</v>
      </c>
      <c r="D61" s="243">
        <f>A60*5-4</f>
        <v>-4</v>
      </c>
      <c r="E61" s="254" t="s">
        <v>180</v>
      </c>
      <c r="F61" s="255" t="s">
        <v>181</v>
      </c>
      <c r="G61" s="255" t="s">
        <v>100</v>
      </c>
      <c r="H61" s="255">
        <v>59</v>
      </c>
      <c r="I61" s="255" t="s">
        <v>13</v>
      </c>
      <c r="J61" s="256"/>
    </row>
    <row r="62" spans="1:11" ht="12.95" customHeight="1" x14ac:dyDescent="0.25">
      <c r="A62" t="s">
        <v>6</v>
      </c>
      <c r="C62" s="243">
        <v>2</v>
      </c>
      <c r="D62" s="243">
        <f>1+D61</f>
        <v>-3</v>
      </c>
      <c r="E62" s="254" t="s">
        <v>57</v>
      </c>
      <c r="F62" s="255" t="s">
        <v>144</v>
      </c>
      <c r="G62" s="255" t="s">
        <v>100</v>
      </c>
      <c r="H62" s="255">
        <v>54</v>
      </c>
      <c r="I62" s="255" t="s">
        <v>13</v>
      </c>
      <c r="J62" s="256"/>
    </row>
    <row r="63" spans="1:11" ht="12.95" customHeight="1" x14ac:dyDescent="0.25">
      <c r="A63" t="s">
        <v>6</v>
      </c>
      <c r="C63" s="243">
        <v>3</v>
      </c>
      <c r="D63" s="243">
        <f>1+D62</f>
        <v>-2</v>
      </c>
      <c r="E63" s="254" t="s">
        <v>70</v>
      </c>
      <c r="F63" s="255" t="s">
        <v>71</v>
      </c>
      <c r="G63" s="255" t="s">
        <v>99</v>
      </c>
      <c r="H63" s="255">
        <v>32</v>
      </c>
      <c r="I63" s="255" t="s">
        <v>13</v>
      </c>
      <c r="J63" s="256"/>
    </row>
    <row r="64" spans="1:11" ht="12.95" customHeight="1" x14ac:dyDescent="0.25">
      <c r="A64" t="s">
        <v>6</v>
      </c>
      <c r="C64" s="243">
        <v>4</v>
      </c>
      <c r="D64" s="243">
        <f>1+D63</f>
        <v>-1</v>
      </c>
      <c r="E64" s="254" t="s">
        <v>72</v>
      </c>
      <c r="F64" s="255" t="s">
        <v>73</v>
      </c>
      <c r="G64" s="255" t="s">
        <v>99</v>
      </c>
      <c r="H64" s="255">
        <v>33</v>
      </c>
      <c r="I64" s="255" t="s">
        <v>13</v>
      </c>
      <c r="J64" s="256"/>
    </row>
    <row r="65" spans="1:21" ht="12.95" customHeight="1" x14ac:dyDescent="0.25">
      <c r="A65" t="s">
        <v>6</v>
      </c>
      <c r="C65" s="243">
        <v>5</v>
      </c>
      <c r="D65" s="243">
        <f>1+D64</f>
        <v>0</v>
      </c>
      <c r="E65" s="356" t="s">
        <v>323</v>
      </c>
      <c r="F65" s="357" t="s">
        <v>324</v>
      </c>
      <c r="G65" s="255" t="s">
        <v>99</v>
      </c>
      <c r="H65" s="357">
        <v>31</v>
      </c>
      <c r="I65" s="255" t="s">
        <v>13</v>
      </c>
      <c r="J65" s="256"/>
    </row>
    <row r="66" spans="1:21" ht="12.95" customHeight="1" x14ac:dyDescent="0.25">
      <c r="A66" t="s">
        <v>6</v>
      </c>
      <c r="C66" s="258"/>
      <c r="D66" s="258"/>
      <c r="E66" s="361" t="s">
        <v>268</v>
      </c>
      <c r="F66" s="361"/>
      <c r="G66" s="361"/>
      <c r="H66" s="361"/>
      <c r="I66" s="361"/>
      <c r="J66" s="361"/>
    </row>
    <row r="67" spans="1:21" ht="12.95" customHeight="1" x14ac:dyDescent="0.25">
      <c r="A67" t="s">
        <v>6</v>
      </c>
      <c r="C67" s="57"/>
      <c r="D67" s="44"/>
      <c r="E67" s="64"/>
      <c r="F67" s="64"/>
      <c r="G67" s="64"/>
      <c r="H67" s="64"/>
      <c r="I67" s="64"/>
      <c r="J67" s="64"/>
    </row>
    <row r="68" spans="1:21" ht="12.95" customHeight="1" x14ac:dyDescent="0.25">
      <c r="A68">
        <v>7</v>
      </c>
      <c r="C68" s="390" t="s">
        <v>83</v>
      </c>
      <c r="D68" s="390"/>
      <c r="E68" s="390"/>
      <c r="F68" s="391"/>
      <c r="G68" s="390"/>
      <c r="H68" s="390"/>
      <c r="I68" s="390"/>
      <c r="J68" s="60">
        <f>H71+H72+H73</f>
        <v>78</v>
      </c>
    </row>
    <row r="69" spans="1:21" ht="12.95" customHeight="1" x14ac:dyDescent="0.25">
      <c r="C69" s="367" t="s">
        <v>2</v>
      </c>
      <c r="D69" s="46"/>
      <c r="E69" s="370" t="s">
        <v>7</v>
      </c>
      <c r="F69" s="47" t="s">
        <v>8</v>
      </c>
      <c r="G69" s="369" t="s">
        <v>4</v>
      </c>
      <c r="H69" s="367" t="s">
        <v>5</v>
      </c>
      <c r="I69" s="367" t="s">
        <v>9</v>
      </c>
      <c r="J69" s="359"/>
    </row>
    <row r="70" spans="1:21" ht="12.95" customHeight="1" x14ac:dyDescent="0.25">
      <c r="C70" s="367"/>
      <c r="D70" s="46"/>
      <c r="E70" s="370"/>
      <c r="F70" s="48" t="s">
        <v>10</v>
      </c>
      <c r="G70" s="369"/>
      <c r="H70" s="367"/>
      <c r="I70" s="367"/>
      <c r="J70" s="359"/>
    </row>
    <row r="71" spans="1:21" ht="12.95" customHeight="1" x14ac:dyDescent="0.25">
      <c r="C71" s="244">
        <v>1</v>
      </c>
      <c r="D71" s="244">
        <f>A75*5-4</f>
        <v>-4</v>
      </c>
      <c r="E71" s="254" t="s">
        <v>201</v>
      </c>
      <c r="F71" s="255" t="s">
        <v>188</v>
      </c>
      <c r="G71" s="255" t="s">
        <v>272</v>
      </c>
      <c r="H71" s="255">
        <v>43</v>
      </c>
      <c r="I71" s="255" t="s">
        <v>23</v>
      </c>
      <c r="J71" s="256"/>
    </row>
    <row r="72" spans="1:21" ht="12.95" customHeight="1" x14ac:dyDescent="0.25">
      <c r="C72" s="244">
        <v>2</v>
      </c>
      <c r="D72" s="244">
        <f>1+D71</f>
        <v>-3</v>
      </c>
      <c r="E72" s="254" t="s">
        <v>74</v>
      </c>
      <c r="F72" s="255" t="s">
        <v>75</v>
      </c>
      <c r="G72" s="260" t="s">
        <v>99</v>
      </c>
      <c r="H72" s="255">
        <v>35</v>
      </c>
      <c r="I72" s="255" t="s">
        <v>23</v>
      </c>
      <c r="J72" s="256"/>
    </row>
    <row r="73" spans="1:21" ht="12.95" customHeight="1" x14ac:dyDescent="0.25">
      <c r="C73" s="244">
        <v>3</v>
      </c>
      <c r="D73" s="244">
        <f>1+D72</f>
        <v>-2</v>
      </c>
      <c r="E73" s="258" t="s">
        <v>269</v>
      </c>
      <c r="F73" s="259">
        <v>37086</v>
      </c>
      <c r="G73" s="260" t="s">
        <v>100</v>
      </c>
      <c r="H73" s="260"/>
      <c r="I73" s="260"/>
      <c r="J73" s="256"/>
    </row>
    <row r="74" spans="1:21" ht="12.95" customHeight="1" x14ac:dyDescent="0.25">
      <c r="A74" t="s">
        <v>6</v>
      </c>
      <c r="C74" s="244">
        <v>4</v>
      </c>
      <c r="D74" s="244">
        <f>1+D73</f>
        <v>-1</v>
      </c>
      <c r="E74" s="258" t="s">
        <v>270</v>
      </c>
      <c r="F74" s="259">
        <v>35880</v>
      </c>
      <c r="G74" s="260" t="s">
        <v>99</v>
      </c>
      <c r="H74" s="260"/>
      <c r="I74" s="260"/>
      <c r="J74" s="256"/>
    </row>
    <row r="75" spans="1:21" ht="12.95" customHeight="1" x14ac:dyDescent="0.25">
      <c r="A75" s="104"/>
      <c r="B75" s="104"/>
      <c r="C75" s="244">
        <v>5</v>
      </c>
      <c r="D75" s="244">
        <f>1+D74</f>
        <v>0</v>
      </c>
      <c r="E75" s="254" t="s">
        <v>271</v>
      </c>
      <c r="F75" s="259">
        <v>39405</v>
      </c>
      <c r="G75" s="260">
        <v>2</v>
      </c>
      <c r="H75" s="260"/>
      <c r="I75" s="260"/>
      <c r="J75" s="256"/>
      <c r="O75" s="24"/>
      <c r="P75" s="24"/>
      <c r="Q75" s="24"/>
      <c r="R75" s="24"/>
      <c r="S75" s="14"/>
      <c r="T75" s="24"/>
      <c r="U75" s="24"/>
    </row>
    <row r="76" spans="1:21" ht="12.95" customHeight="1" x14ac:dyDescent="0.25">
      <c r="A76" s="104"/>
      <c r="B76" s="104"/>
      <c r="C76" s="258"/>
      <c r="D76" s="258"/>
      <c r="E76" s="361" t="s">
        <v>294</v>
      </c>
      <c r="F76" s="361"/>
      <c r="G76" s="361"/>
      <c r="H76" s="361"/>
      <c r="I76" s="361"/>
      <c r="J76" s="361"/>
    </row>
    <row r="77" spans="1:21" ht="12.95" customHeight="1" x14ac:dyDescent="0.25">
      <c r="A77" t="s">
        <v>6</v>
      </c>
      <c r="C77" s="62"/>
      <c r="D77" s="62"/>
      <c r="E77" s="61"/>
      <c r="F77" s="62"/>
      <c r="G77" s="62"/>
      <c r="H77" s="61"/>
      <c r="I77" s="62"/>
      <c r="J77" s="63"/>
    </row>
    <row r="78" spans="1:21" ht="12.95" customHeight="1" x14ac:dyDescent="0.25">
      <c r="A78">
        <v>8</v>
      </c>
      <c r="C78" s="390" t="s">
        <v>85</v>
      </c>
      <c r="D78" s="390"/>
      <c r="E78" s="390"/>
      <c r="F78" s="391"/>
      <c r="G78" s="390"/>
      <c r="H78" s="390"/>
      <c r="I78" s="390"/>
      <c r="J78" s="60">
        <f>H81+H82+H83</f>
        <v>136</v>
      </c>
    </row>
    <row r="79" spans="1:21" ht="12.95" customHeight="1" x14ac:dyDescent="0.25">
      <c r="A79" t="s">
        <v>6</v>
      </c>
      <c r="C79" s="366" t="s">
        <v>2</v>
      </c>
      <c r="D79" s="54"/>
      <c r="E79" s="365" t="s">
        <v>7</v>
      </c>
      <c r="F79" s="55" t="s">
        <v>8</v>
      </c>
      <c r="G79" s="358" t="s">
        <v>4</v>
      </c>
      <c r="H79" s="366" t="s">
        <v>5</v>
      </c>
      <c r="I79" s="367" t="s">
        <v>9</v>
      </c>
      <c r="J79" s="359"/>
      <c r="K79" s="10"/>
    </row>
    <row r="80" spans="1:21" ht="12.95" customHeight="1" x14ac:dyDescent="0.25">
      <c r="A80" t="s">
        <v>6</v>
      </c>
      <c r="C80" s="366"/>
      <c r="D80" s="54"/>
      <c r="E80" s="365"/>
      <c r="F80" s="56" t="s">
        <v>10</v>
      </c>
      <c r="G80" s="358"/>
      <c r="H80" s="366"/>
      <c r="I80" s="367"/>
      <c r="J80" s="359"/>
    </row>
    <row r="81" spans="1:19" ht="12.95" customHeight="1" x14ac:dyDescent="0.25">
      <c r="A81" t="s">
        <v>6</v>
      </c>
      <c r="C81" s="38">
        <v>1</v>
      </c>
      <c r="D81" s="38">
        <f>A85*5-4</f>
        <v>-4</v>
      </c>
      <c r="E81" s="267" t="s">
        <v>55</v>
      </c>
      <c r="F81" s="255" t="s">
        <v>56</v>
      </c>
      <c r="G81" s="255" t="s">
        <v>100</v>
      </c>
      <c r="H81" s="255">
        <v>62</v>
      </c>
      <c r="I81" s="255" t="s">
        <v>24</v>
      </c>
      <c r="J81" s="256"/>
    </row>
    <row r="82" spans="1:19" ht="12.95" customHeight="1" x14ac:dyDescent="0.25">
      <c r="A82" t="s">
        <v>6</v>
      </c>
      <c r="C82" s="38">
        <v>2</v>
      </c>
      <c r="D82" s="38">
        <f>1+D81</f>
        <v>-3</v>
      </c>
      <c r="E82" s="267" t="s">
        <v>62</v>
      </c>
      <c r="F82" s="255" t="s">
        <v>63</v>
      </c>
      <c r="G82" s="255" t="s">
        <v>99</v>
      </c>
      <c r="H82" s="255">
        <v>37</v>
      </c>
      <c r="I82" s="255" t="s">
        <v>24</v>
      </c>
      <c r="J82" s="256"/>
      <c r="N82" s="24"/>
      <c r="O82" s="24"/>
      <c r="P82" s="24"/>
      <c r="Q82" s="14"/>
      <c r="R82" s="24"/>
      <c r="S82" s="24"/>
    </row>
    <row r="83" spans="1:19" ht="12.95" customHeight="1" x14ac:dyDescent="0.25">
      <c r="A83" t="s">
        <v>6</v>
      </c>
      <c r="C83" s="38">
        <v>3</v>
      </c>
      <c r="D83" s="38">
        <f>1+D82</f>
        <v>-2</v>
      </c>
      <c r="E83" s="267" t="s">
        <v>208</v>
      </c>
      <c r="F83" s="255" t="s">
        <v>209</v>
      </c>
      <c r="G83" s="255" t="s">
        <v>100</v>
      </c>
      <c r="H83" s="255">
        <v>37</v>
      </c>
      <c r="I83" s="255" t="s">
        <v>24</v>
      </c>
      <c r="J83" s="256"/>
    </row>
    <row r="84" spans="1:19" ht="12.95" customHeight="1" x14ac:dyDescent="0.25">
      <c r="A84" t="s">
        <v>6</v>
      </c>
      <c r="C84" s="38">
        <v>4</v>
      </c>
      <c r="D84" s="38">
        <f>1+D83</f>
        <v>-1</v>
      </c>
      <c r="E84" s="267" t="s">
        <v>122</v>
      </c>
      <c r="F84" s="255" t="s">
        <v>81</v>
      </c>
      <c r="G84" s="255" t="s">
        <v>99</v>
      </c>
      <c r="H84" s="255">
        <v>19</v>
      </c>
      <c r="I84" s="255" t="s">
        <v>24</v>
      </c>
      <c r="J84" s="256"/>
    </row>
    <row r="85" spans="1:19" ht="12.95" customHeight="1" x14ac:dyDescent="0.25">
      <c r="A85" s="104"/>
      <c r="B85" s="104"/>
      <c r="C85" s="38">
        <v>5</v>
      </c>
      <c r="D85" s="38">
        <f>1+D84</f>
        <v>0</v>
      </c>
      <c r="E85" s="267" t="s">
        <v>214</v>
      </c>
      <c r="F85" s="255" t="s">
        <v>215</v>
      </c>
      <c r="G85" s="255" t="s">
        <v>99</v>
      </c>
      <c r="H85" s="255">
        <v>17</v>
      </c>
      <c r="I85" s="255" t="s">
        <v>24</v>
      </c>
      <c r="J85" s="256"/>
    </row>
    <row r="86" spans="1:19" ht="12.95" customHeight="1" x14ac:dyDescent="0.25">
      <c r="A86" s="104"/>
      <c r="B86" s="104"/>
      <c r="C86" s="49"/>
      <c r="D86" s="43"/>
      <c r="E86" s="392" t="s">
        <v>274</v>
      </c>
      <c r="F86" s="393"/>
      <c r="G86" s="393"/>
      <c r="H86" s="393"/>
      <c r="I86" s="393"/>
      <c r="J86" s="394"/>
    </row>
    <row r="87" spans="1:19" ht="12.95" customHeight="1" x14ac:dyDescent="0.25">
      <c r="A87" t="s">
        <v>6</v>
      </c>
      <c r="C87" s="62"/>
      <c r="D87" s="62"/>
      <c r="E87" s="61"/>
      <c r="F87" s="62"/>
      <c r="G87" s="62"/>
      <c r="H87" s="61"/>
      <c r="I87" s="62"/>
      <c r="J87" s="63"/>
      <c r="K87" s="12"/>
    </row>
    <row r="88" spans="1:19" ht="12.95" customHeight="1" x14ac:dyDescent="0.25">
      <c r="A88">
        <v>9</v>
      </c>
      <c r="C88" s="377" t="s">
        <v>86</v>
      </c>
      <c r="D88" s="377"/>
      <c r="E88" s="377"/>
      <c r="F88" s="377"/>
      <c r="G88" s="377"/>
      <c r="H88" s="377"/>
      <c r="I88" s="377"/>
      <c r="J88" s="60">
        <f>H91+H92+H93</f>
        <v>13</v>
      </c>
      <c r="K88" s="7"/>
    </row>
    <row r="89" spans="1:19" ht="12.95" customHeight="1" x14ac:dyDescent="0.25">
      <c r="A89" t="s">
        <v>6</v>
      </c>
      <c r="C89" s="367" t="s">
        <v>2</v>
      </c>
      <c r="D89" s="46"/>
      <c r="E89" s="367" t="s">
        <v>7</v>
      </c>
      <c r="F89" s="46" t="s">
        <v>8</v>
      </c>
      <c r="G89" s="367" t="s">
        <v>4</v>
      </c>
      <c r="H89" s="367" t="s">
        <v>5</v>
      </c>
      <c r="I89" s="367" t="s">
        <v>9</v>
      </c>
      <c r="J89" s="359"/>
    </row>
    <row r="90" spans="1:19" ht="12.95" customHeight="1" x14ac:dyDescent="0.25">
      <c r="A90" t="s">
        <v>6</v>
      </c>
      <c r="C90" s="367"/>
      <c r="D90" s="46"/>
      <c r="E90" s="367"/>
      <c r="F90" s="46" t="s">
        <v>10</v>
      </c>
      <c r="G90" s="367"/>
      <c r="H90" s="367"/>
      <c r="I90" s="367"/>
      <c r="J90" s="359"/>
      <c r="K90" s="10"/>
    </row>
    <row r="91" spans="1:19" ht="12.95" customHeight="1" x14ac:dyDescent="0.25">
      <c r="A91" t="s">
        <v>6</v>
      </c>
      <c r="C91" s="39">
        <v>1</v>
      </c>
      <c r="D91" s="39">
        <f>A96*5-4</f>
        <v>-4</v>
      </c>
      <c r="E91" s="269" t="s">
        <v>120</v>
      </c>
      <c r="F91" s="229" t="s">
        <v>121</v>
      </c>
      <c r="G91" s="229" t="s">
        <v>99</v>
      </c>
      <c r="H91" s="229">
        <v>13</v>
      </c>
      <c r="I91" s="229" t="s">
        <v>33</v>
      </c>
      <c r="J91" s="256"/>
    </row>
    <row r="92" spans="1:19" ht="12.95" customHeight="1" x14ac:dyDescent="0.25">
      <c r="A92" t="s">
        <v>6</v>
      </c>
      <c r="C92" s="39">
        <v>2</v>
      </c>
      <c r="D92" s="39">
        <f>1+D91</f>
        <v>-3</v>
      </c>
      <c r="E92" s="254" t="s">
        <v>280</v>
      </c>
      <c r="F92" s="257">
        <v>39657</v>
      </c>
      <c r="G92" s="255">
        <v>2</v>
      </c>
      <c r="H92" s="255"/>
      <c r="I92" s="229" t="s">
        <v>33</v>
      </c>
      <c r="J92" s="256"/>
    </row>
    <row r="93" spans="1:19" ht="12.95" customHeight="1" x14ac:dyDescent="0.25">
      <c r="A93" t="s">
        <v>6</v>
      </c>
      <c r="C93" s="39">
        <v>3</v>
      </c>
      <c r="D93" s="39">
        <f>1+D92</f>
        <v>-2</v>
      </c>
      <c r="E93" s="254" t="s">
        <v>281</v>
      </c>
      <c r="F93" s="257">
        <v>40121</v>
      </c>
      <c r="G93" s="255" t="s">
        <v>283</v>
      </c>
      <c r="H93" s="255"/>
      <c r="I93" s="229" t="s">
        <v>33</v>
      </c>
      <c r="J93" s="256"/>
    </row>
    <row r="94" spans="1:19" ht="12.95" customHeight="1" x14ac:dyDescent="0.25">
      <c r="A94" t="s">
        <v>6</v>
      </c>
      <c r="C94" s="39">
        <v>4</v>
      </c>
      <c r="D94" s="39">
        <f>1+D93</f>
        <v>-1</v>
      </c>
      <c r="E94" s="254" t="s">
        <v>282</v>
      </c>
      <c r="F94" s="257">
        <v>40859</v>
      </c>
      <c r="G94" s="255" t="s">
        <v>283</v>
      </c>
      <c r="H94" s="255"/>
      <c r="I94" s="229" t="s">
        <v>33</v>
      </c>
      <c r="J94" s="256"/>
    </row>
    <row r="95" spans="1:19" ht="12.95" customHeight="1" x14ac:dyDescent="0.25">
      <c r="C95" s="49"/>
      <c r="D95" s="43"/>
      <c r="E95" s="362" t="s">
        <v>279</v>
      </c>
      <c r="F95" s="362"/>
      <c r="G95" s="362"/>
      <c r="H95" s="362"/>
      <c r="I95" s="362"/>
      <c r="J95" s="363"/>
    </row>
    <row r="96" spans="1:19" ht="12.95" customHeight="1" x14ac:dyDescent="0.25">
      <c r="A96" s="104"/>
      <c r="B96" s="104"/>
      <c r="C96" s="62"/>
      <c r="D96" s="62"/>
      <c r="E96" s="61"/>
      <c r="F96" s="62"/>
      <c r="G96" s="62"/>
      <c r="H96" s="61"/>
      <c r="I96" s="62"/>
      <c r="J96" s="63"/>
    </row>
    <row r="97" spans="1:11" ht="12.95" customHeight="1" x14ac:dyDescent="0.25">
      <c r="A97">
        <v>10</v>
      </c>
      <c r="C97" s="377" t="s">
        <v>87</v>
      </c>
      <c r="D97" s="377"/>
      <c r="E97" s="377"/>
      <c r="F97" s="387"/>
      <c r="G97" s="377"/>
      <c r="H97" s="377"/>
      <c r="I97" s="377"/>
      <c r="J97" s="60">
        <f>H100+H101+H102</f>
        <v>133</v>
      </c>
      <c r="K97" s="12"/>
    </row>
    <row r="98" spans="1:11" ht="12.95" customHeight="1" x14ac:dyDescent="0.25">
      <c r="A98" s="104" t="s">
        <v>6</v>
      </c>
      <c r="B98" s="104"/>
      <c r="C98" s="367" t="s">
        <v>2</v>
      </c>
      <c r="D98" s="46"/>
      <c r="E98" s="370" t="s">
        <v>7</v>
      </c>
      <c r="F98" s="47" t="s">
        <v>8</v>
      </c>
      <c r="G98" s="367" t="s">
        <v>4</v>
      </c>
      <c r="H98" s="367" t="s">
        <v>5</v>
      </c>
      <c r="I98" s="367" t="s">
        <v>9</v>
      </c>
      <c r="J98" s="359"/>
    </row>
    <row r="99" spans="1:11" ht="12.95" customHeight="1" x14ac:dyDescent="0.25">
      <c r="A99" t="s">
        <v>6</v>
      </c>
      <c r="C99" s="367"/>
      <c r="D99" s="46"/>
      <c r="E99" s="367"/>
      <c r="F99" s="48" t="s">
        <v>10</v>
      </c>
      <c r="G99" s="367"/>
      <c r="H99" s="367"/>
      <c r="I99" s="367"/>
      <c r="J99" s="359"/>
    </row>
    <row r="100" spans="1:11" ht="12.95" customHeight="1" x14ac:dyDescent="0.25">
      <c r="A100" t="s">
        <v>6</v>
      </c>
      <c r="C100" s="244">
        <v>1</v>
      </c>
      <c r="D100" s="39" t="e">
        <f>#REF!*5-4</f>
        <v>#REF!</v>
      </c>
      <c r="E100" s="112" t="s">
        <v>186</v>
      </c>
      <c r="F100" s="113" t="s">
        <v>187</v>
      </c>
      <c r="G100" s="113" t="s">
        <v>100</v>
      </c>
      <c r="H100" s="113">
        <v>54</v>
      </c>
      <c r="I100" s="113" t="s">
        <v>52</v>
      </c>
      <c r="J100" s="112"/>
    </row>
    <row r="101" spans="1:11" ht="12.95" customHeight="1" x14ac:dyDescent="0.25">
      <c r="A101" t="s">
        <v>6</v>
      </c>
      <c r="C101" s="244">
        <v>2</v>
      </c>
      <c r="D101" s="39" t="e">
        <f>1+D100</f>
        <v>#REF!</v>
      </c>
      <c r="E101" s="112" t="s">
        <v>147</v>
      </c>
      <c r="F101" s="113" t="s">
        <v>148</v>
      </c>
      <c r="G101" s="113" t="s">
        <v>99</v>
      </c>
      <c r="H101" s="113">
        <v>46</v>
      </c>
      <c r="I101" s="113" t="s">
        <v>52</v>
      </c>
      <c r="J101" s="112"/>
    </row>
    <row r="102" spans="1:11" ht="12.95" customHeight="1" x14ac:dyDescent="0.25">
      <c r="A102" t="s">
        <v>6</v>
      </c>
      <c r="C102" s="244">
        <v>3</v>
      </c>
      <c r="D102" s="39" t="e">
        <f>1+D101</f>
        <v>#REF!</v>
      </c>
      <c r="E102" s="112" t="s">
        <v>66</v>
      </c>
      <c r="F102" s="113" t="s">
        <v>67</v>
      </c>
      <c r="G102" s="113" t="s">
        <v>99</v>
      </c>
      <c r="H102" s="113">
        <v>33</v>
      </c>
      <c r="I102" s="113" t="s">
        <v>52</v>
      </c>
      <c r="J102" s="112"/>
    </row>
    <row r="103" spans="1:11" ht="12.95" customHeight="1" x14ac:dyDescent="0.25">
      <c r="A103" t="s">
        <v>6</v>
      </c>
      <c r="C103" s="244">
        <v>4</v>
      </c>
      <c r="D103" s="39" t="e">
        <f>1+D102</f>
        <v>#REF!</v>
      </c>
      <c r="E103" s="246" t="s">
        <v>261</v>
      </c>
      <c r="F103" s="114">
        <v>34127</v>
      </c>
      <c r="G103" s="113" t="s">
        <v>100</v>
      </c>
      <c r="H103" s="113"/>
      <c r="I103" s="113" t="s">
        <v>52</v>
      </c>
      <c r="J103" s="41"/>
    </row>
    <row r="104" spans="1:11" ht="12.95" customHeight="1" x14ac:dyDescent="0.25">
      <c r="A104" t="s">
        <v>6</v>
      </c>
      <c r="C104" s="244">
        <v>5</v>
      </c>
      <c r="D104" s="39"/>
      <c r="E104" s="246" t="s">
        <v>299</v>
      </c>
      <c r="F104" s="114">
        <v>40676</v>
      </c>
      <c r="G104" s="113"/>
      <c r="H104" s="113"/>
      <c r="I104" s="113" t="s">
        <v>52</v>
      </c>
      <c r="J104" s="41"/>
    </row>
    <row r="105" spans="1:11" ht="12.95" customHeight="1" x14ac:dyDescent="0.25">
      <c r="A105">
        <v>11</v>
      </c>
      <c r="C105" s="42"/>
      <c r="D105" s="42"/>
      <c r="E105" s="376" t="s">
        <v>260</v>
      </c>
      <c r="F105" s="376"/>
      <c r="G105" s="376"/>
      <c r="H105" s="376"/>
      <c r="I105" s="376"/>
      <c r="J105" s="376"/>
    </row>
    <row r="106" spans="1:11" ht="12.95" customHeight="1" x14ac:dyDescent="0.25">
      <c r="A106" t="s">
        <v>6</v>
      </c>
      <c r="C106" s="40"/>
      <c r="D106" s="40"/>
      <c r="E106" s="58"/>
      <c r="F106" s="40"/>
      <c r="G106" s="40"/>
      <c r="H106" s="58"/>
      <c r="I106" s="40"/>
      <c r="J106" s="59"/>
    </row>
    <row r="107" spans="1:11" ht="12.95" customHeight="1" x14ac:dyDescent="0.25">
      <c r="A107" t="s">
        <v>6</v>
      </c>
      <c r="C107" s="372" t="s">
        <v>117</v>
      </c>
      <c r="D107" s="372"/>
      <c r="E107" s="372"/>
      <c r="F107" s="373"/>
      <c r="G107" s="372"/>
      <c r="H107" s="372"/>
      <c r="I107" s="372"/>
      <c r="J107" s="45">
        <f>H110+H111+H112</f>
        <v>60</v>
      </c>
      <c r="K107" s="10"/>
    </row>
    <row r="108" spans="1:11" ht="12.95" customHeight="1" x14ac:dyDescent="0.25">
      <c r="A108" t="s">
        <v>6</v>
      </c>
      <c r="C108" s="366" t="s">
        <v>2</v>
      </c>
      <c r="D108" s="54"/>
      <c r="E108" s="365" t="s">
        <v>7</v>
      </c>
      <c r="F108" s="55" t="s">
        <v>8</v>
      </c>
      <c r="G108" s="358" t="s">
        <v>4</v>
      </c>
      <c r="H108" s="366" t="s">
        <v>5</v>
      </c>
      <c r="I108" s="367" t="s">
        <v>9</v>
      </c>
      <c r="J108" s="359"/>
    </row>
    <row r="109" spans="1:11" ht="12.95" customHeight="1" x14ac:dyDescent="0.25">
      <c r="A109" t="s">
        <v>6</v>
      </c>
      <c r="C109" s="366"/>
      <c r="D109" s="54"/>
      <c r="E109" s="366"/>
      <c r="F109" s="56" t="s">
        <v>10</v>
      </c>
      <c r="G109" s="366"/>
      <c r="H109" s="366"/>
      <c r="I109" s="367"/>
      <c r="J109" s="359"/>
    </row>
    <row r="110" spans="1:11" ht="12.95" customHeight="1" x14ac:dyDescent="0.25">
      <c r="C110" s="243">
        <v>1</v>
      </c>
      <c r="D110" s="243">
        <f>A113*5-4</f>
        <v>-4</v>
      </c>
      <c r="E110" s="272" t="s">
        <v>68</v>
      </c>
      <c r="F110" s="273" t="s">
        <v>69</v>
      </c>
      <c r="G110" s="255" t="s">
        <v>99</v>
      </c>
      <c r="H110" s="273">
        <v>34</v>
      </c>
      <c r="I110" s="273" t="s">
        <v>36</v>
      </c>
      <c r="J110" s="256"/>
    </row>
    <row r="111" spans="1:11" ht="12.95" customHeight="1" x14ac:dyDescent="0.25">
      <c r="C111" s="243">
        <v>2</v>
      </c>
      <c r="D111" s="243">
        <f>1+D110</f>
        <v>-3</v>
      </c>
      <c r="E111" s="272" t="s">
        <v>212</v>
      </c>
      <c r="F111" s="273" t="s">
        <v>213</v>
      </c>
      <c r="G111" s="255" t="s">
        <v>99</v>
      </c>
      <c r="H111" s="273">
        <v>26</v>
      </c>
      <c r="I111" s="273" t="s">
        <v>36</v>
      </c>
      <c r="J111" s="272"/>
    </row>
    <row r="112" spans="1:11" ht="12.95" customHeight="1" x14ac:dyDescent="0.25">
      <c r="A112" t="s">
        <v>6</v>
      </c>
      <c r="C112" s="243">
        <v>3</v>
      </c>
      <c r="D112" s="243">
        <f>1+D111</f>
        <v>-2</v>
      </c>
      <c r="E112" s="258" t="s">
        <v>262</v>
      </c>
      <c r="F112" s="259">
        <v>37930</v>
      </c>
      <c r="G112" s="255" t="s">
        <v>99</v>
      </c>
      <c r="H112" s="260"/>
      <c r="I112" s="273" t="s">
        <v>36</v>
      </c>
      <c r="J112" s="256"/>
    </row>
    <row r="113" spans="1:11" ht="12.95" customHeight="1" x14ac:dyDescent="0.25">
      <c r="A113" s="104"/>
      <c r="B113" s="104"/>
      <c r="C113" s="243">
        <v>4</v>
      </c>
      <c r="D113" s="243">
        <f>1+D112</f>
        <v>-1</v>
      </c>
      <c r="E113" s="270" t="s">
        <v>263</v>
      </c>
      <c r="F113" s="271">
        <v>39625</v>
      </c>
      <c r="G113" s="255" t="s">
        <v>99</v>
      </c>
      <c r="H113" s="243"/>
      <c r="I113" s="273" t="s">
        <v>36</v>
      </c>
      <c r="J113" s="256"/>
    </row>
    <row r="114" spans="1:11" ht="12.95" customHeight="1" x14ac:dyDescent="0.25">
      <c r="A114">
        <v>12</v>
      </c>
      <c r="C114" s="258"/>
      <c r="D114" s="258"/>
      <c r="E114" s="361" t="s">
        <v>264</v>
      </c>
      <c r="F114" s="361"/>
      <c r="G114" s="361"/>
      <c r="H114" s="361"/>
      <c r="I114" s="361"/>
      <c r="J114" s="361"/>
      <c r="K114" s="12"/>
    </row>
    <row r="115" spans="1:11" ht="12.95" customHeight="1" x14ac:dyDescent="0.25">
      <c r="C115" s="62"/>
      <c r="D115" s="62"/>
      <c r="E115" s="61"/>
      <c r="F115" s="62"/>
      <c r="G115" s="62"/>
      <c r="H115" s="61"/>
      <c r="I115" s="62"/>
      <c r="J115" s="63"/>
    </row>
    <row r="116" spans="1:11" ht="12.95" customHeight="1" x14ac:dyDescent="0.25">
      <c r="A116" t="s">
        <v>6</v>
      </c>
      <c r="C116" s="377" t="s">
        <v>84</v>
      </c>
      <c r="D116" s="377"/>
      <c r="E116" s="377"/>
      <c r="F116" s="387"/>
      <c r="G116" s="377"/>
      <c r="H116" s="377"/>
      <c r="I116" s="377"/>
      <c r="J116" s="60">
        <f>H119+H120+H121</f>
        <v>161</v>
      </c>
    </row>
    <row r="117" spans="1:11" ht="12.95" customHeight="1" x14ac:dyDescent="0.25">
      <c r="A117" t="s">
        <v>6</v>
      </c>
      <c r="C117" s="367" t="s">
        <v>2</v>
      </c>
      <c r="D117" s="46"/>
      <c r="E117" s="370" t="s">
        <v>7</v>
      </c>
      <c r="F117" s="47" t="s">
        <v>8</v>
      </c>
      <c r="G117" s="369" t="s">
        <v>4</v>
      </c>
      <c r="H117" s="367" t="s">
        <v>5</v>
      </c>
      <c r="I117" s="367" t="s">
        <v>9</v>
      </c>
      <c r="J117" s="359"/>
    </row>
    <row r="118" spans="1:11" ht="12.95" customHeight="1" x14ac:dyDescent="0.25">
      <c r="C118" s="367"/>
      <c r="D118" s="46"/>
      <c r="E118" s="367"/>
      <c r="F118" s="48" t="s">
        <v>10</v>
      </c>
      <c r="G118" s="367"/>
      <c r="H118" s="367"/>
      <c r="I118" s="367"/>
      <c r="J118" s="359"/>
    </row>
    <row r="119" spans="1:11" ht="12.95" customHeight="1" x14ac:dyDescent="0.25">
      <c r="A119" t="s">
        <v>6</v>
      </c>
      <c r="C119" s="39">
        <v>1</v>
      </c>
      <c r="D119" s="39">
        <f>A123*5-4</f>
        <v>61</v>
      </c>
      <c r="E119" s="272" t="s">
        <v>182</v>
      </c>
      <c r="F119" s="273" t="s">
        <v>183</v>
      </c>
      <c r="G119" s="255" t="s">
        <v>100</v>
      </c>
      <c r="H119" s="273">
        <v>56</v>
      </c>
      <c r="I119" s="273" t="s">
        <v>14</v>
      </c>
      <c r="J119" s="256" t="str">
        <f>IF($D119="","",VLOOKUP($D119,[2]Список!$A:$W,8,FALSE))</f>
        <v xml:space="preserve"> </v>
      </c>
    </row>
    <row r="120" spans="1:11" ht="12.95" customHeight="1" x14ac:dyDescent="0.25">
      <c r="A120" t="s">
        <v>6</v>
      </c>
      <c r="C120" s="39">
        <v>2</v>
      </c>
      <c r="D120" s="39">
        <f>1+D119</f>
        <v>62</v>
      </c>
      <c r="E120" s="272" t="s">
        <v>184</v>
      </c>
      <c r="F120" s="273" t="s">
        <v>185</v>
      </c>
      <c r="G120" s="255" t="s">
        <v>100</v>
      </c>
      <c r="H120" s="273">
        <v>56</v>
      </c>
      <c r="I120" s="273" t="s">
        <v>14</v>
      </c>
      <c r="J120" s="256" t="str">
        <f>IF($D120="","",VLOOKUP($D120,[2]Список!$A:$W,8,FALSE))</f>
        <v xml:space="preserve"> </v>
      </c>
    </row>
    <row r="121" spans="1:11" ht="12.95" customHeight="1" x14ac:dyDescent="0.25">
      <c r="A121" t="s">
        <v>6</v>
      </c>
      <c r="C121" s="39">
        <v>3</v>
      </c>
      <c r="D121" s="39">
        <f>1+D120</f>
        <v>63</v>
      </c>
      <c r="E121" s="272" t="s">
        <v>58</v>
      </c>
      <c r="F121" s="273" t="s">
        <v>59</v>
      </c>
      <c r="G121" s="255" t="s">
        <v>99</v>
      </c>
      <c r="H121" s="273">
        <v>49</v>
      </c>
      <c r="I121" s="273" t="s">
        <v>14</v>
      </c>
      <c r="J121" s="272"/>
    </row>
    <row r="122" spans="1:11" ht="12.95" customHeight="1" x14ac:dyDescent="0.25">
      <c r="C122" s="39">
        <v>4</v>
      </c>
      <c r="D122" s="39">
        <f>1+D121</f>
        <v>64</v>
      </c>
      <c r="E122" s="272" t="s">
        <v>77</v>
      </c>
      <c r="F122" s="273" t="s">
        <v>78</v>
      </c>
      <c r="G122" s="255" t="s">
        <v>99</v>
      </c>
      <c r="H122" s="273">
        <v>35</v>
      </c>
      <c r="I122" s="273" t="s">
        <v>14</v>
      </c>
      <c r="J122" s="256" t="str">
        <f>IF($D122="","",VLOOKUP($D122,[2]Список!$A:$W,8,FALSE))</f>
        <v xml:space="preserve"> </v>
      </c>
    </row>
    <row r="123" spans="1:11" ht="12.95" customHeight="1" x14ac:dyDescent="0.25">
      <c r="A123">
        <v>13</v>
      </c>
      <c r="C123" s="49"/>
      <c r="D123" s="43"/>
      <c r="E123" s="376" t="s">
        <v>277</v>
      </c>
      <c r="F123" s="376"/>
      <c r="G123" s="376"/>
      <c r="H123" s="376"/>
      <c r="I123" s="376"/>
      <c r="J123" s="376"/>
    </row>
    <row r="124" spans="1:11" ht="12.95" customHeight="1" x14ac:dyDescent="0.25">
      <c r="A124" t="s">
        <v>6</v>
      </c>
      <c r="C124" s="66"/>
      <c r="D124" s="66"/>
      <c r="E124" s="68"/>
      <c r="F124" s="66"/>
      <c r="G124" s="66"/>
      <c r="H124" s="68"/>
      <c r="I124" s="66"/>
      <c r="J124" s="69"/>
    </row>
    <row r="125" spans="1:11" ht="12.95" customHeight="1" x14ac:dyDescent="0.25">
      <c r="C125" s="383" t="s">
        <v>242</v>
      </c>
      <c r="D125" s="384"/>
      <c r="E125" s="384"/>
      <c r="F125" s="384"/>
      <c r="G125" s="384"/>
      <c r="H125" s="384"/>
      <c r="I125" s="385"/>
      <c r="J125" s="65">
        <f>H128+H129+H130</f>
        <v>0</v>
      </c>
    </row>
    <row r="126" spans="1:11" ht="12.95" customHeight="1" x14ac:dyDescent="0.25">
      <c r="C126" s="367"/>
      <c r="D126" s="241"/>
      <c r="E126" s="367" t="s">
        <v>7</v>
      </c>
      <c r="F126" s="55" t="s">
        <v>8</v>
      </c>
      <c r="G126" s="367" t="s">
        <v>4</v>
      </c>
      <c r="H126" s="367" t="s">
        <v>5</v>
      </c>
      <c r="I126" s="367" t="s">
        <v>9</v>
      </c>
      <c r="J126" s="359"/>
    </row>
    <row r="127" spans="1:11" ht="12.95" customHeight="1" x14ac:dyDescent="0.25">
      <c r="C127" s="367"/>
      <c r="D127" s="241"/>
      <c r="E127" s="367"/>
      <c r="F127" s="56" t="s">
        <v>10</v>
      </c>
      <c r="G127" s="367"/>
      <c r="H127" s="367"/>
      <c r="I127" s="367"/>
      <c r="J127" s="360"/>
    </row>
    <row r="128" spans="1:11" ht="12.95" customHeight="1" x14ac:dyDescent="0.25">
      <c r="C128" s="39">
        <v>1</v>
      </c>
      <c r="D128" s="39" t="e">
        <f>#REF!*5-4</f>
        <v>#REF!</v>
      </c>
      <c r="E128" s="112" t="s">
        <v>249</v>
      </c>
      <c r="F128" s="114">
        <v>38731</v>
      </c>
      <c r="G128" s="113">
        <v>3</v>
      </c>
      <c r="H128" s="113"/>
      <c r="I128" s="113" t="s">
        <v>166</v>
      </c>
      <c r="J128" s="245"/>
    </row>
    <row r="129" spans="3:12" ht="12.95" customHeight="1" x14ac:dyDescent="0.25">
      <c r="C129" s="39">
        <v>2</v>
      </c>
      <c r="D129" s="39" t="e">
        <f>1+D128</f>
        <v>#REF!</v>
      </c>
      <c r="E129" s="49" t="s">
        <v>250</v>
      </c>
      <c r="F129" s="50">
        <v>39212</v>
      </c>
      <c r="G129" s="42">
        <v>3</v>
      </c>
      <c r="H129" s="42"/>
      <c r="I129" s="113" t="s">
        <v>166</v>
      </c>
      <c r="J129" s="41"/>
    </row>
    <row r="130" spans="3:12" ht="12.95" customHeight="1" x14ac:dyDescent="0.25">
      <c r="C130" s="39">
        <v>3</v>
      </c>
      <c r="D130" s="39" t="e">
        <f>1+D129</f>
        <v>#REF!</v>
      </c>
      <c r="E130" s="49" t="s">
        <v>251</v>
      </c>
      <c r="F130" s="50">
        <v>38741</v>
      </c>
      <c r="G130" s="42">
        <v>3</v>
      </c>
      <c r="H130" s="42"/>
      <c r="I130" s="113" t="s">
        <v>166</v>
      </c>
      <c r="J130" s="41"/>
    </row>
    <row r="131" spans="3:12" ht="12.95" customHeight="1" x14ac:dyDescent="0.25">
      <c r="C131" s="49"/>
      <c r="D131" s="43"/>
      <c r="E131" s="376" t="s">
        <v>248</v>
      </c>
      <c r="F131" s="376"/>
      <c r="G131" s="376"/>
      <c r="H131" s="376"/>
      <c r="I131" s="376"/>
      <c r="J131" s="376"/>
    </row>
    <row r="132" spans="3:12" ht="12.95" customHeight="1" x14ac:dyDescent="0.25">
      <c r="C132" s="68"/>
      <c r="D132" s="68"/>
      <c r="E132" s="68"/>
      <c r="F132" s="66"/>
      <c r="G132" s="66"/>
      <c r="H132" s="68"/>
      <c r="I132" s="66"/>
      <c r="J132" s="69"/>
    </row>
    <row r="133" spans="3:12" ht="12.95" customHeight="1" x14ac:dyDescent="0.25">
      <c r="C133" s="383" t="s">
        <v>296</v>
      </c>
      <c r="D133" s="384"/>
      <c r="E133" s="384"/>
      <c r="F133" s="384"/>
      <c r="G133" s="384"/>
      <c r="H133" s="384"/>
      <c r="I133" s="385"/>
      <c r="J133" s="65">
        <f>H136+H137+H138</f>
        <v>39</v>
      </c>
    </row>
    <row r="134" spans="3:12" ht="12.95" customHeight="1" x14ac:dyDescent="0.25">
      <c r="C134" s="367"/>
      <c r="D134" s="244"/>
      <c r="E134" s="367" t="s">
        <v>7</v>
      </c>
      <c r="F134" s="55" t="s">
        <v>8</v>
      </c>
      <c r="G134" s="367" t="s">
        <v>4</v>
      </c>
      <c r="H134" s="367" t="s">
        <v>5</v>
      </c>
      <c r="I134" s="367" t="s">
        <v>9</v>
      </c>
      <c r="J134" s="359"/>
      <c r="L134" s="25"/>
    </row>
    <row r="135" spans="3:12" ht="12.95" customHeight="1" x14ac:dyDescent="0.25">
      <c r="C135" s="367"/>
      <c r="D135" s="244"/>
      <c r="E135" s="367"/>
      <c r="F135" s="56" t="s">
        <v>10</v>
      </c>
      <c r="G135" s="367"/>
      <c r="H135" s="367"/>
      <c r="I135" s="367"/>
      <c r="J135" s="360"/>
      <c r="L135" s="25"/>
    </row>
    <row r="136" spans="3:12" ht="12.95" customHeight="1" x14ac:dyDescent="0.25">
      <c r="C136" s="244">
        <v>1</v>
      </c>
      <c r="D136" s="244" t="e">
        <f>#REF!*5-4</f>
        <v>#REF!</v>
      </c>
      <c r="E136" s="274" t="s">
        <v>206</v>
      </c>
      <c r="F136" s="268" t="s">
        <v>207</v>
      </c>
      <c r="G136" s="255" t="s">
        <v>99</v>
      </c>
      <c r="H136" s="268">
        <v>39</v>
      </c>
      <c r="I136" s="268" t="s">
        <v>296</v>
      </c>
      <c r="J136" s="275"/>
    </row>
    <row r="137" spans="3:12" ht="12.95" customHeight="1" x14ac:dyDescent="0.25">
      <c r="C137" s="244">
        <v>2</v>
      </c>
      <c r="D137" s="244" t="e">
        <f>1+D136</f>
        <v>#REF!</v>
      </c>
      <c r="E137" s="258" t="s">
        <v>297</v>
      </c>
      <c r="F137" s="259">
        <v>32019</v>
      </c>
      <c r="G137" s="255" t="s">
        <v>99</v>
      </c>
      <c r="H137" s="260"/>
      <c r="I137" s="268"/>
      <c r="J137" s="256"/>
    </row>
    <row r="138" spans="3:12" ht="12.95" customHeight="1" x14ac:dyDescent="0.25">
      <c r="C138" s="244">
        <v>3</v>
      </c>
      <c r="D138" s="244" t="e">
        <f>1+D137</f>
        <v>#REF!</v>
      </c>
      <c r="E138" s="258" t="s">
        <v>298</v>
      </c>
      <c r="F138" s="259">
        <v>33705</v>
      </c>
      <c r="G138" s="260">
        <v>1</v>
      </c>
      <c r="H138" s="260"/>
      <c r="I138" s="268"/>
      <c r="J138" s="256"/>
    </row>
    <row r="139" spans="3:12" ht="12.95" customHeight="1" x14ac:dyDescent="0.25">
      <c r="C139" s="49"/>
      <c r="D139" s="43"/>
      <c r="E139" s="376" t="s">
        <v>248</v>
      </c>
      <c r="F139" s="376"/>
      <c r="G139" s="376"/>
      <c r="H139" s="376"/>
      <c r="I139" s="376"/>
      <c r="J139" s="376"/>
    </row>
    <row r="140" spans="3:12" ht="12.95" customHeight="1" x14ac:dyDescent="0.25">
      <c r="C140" s="68"/>
      <c r="D140" s="68"/>
      <c r="E140" s="68"/>
      <c r="F140" s="66"/>
      <c r="G140" s="66"/>
      <c r="H140" s="68"/>
      <c r="I140" s="66"/>
      <c r="J140" s="69"/>
    </row>
    <row r="141" spans="3:12" ht="12.95" customHeight="1" x14ac:dyDescent="0.25">
      <c r="C141" s="68"/>
      <c r="D141" s="68"/>
      <c r="E141" s="68"/>
      <c r="F141" s="66"/>
      <c r="G141" s="66"/>
      <c r="H141" s="68"/>
      <c r="I141" s="66"/>
      <c r="J141" s="69"/>
    </row>
    <row r="142" spans="3:12" ht="12.95" customHeight="1" x14ac:dyDescent="0.25">
      <c r="C142" s="68"/>
      <c r="D142" s="68"/>
      <c r="E142" s="68"/>
      <c r="F142" s="66"/>
      <c r="G142" s="66"/>
      <c r="H142" s="68"/>
      <c r="I142" s="66"/>
      <c r="J142" s="69"/>
    </row>
    <row r="143" spans="3:12" x14ac:dyDescent="0.25">
      <c r="C143" s="68"/>
      <c r="D143" s="68"/>
      <c r="E143" s="61" t="s">
        <v>126</v>
      </c>
      <c r="F143" s="62"/>
      <c r="G143" s="62"/>
      <c r="H143" s="61"/>
      <c r="I143" s="66"/>
      <c r="J143" s="69"/>
    </row>
    <row r="144" spans="3:12" x14ac:dyDescent="0.25">
      <c r="E144" s="282" t="s">
        <v>127</v>
      </c>
      <c r="F144" s="297"/>
      <c r="G144" s="297"/>
      <c r="H144" s="282"/>
    </row>
  </sheetData>
  <mergeCells count="118">
    <mergeCell ref="I79:I80"/>
    <mergeCell ref="J69:J70"/>
    <mergeCell ref="E17:J17"/>
    <mergeCell ref="C3:J3"/>
    <mergeCell ref="C4:J4"/>
    <mergeCell ref="C6:J6"/>
    <mergeCell ref="C7:J7"/>
    <mergeCell ref="C9:I9"/>
    <mergeCell ref="C10:C11"/>
    <mergeCell ref="E10:E11"/>
    <mergeCell ref="G10:G11"/>
    <mergeCell ref="H10:H11"/>
    <mergeCell ref="I10:I11"/>
    <mergeCell ref="J10:J11"/>
    <mergeCell ref="C5:J5"/>
    <mergeCell ref="C19:I19"/>
    <mergeCell ref="C20:C21"/>
    <mergeCell ref="E20:E21"/>
    <mergeCell ref="G20:G21"/>
    <mergeCell ref="E27:J27"/>
    <mergeCell ref="H20:H21"/>
    <mergeCell ref="I20:I21"/>
    <mergeCell ref="J20:J21"/>
    <mergeCell ref="H59:H60"/>
    <mergeCell ref="I59:I60"/>
    <mergeCell ref="J59:J60"/>
    <mergeCell ref="J30:J31"/>
    <mergeCell ref="C39:I39"/>
    <mergeCell ref="C40:C41"/>
    <mergeCell ref="E40:E41"/>
    <mergeCell ref="G40:G41"/>
    <mergeCell ref="H40:H41"/>
    <mergeCell ref="H30:H31"/>
    <mergeCell ref="C58:I58"/>
    <mergeCell ref="I30:I31"/>
    <mergeCell ref="I40:I41"/>
    <mergeCell ref="J40:J41"/>
    <mergeCell ref="I49:I50"/>
    <mergeCell ref="E46:J46"/>
    <mergeCell ref="C88:I88"/>
    <mergeCell ref="C89:C90"/>
    <mergeCell ref="E89:E90"/>
    <mergeCell ref="G89:G90"/>
    <mergeCell ref="H89:H90"/>
    <mergeCell ref="I89:I90"/>
    <mergeCell ref="C29:I29"/>
    <mergeCell ref="C30:C31"/>
    <mergeCell ref="E30:E31"/>
    <mergeCell ref="G30:G31"/>
    <mergeCell ref="C79:C80"/>
    <mergeCell ref="E79:E80"/>
    <mergeCell ref="E37:J37"/>
    <mergeCell ref="J79:J80"/>
    <mergeCell ref="E56:J56"/>
    <mergeCell ref="J49:J50"/>
    <mergeCell ref="C48:I48"/>
    <mergeCell ref="C49:C50"/>
    <mergeCell ref="E49:E50"/>
    <mergeCell ref="G49:G50"/>
    <mergeCell ref="H49:H50"/>
    <mergeCell ref="E66:J66"/>
    <mergeCell ref="G79:G80"/>
    <mergeCell ref="H79:H80"/>
    <mergeCell ref="J117:J118"/>
    <mergeCell ref="E114:J114"/>
    <mergeCell ref="G98:G99"/>
    <mergeCell ref="H98:H99"/>
    <mergeCell ref="I98:I99"/>
    <mergeCell ref="E123:J123"/>
    <mergeCell ref="J108:J109"/>
    <mergeCell ref="C116:I116"/>
    <mergeCell ref="C117:C118"/>
    <mergeCell ref="E117:E118"/>
    <mergeCell ref="G117:G118"/>
    <mergeCell ref="H117:H118"/>
    <mergeCell ref="I117:I118"/>
    <mergeCell ref="J98:J99"/>
    <mergeCell ref="E105:J105"/>
    <mergeCell ref="C2:J2"/>
    <mergeCell ref="C107:I107"/>
    <mergeCell ref="C108:C109"/>
    <mergeCell ref="E108:E109"/>
    <mergeCell ref="G108:G109"/>
    <mergeCell ref="H108:H109"/>
    <mergeCell ref="I108:I109"/>
    <mergeCell ref="J89:J90"/>
    <mergeCell ref="C97:I97"/>
    <mergeCell ref="C98:C99"/>
    <mergeCell ref="E98:E99"/>
    <mergeCell ref="C59:C60"/>
    <mergeCell ref="E59:E60"/>
    <mergeCell ref="G59:G60"/>
    <mergeCell ref="E95:J95"/>
    <mergeCell ref="C68:I68"/>
    <mergeCell ref="C69:C70"/>
    <mergeCell ref="E69:E70"/>
    <mergeCell ref="G69:G70"/>
    <mergeCell ref="H69:H70"/>
    <mergeCell ref="I69:I70"/>
    <mergeCell ref="E76:J76"/>
    <mergeCell ref="E86:J86"/>
    <mergeCell ref="C78:I78"/>
    <mergeCell ref="E139:J139"/>
    <mergeCell ref="C133:I133"/>
    <mergeCell ref="C134:C135"/>
    <mergeCell ref="E134:E135"/>
    <mergeCell ref="G134:G135"/>
    <mergeCell ref="H134:H135"/>
    <mergeCell ref="I134:I135"/>
    <mergeCell ref="J134:J135"/>
    <mergeCell ref="C125:I125"/>
    <mergeCell ref="C126:C127"/>
    <mergeCell ref="E126:E127"/>
    <mergeCell ref="G126:G127"/>
    <mergeCell ref="H126:H127"/>
    <mergeCell ref="I126:I127"/>
    <mergeCell ref="J126:J127"/>
    <mergeCell ref="E131:J131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491"/>
  <sheetViews>
    <sheetView topLeftCell="BP1" zoomScaleNormal="100" workbookViewId="0">
      <selection activeCell="A26" sqref="A26:BJ26"/>
    </sheetView>
  </sheetViews>
  <sheetFormatPr defaultColWidth="11.42578125" defaultRowHeight="11.1" customHeight="1" outlineLevelCol="2" x14ac:dyDescent="0.25"/>
  <cols>
    <col min="1" max="1" width="5.7109375" style="118" hidden="1" customWidth="1" outlineLevel="1"/>
    <col min="2" max="2" width="14" style="23" hidden="1" customWidth="1" outlineLevel="1"/>
    <col min="3" max="4" width="3.7109375" style="23" hidden="1" customWidth="1" outlineLevel="1"/>
    <col min="5" max="18" width="3.7109375" style="26" hidden="1" customWidth="1" outlineLevel="1"/>
    <col min="19" max="35" width="2" style="26" hidden="1" customWidth="1" outlineLevel="2"/>
    <col min="36" max="36" width="2.42578125" style="26" hidden="1" customWidth="1" outlineLevel="2"/>
    <col min="37" max="38" width="2.5703125" style="26" hidden="1" customWidth="1" outlineLevel="2"/>
    <col min="39" max="39" width="3" style="26" hidden="1" customWidth="1" outlineLevel="2"/>
    <col min="40" max="40" width="2.5703125" style="26" hidden="1" customWidth="1" outlineLevel="2"/>
    <col min="41" max="41" width="3" style="119" hidden="1" customWidth="1" outlineLevel="2"/>
    <col min="42" max="42" width="2.5703125" style="23" hidden="1" customWidth="1" outlineLevel="2"/>
    <col min="43" max="43" width="3" style="23" hidden="1" customWidth="1" outlineLevel="2"/>
    <col min="44" max="44" width="7.7109375" style="23" hidden="1" customWidth="1" outlineLevel="2"/>
    <col min="45" max="45" width="21" style="23" hidden="1" customWidth="1" outlineLevel="2"/>
    <col min="46" max="47" width="2.42578125" style="23" hidden="1" customWidth="1" outlineLevel="2"/>
    <col min="48" max="49" width="2.5703125" style="26" hidden="1" customWidth="1" outlineLevel="2"/>
    <col min="50" max="50" width="3" style="26" hidden="1" customWidth="1" outlineLevel="2"/>
    <col min="51" max="51" width="2.5703125" style="26" hidden="1" customWidth="1" outlineLevel="2"/>
    <col min="52" max="52" width="3" style="119" hidden="1" customWidth="1" outlineLevel="2"/>
    <col min="53" max="53" width="2.5703125" style="23" hidden="1" customWidth="1" outlineLevel="2"/>
    <col min="54" max="54" width="2.85546875" style="23" hidden="1" customWidth="1" outlineLevel="2"/>
    <col min="55" max="55" width="7.7109375" style="23" hidden="1" customWidth="1" outlineLevel="2"/>
    <col min="56" max="56" width="15.42578125" style="23" hidden="1" customWidth="1" outlineLevel="2"/>
    <col min="57" max="58" width="6.7109375" style="26" hidden="1" customWidth="1" outlineLevel="2"/>
    <col min="59" max="60" width="6.7109375" style="23" hidden="1" customWidth="1" outlineLevel="2"/>
    <col min="61" max="61" width="2.7109375" style="120" hidden="1" customWidth="1" outlineLevel="1" collapsed="1"/>
    <col min="62" max="62" width="3.28515625" style="121" hidden="1" customWidth="1" outlineLevel="1"/>
    <col min="63" max="63" width="3.7109375" style="23" hidden="1" customWidth="1" outlineLevel="1"/>
    <col min="64" max="64" width="4.7109375" style="122" hidden="1" customWidth="1" outlineLevel="1"/>
    <col min="65" max="65" width="5.7109375" style="122" hidden="1" customWidth="1" outlineLevel="1"/>
    <col min="66" max="66" width="5.5703125" style="122" hidden="1" customWidth="1" outlineLevel="1"/>
    <col min="67" max="67" width="4.28515625" style="122" hidden="1" customWidth="1" outlineLevel="1"/>
    <col min="68" max="68" width="3.42578125" style="123" customWidth="1" collapsed="1"/>
    <col min="69" max="69" width="3.5703125" style="123" hidden="1" customWidth="1" outlineLevel="1"/>
    <col min="70" max="70" width="5.7109375" style="123" customWidth="1" collapsed="1"/>
    <col min="71" max="71" width="5.7109375" style="123" customWidth="1"/>
    <col min="72" max="72" width="11.28515625" style="123" customWidth="1"/>
    <col min="73" max="73" width="13.7109375" style="123" hidden="1" customWidth="1" outlineLevel="1"/>
    <col min="74" max="74" width="4.5703125" style="123" hidden="1" customWidth="1" outlineLevel="1"/>
    <col min="75" max="75" width="1.7109375" style="123" customWidth="1" collapsed="1"/>
    <col min="76" max="76" width="7.7109375" style="122" customWidth="1"/>
    <col min="77" max="78" width="1.7109375" style="122" customWidth="1"/>
    <col min="79" max="79" width="7.7109375" style="122" customWidth="1"/>
    <col min="80" max="81" width="1.7109375" style="122" customWidth="1"/>
    <col min="82" max="82" width="7.7109375" style="122" customWidth="1"/>
    <col min="83" max="84" width="1.7109375" style="122" customWidth="1"/>
    <col min="85" max="85" width="7.7109375" style="122" customWidth="1"/>
    <col min="86" max="86" width="1.7109375" style="122" customWidth="1"/>
    <col min="87" max="87" width="0.85546875" style="122" customWidth="1"/>
    <col min="88" max="90" width="4.28515625" style="122" customWidth="1"/>
    <col min="91" max="92" width="11.42578125" style="23"/>
    <col min="93" max="93" width="7.42578125" style="23" customWidth="1"/>
    <col min="94" max="16384" width="11.42578125" style="23"/>
  </cols>
  <sheetData>
    <row r="1" spans="1:96" ht="24.95" customHeight="1" x14ac:dyDescent="0.25">
      <c r="BR1" s="402" t="s">
        <v>301</v>
      </c>
      <c r="BS1" s="402"/>
      <c r="BT1" s="402"/>
      <c r="BU1" s="402"/>
      <c r="BV1" s="402"/>
      <c r="BW1" s="402"/>
      <c r="BX1" s="402"/>
      <c r="BY1" s="402"/>
      <c r="BZ1" s="402"/>
      <c r="CA1" s="402"/>
      <c r="CB1" s="402"/>
      <c r="CC1" s="402"/>
      <c r="CD1" s="402"/>
      <c r="CE1" s="402"/>
      <c r="CF1" s="402"/>
      <c r="CG1" s="402"/>
      <c r="CH1" s="402"/>
      <c r="CI1" s="402"/>
      <c r="CJ1" s="402"/>
      <c r="CK1" s="402"/>
      <c r="CO1" s="117"/>
      <c r="CP1" s="117"/>
      <c r="CQ1" s="117"/>
      <c r="CR1" s="117"/>
    </row>
    <row r="2" spans="1:96" ht="15.95" customHeight="1" x14ac:dyDescent="0.25">
      <c r="AP2" s="124"/>
      <c r="AQ2" s="124"/>
      <c r="AR2" s="124"/>
      <c r="AS2" s="124"/>
      <c r="AT2" s="124"/>
      <c r="AU2" s="124"/>
      <c r="BA2" s="124"/>
      <c r="BB2" s="124"/>
      <c r="BC2" s="124"/>
      <c r="BD2" s="124"/>
      <c r="BE2" s="124"/>
      <c r="BF2" s="124"/>
      <c r="BG2" s="124"/>
      <c r="BH2" s="124"/>
      <c r="BI2" s="125"/>
      <c r="BJ2" s="125"/>
      <c r="BK2" s="124"/>
      <c r="BL2" s="127"/>
      <c r="BM2" s="127"/>
      <c r="BN2" s="127"/>
      <c r="BO2" s="127"/>
      <c r="BP2" s="127"/>
      <c r="BQ2" s="127"/>
      <c r="BR2" s="381" t="s">
        <v>256</v>
      </c>
      <c r="BS2" s="381"/>
      <c r="BT2" s="381"/>
      <c r="BU2" s="381"/>
      <c r="BV2" s="381"/>
      <c r="BW2" s="381"/>
      <c r="BX2" s="381"/>
      <c r="BY2" s="381"/>
      <c r="BZ2" s="381"/>
      <c r="CA2" s="381"/>
      <c r="CB2" s="381"/>
      <c r="CC2" s="381"/>
      <c r="CD2" s="381"/>
      <c r="CE2" s="381"/>
      <c r="CF2" s="381"/>
      <c r="CG2" s="381"/>
      <c r="CH2" s="381"/>
      <c r="CI2" s="381"/>
      <c r="CJ2" s="381"/>
      <c r="CK2" s="381"/>
      <c r="CL2" s="127"/>
      <c r="CM2" s="126"/>
      <c r="CN2" s="126"/>
      <c r="CO2" s="117"/>
      <c r="CP2" s="117"/>
      <c r="CQ2" s="117"/>
      <c r="CR2" s="117"/>
    </row>
    <row r="3" spans="1:96" ht="20.100000000000001" customHeight="1" x14ac:dyDescent="0.25">
      <c r="AP3" s="124"/>
      <c r="AQ3" s="124"/>
      <c r="AR3" s="124"/>
      <c r="AS3" s="124"/>
      <c r="AT3" s="124"/>
      <c r="AU3" s="124"/>
      <c r="BA3" s="124"/>
      <c r="BB3" s="124"/>
      <c r="BC3" s="124"/>
      <c r="BD3" s="124"/>
      <c r="BE3" s="124"/>
      <c r="BF3" s="124"/>
      <c r="BG3" s="124"/>
      <c r="BH3" s="124"/>
      <c r="BI3" s="125"/>
      <c r="BJ3" s="125"/>
      <c r="BK3" s="124"/>
      <c r="BL3" s="127"/>
      <c r="BM3" s="127"/>
      <c r="BN3" s="127"/>
      <c r="BO3" s="127"/>
      <c r="BP3" s="127"/>
      <c r="BQ3" s="127"/>
      <c r="BR3" s="248"/>
      <c r="BS3" s="248"/>
      <c r="BT3" s="496" t="s">
        <v>307</v>
      </c>
      <c r="BU3" s="496"/>
      <c r="BV3" s="496"/>
      <c r="BW3" s="496"/>
      <c r="BX3" s="496"/>
      <c r="BY3" s="496"/>
      <c r="BZ3" s="496"/>
      <c r="CA3" s="496"/>
      <c r="CB3" s="496"/>
      <c r="CC3" s="496"/>
      <c r="CD3" s="496"/>
      <c r="CE3" s="496"/>
      <c r="CF3" s="496"/>
      <c r="CG3" s="496"/>
      <c r="CH3" s="496"/>
      <c r="CI3" s="496"/>
      <c r="CJ3" s="248"/>
      <c r="CK3" s="248"/>
      <c r="CL3" s="127"/>
      <c r="CM3" s="126"/>
      <c r="CN3" s="126"/>
      <c r="CO3" s="117"/>
      <c r="CP3" s="117"/>
      <c r="CQ3" s="117"/>
      <c r="CR3" s="117"/>
    </row>
    <row r="4" spans="1:96" ht="15.95" customHeight="1" thickBot="1" x14ac:dyDescent="0.3">
      <c r="Z4" s="128"/>
      <c r="BL4" s="410" t="str">
        <f>C5</f>
        <v>Женщины. Группа 1</v>
      </c>
      <c r="BM4" s="410"/>
      <c r="BN4" s="410"/>
      <c r="BO4" s="410"/>
      <c r="BP4" s="411"/>
      <c r="BQ4" s="411"/>
      <c r="BR4" s="411"/>
      <c r="BS4" s="411"/>
      <c r="BT4" s="411"/>
      <c r="BU4" s="411"/>
      <c r="BV4" s="411"/>
      <c r="BW4" s="411"/>
      <c r="BX4" s="411"/>
      <c r="BY4" s="411"/>
      <c r="BZ4" s="411"/>
      <c r="CA4" s="411"/>
      <c r="CB4" s="411"/>
      <c r="CC4" s="411"/>
      <c r="CD4" s="411"/>
      <c r="CE4" s="411"/>
      <c r="CF4" s="411"/>
      <c r="CG4" s="411"/>
      <c r="CH4" s="411"/>
      <c r="CI4" s="411"/>
      <c r="CJ4" s="411"/>
      <c r="CK4" s="411"/>
      <c r="CL4" s="411"/>
      <c r="CO4" s="117"/>
      <c r="CP4" s="117"/>
      <c r="CQ4" s="117"/>
      <c r="CR4" s="117"/>
    </row>
    <row r="5" spans="1:96" ht="15.95" customHeight="1" x14ac:dyDescent="0.25">
      <c r="A5" s="129">
        <v>1</v>
      </c>
      <c r="B5" s="130"/>
      <c r="C5" s="131" t="s">
        <v>217</v>
      </c>
      <c r="D5" s="131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3">
        <v>1</v>
      </c>
      <c r="Z5" s="128"/>
      <c r="AR5" s="134">
        <f>IF(B6=0,0,(IF(B7=0,1,IF(B8=0,2,IF(B9=0,3,IF(B9&gt;0,4))))))</f>
        <v>0</v>
      </c>
      <c r="BC5" s="134" t="b">
        <f>IF(BE5=15,3,IF(BE5&gt;15,4))</f>
        <v>0</v>
      </c>
      <c r="BE5" s="135">
        <f>SUM(BE6,BE8,BE10,BE12)</f>
        <v>9</v>
      </c>
      <c r="BF5" s="135">
        <f>SUM(BF6,BF8,BF10,BF12)</f>
        <v>6</v>
      </c>
      <c r="BK5" s="136"/>
      <c r="BL5" s="137" t="s">
        <v>90</v>
      </c>
      <c r="BM5" s="138" t="s">
        <v>8</v>
      </c>
      <c r="BN5" s="138" t="s">
        <v>91</v>
      </c>
      <c r="BO5" s="139" t="s">
        <v>92</v>
      </c>
      <c r="BP5" s="310" t="s">
        <v>218</v>
      </c>
      <c r="BQ5" s="412" t="s">
        <v>7</v>
      </c>
      <c r="BR5" s="413"/>
      <c r="BS5" s="413"/>
      <c r="BT5" s="414"/>
      <c r="BU5" s="415" t="s">
        <v>219</v>
      </c>
      <c r="BV5" s="416"/>
      <c r="BW5" s="417">
        <v>1</v>
      </c>
      <c r="BX5" s="417"/>
      <c r="BY5" s="417"/>
      <c r="BZ5" s="418">
        <v>2</v>
      </c>
      <c r="CA5" s="417"/>
      <c r="CB5" s="419"/>
      <c r="CC5" s="417">
        <v>3</v>
      </c>
      <c r="CD5" s="417"/>
      <c r="CE5" s="417"/>
      <c r="CF5" s="418">
        <v>4</v>
      </c>
      <c r="CG5" s="417"/>
      <c r="CH5" s="419"/>
      <c r="CI5" s="140"/>
      <c r="CJ5" s="141" t="s">
        <v>0</v>
      </c>
      <c r="CK5" s="252" t="s">
        <v>3</v>
      </c>
      <c r="CL5" s="143" t="s">
        <v>1</v>
      </c>
      <c r="CO5" s="117"/>
      <c r="CP5" s="117"/>
      <c r="CQ5" s="117"/>
      <c r="CR5" s="117"/>
    </row>
    <row r="6" spans="1:96" ht="15.95" customHeight="1" x14ac:dyDescent="0.25">
      <c r="A6" s="144">
        <v>1</v>
      </c>
      <c r="B6" s="145"/>
      <c r="C6" s="146">
        <v>1</v>
      </c>
      <c r="D6" s="146">
        <v>3</v>
      </c>
      <c r="E6" s="147">
        <v>1</v>
      </c>
      <c r="F6" s="148">
        <v>2</v>
      </c>
      <c r="G6" s="149">
        <v>2</v>
      </c>
      <c r="H6" s="150">
        <v>1</v>
      </c>
      <c r="I6" s="147">
        <v>2</v>
      </c>
      <c r="J6" s="148">
        <v>1</v>
      </c>
      <c r="K6" s="149">
        <v>2</v>
      </c>
      <c r="L6" s="150">
        <v>1</v>
      </c>
      <c r="M6" s="147"/>
      <c r="N6" s="148"/>
      <c r="O6" s="149"/>
      <c r="P6" s="150"/>
      <c r="Q6" s="147"/>
      <c r="R6" s="148"/>
      <c r="S6" s="151">
        <f t="shared" ref="S6:S11" si="0">IF(E6="wo",0,IF(F6="wo",1,IF(E6&gt;F6,1,0)))</f>
        <v>0</v>
      </c>
      <c r="T6" s="151">
        <f t="shared" ref="T6:T11" si="1">IF(E6="wo",1,IF(F6="wo",0,IF(F6&gt;E6,1,0)))</f>
        <v>1</v>
      </c>
      <c r="U6" s="151">
        <f t="shared" ref="U6:U11" si="2">IF(G6="wo",0,IF(H6="wo",1,IF(G6&gt;H6,1,0)))</f>
        <v>1</v>
      </c>
      <c r="V6" s="151">
        <f t="shared" ref="V6:V11" si="3">IF(G6="wo",1,IF(H6="wo",0,IF(H6&gt;G6,1,0)))</f>
        <v>0</v>
      </c>
      <c r="W6" s="151">
        <f t="shared" ref="W6:W11" si="4">IF(I6="wo",0,IF(J6="wo",1,IF(I6&gt;J6,1,0)))</f>
        <v>1</v>
      </c>
      <c r="X6" s="151">
        <f t="shared" ref="X6:X11" si="5">IF(I6="wo",1,IF(J6="wo",0,IF(J6&gt;I6,1,0)))</f>
        <v>0</v>
      </c>
      <c r="Y6" s="151">
        <f t="shared" ref="Y6:Y11" si="6">IF(K6="wo",0,IF(L6="wo",1,IF(K6&gt;L6,1,0)))</f>
        <v>1</v>
      </c>
      <c r="Z6" s="151">
        <f t="shared" ref="Z6:Z11" si="7">IF(K6="wo",1,IF(L6="wo",0,IF(L6&gt;K6,1,0)))</f>
        <v>0</v>
      </c>
      <c r="AA6" s="151">
        <f t="shared" ref="AA6:AA11" si="8">IF(M6="wo",0,IF(N6="wo",1,IF(M6&gt;N6,1,0)))</f>
        <v>0</v>
      </c>
      <c r="AB6" s="151">
        <f t="shared" ref="AB6:AB11" si="9">IF(M6="wo",1,IF(N6="wo",0,IF(N6&gt;M6,1,0)))</f>
        <v>0</v>
      </c>
      <c r="AC6" s="151">
        <f t="shared" ref="AC6:AC11" si="10">IF(O6="wo",0,IF(P6="wo",1,IF(O6&gt;P6,1,0)))</f>
        <v>0</v>
      </c>
      <c r="AD6" s="151">
        <f t="shared" ref="AD6:AD11" si="11">IF(O6="wo",1,IF(P6="wo",0,IF(P6&gt;O6,1,0)))</f>
        <v>0</v>
      </c>
      <c r="AE6" s="151">
        <f t="shared" ref="AE6:AE11" si="12">IF(Q6="wo",0,IF(R6="wo",1,IF(Q6&gt;R6,1,0)))</f>
        <v>0</v>
      </c>
      <c r="AF6" s="151">
        <f t="shared" ref="AF6:AF11" si="13">IF(Q6="wo",1,IF(R6="wo",0,IF(R6&gt;Q6,1,0)))</f>
        <v>0</v>
      </c>
      <c r="AG6" s="152">
        <f t="shared" ref="AG6:AH11" si="14">IF(E6="wo","wo",+S6+U6+W6+Y6+AA6+AC6+AE6)</f>
        <v>3</v>
      </c>
      <c r="AH6" s="152">
        <f t="shared" si="14"/>
        <v>1</v>
      </c>
      <c r="AI6" s="153">
        <f t="shared" ref="AI6:AI11" si="15">IF(E6="",0,IF(E6="wo",0,IF(F6="wo",2,IF(AG6=AH6,0,IF(AG6&gt;AH6,2,1)))))</f>
        <v>2</v>
      </c>
      <c r="AJ6" s="153">
        <f t="shared" ref="AJ6:AJ11" si="16">IF(F6="",0,IF(F6="wo",0,IF(E6="wo",2,IF(AH6=AG6,0,IF(AH6&gt;AG6,2,1)))))</f>
        <v>1</v>
      </c>
      <c r="AK6" s="154">
        <f t="shared" ref="AK6:AK11" si="17">IF(E6="","",IF(E6="wo",0,IF(F6="wo",0,IF(E6=F6,"ERROR",IF(E6&gt;F6,F6,-1*E6)))))</f>
        <v>-1</v>
      </c>
      <c r="AL6" s="154">
        <f t="shared" ref="AL6:AL11" si="18">IF(G6="","",IF(G6="wo",0,IF(H6="wo",0,IF(G6=H6,"ERROR",IF(G6&gt;H6,H6,-1*G6)))))</f>
        <v>1</v>
      </c>
      <c r="AM6" s="154">
        <f t="shared" ref="AM6:AM11" si="19">IF(I6="","",IF(I6="wo",0,IF(J6="wo",0,IF(I6=J6,"ERROR",IF(I6&gt;J6,J6,-1*I6)))))</f>
        <v>1</v>
      </c>
      <c r="AN6" s="154">
        <f t="shared" ref="AN6:AN11" si="20">IF(K6="","",IF(K6="wo",0,IF(L6="wo",0,IF(K6=L6,"ERROR",IF(K6&gt;L6,L6,-1*K6)))))</f>
        <v>1</v>
      </c>
      <c r="AO6" s="154" t="str">
        <f t="shared" ref="AO6:AO11" si="21">IF(M6="","",IF(M6="wo",0,IF(N6="wo",0,IF(M6=N6,"ERROR",IF(M6&gt;N6,N6,-1*M6)))))</f>
        <v/>
      </c>
      <c r="AP6" s="154" t="str">
        <f t="shared" ref="AP6:AP11" si="22">IF(O6="","",IF(O6="wo",0,IF(P6="wo",0,IF(O6=P6,"ERROR",IF(O6&gt;P6,P6,-1*O6)))))</f>
        <v/>
      </c>
      <c r="AQ6" s="154" t="str">
        <f t="shared" ref="AQ6:AQ11" si="23">IF(Q6="","",IF(Q6="wo",0,IF(R6="wo",0,IF(Q6=R6,"ERROR",IF(Q6&gt;R6,R6,-1*Q6)))))</f>
        <v/>
      </c>
      <c r="AR6" s="155" t="str">
        <f t="shared" ref="AR6:AR11" si="24">CONCATENATE(AG6," - ",AH6)</f>
        <v>3 - 1</v>
      </c>
      <c r="AS6" s="156" t="str">
        <f t="shared" ref="AS6:AS11" si="25">IF(E6="","",(IF(K6="",AK6&amp;","&amp;AL6&amp;","&amp;AM6,IF(M6="",AK6&amp;","&amp;AL6&amp;","&amp;AM6&amp;","&amp;AN6,IF(O6="",AK6&amp;","&amp;AL6&amp;","&amp;AM6&amp;","&amp;AN6&amp;","&amp;AO6,IF(Q6="",AK6&amp;","&amp;AL6&amp;","&amp;AM6&amp;","&amp;AN6&amp;","&amp;AO6&amp;","&amp;AP6,AK6&amp;","&amp;AL6&amp;","&amp;AM6&amp;","&amp;AN6&amp;","&amp;AO6&amp;","&amp;AP6&amp;","&amp;AQ6))))))</f>
        <v>-1,1,1,1</v>
      </c>
      <c r="AT6" s="153">
        <f t="shared" ref="AT6:AT11" si="26">IF(F6="",0,IF(F6="wo",0,IF(E6="wo",2,IF(AH6=AG6,0,IF(AH6&gt;AG6,2,1)))))</f>
        <v>1</v>
      </c>
      <c r="AU6" s="153">
        <f t="shared" ref="AU6:AU11" si="27">IF(E6="",0,IF(E6="wo",0,IF(F6="wo",2,IF(AG6=AH6,0,IF(AG6&gt;AH6,2,1)))))</f>
        <v>2</v>
      </c>
      <c r="AV6" s="154">
        <f t="shared" ref="AV6:AV11" si="28">IF(F6="","",IF(F6="wo",0,IF(E6="wo",0,IF(F6=E6,"ERROR",IF(F6&gt;E6,E6,-1*F6)))))</f>
        <v>1</v>
      </c>
      <c r="AW6" s="154">
        <f t="shared" ref="AW6:AW11" si="29">IF(H6="","",IF(H6="wo",0,IF(G6="wo",0,IF(H6=G6,"ERROR",IF(H6&gt;G6,G6,-1*H6)))))</f>
        <v>-1</v>
      </c>
      <c r="AX6" s="154">
        <f t="shared" ref="AX6:AX11" si="30">IF(J6="","",IF(J6="wo",0,IF(I6="wo",0,IF(J6=I6,"ERROR",IF(J6&gt;I6,I6,-1*J6)))))</f>
        <v>-1</v>
      </c>
      <c r="AY6" s="154">
        <f t="shared" ref="AY6:AY11" si="31">IF(L6="","",IF(L6="wo",0,IF(K6="wo",0,IF(L6=K6,"ERROR",IF(L6&gt;K6,K6,-1*L6)))))</f>
        <v>-1</v>
      </c>
      <c r="AZ6" s="154" t="str">
        <f t="shared" ref="AZ6:AZ11" si="32">IF(N6="","",IF(N6="wo",0,IF(M6="wo",0,IF(N6=M6,"ERROR",IF(N6&gt;M6,M6,-1*N6)))))</f>
        <v/>
      </c>
      <c r="BA6" s="154" t="str">
        <f t="shared" ref="BA6:BA11" si="33">IF(P6="","",IF(P6="wo",0,IF(O6="wo",0,IF(P6=O6,"ERROR",IF(P6&gt;O6,O6,-1*P6)))))</f>
        <v/>
      </c>
      <c r="BB6" s="154" t="str">
        <f t="shared" ref="BB6:BB11" si="34">IF(R6="","",IF(R6="wo",0,IF(Q6="wo",0,IF(R6=Q6,"ERROR",IF(R6&gt;Q6,Q6,-1*R6)))))</f>
        <v/>
      </c>
      <c r="BC6" s="155" t="str">
        <f t="shared" ref="BC6:BC11" si="35">CONCATENATE(AH6," - ",AG6)</f>
        <v>1 - 3</v>
      </c>
      <c r="BD6" s="156" t="str">
        <f t="shared" ref="BD6:BD11" si="36">IF(E6="","",(IF(K6="",AV6&amp;", "&amp;AW6&amp;", "&amp;AX6,IF(M6="",AV6&amp;","&amp;AW6&amp;","&amp;AX6&amp;","&amp;AY6,IF(O6="",AV6&amp;","&amp;AW6&amp;","&amp;AX6&amp;","&amp;AY6&amp;","&amp;AZ6,IF(Q6="",AV6&amp;","&amp;AW6&amp;","&amp;AX6&amp;","&amp;AY6&amp;","&amp;AZ6&amp;","&amp;BA6,AV6&amp;","&amp;AW6&amp;","&amp;AX6&amp;","&amp;AY6&amp;","&amp;AZ6&amp;","&amp;BA6&amp;","&amp;BB6))))))</f>
        <v>1,-1,-1,-1</v>
      </c>
      <c r="BE6" s="157">
        <f>SUMIF(C6:C13,1,AI6:AI13)+SUMIF(D6:D13,1,AJ6:AJ13)</f>
        <v>4</v>
      </c>
      <c r="BF6" s="157">
        <f>IF(BE6&lt;&gt;0,RANK(BE6,BE6:BE12),"")</f>
        <v>1</v>
      </c>
      <c r="BG6" s="158">
        <f>SUMIF(A6:A9,C6,B6:B9)</f>
        <v>0</v>
      </c>
      <c r="BH6" s="159">
        <f>SUMIF(A6:A9,D6,B6:B9)</f>
        <v>0</v>
      </c>
      <c r="BI6" s="120">
        <v>1</v>
      </c>
      <c r="BJ6" s="121">
        <f>1*A5</f>
        <v>1</v>
      </c>
      <c r="BK6" s="160">
        <v>1</v>
      </c>
      <c r="BL6" s="161" t="str">
        <f t="shared" ref="BL6:BL11" si="37">CONCATENATE(C6," ","-"," ",D6)</f>
        <v>1 - 3</v>
      </c>
      <c r="BM6" s="162" t="s">
        <v>220</v>
      </c>
      <c r="BN6" s="163" t="s">
        <v>221</v>
      </c>
      <c r="BO6" s="164">
        <v>2</v>
      </c>
      <c r="BP6" s="444">
        <v>1</v>
      </c>
      <c r="BQ6" s="422">
        <f>B6</f>
        <v>0</v>
      </c>
      <c r="BR6" s="424" t="s">
        <v>236</v>
      </c>
      <c r="BS6" s="424"/>
      <c r="BT6" s="424"/>
      <c r="BU6" s="165">
        <f>IF(BQ6=0,0,VLOOKUP(BQ6,[3]Список!$A:P,7,FALSE))</f>
        <v>0</v>
      </c>
      <c r="BV6" s="404">
        <f>IF(BQ6=0,0,VLOOKUP(BQ6,[3]Список!$A:$P,6,FALSE))</f>
        <v>0</v>
      </c>
      <c r="BW6" s="406"/>
      <c r="BX6" s="406"/>
      <c r="BY6" s="406"/>
      <c r="BZ6" s="166"/>
      <c r="CA6" s="167">
        <f>IF(AG10&lt;AH10,AI10,IF(AH10&lt;AG10,AI10," "))</f>
        <v>2</v>
      </c>
      <c r="CB6" s="168"/>
      <c r="CC6" s="169"/>
      <c r="CD6" s="167">
        <f>IF(AG6&lt;AH6,AI6,IF(AH6&lt;AG6,AI6," "))</f>
        <v>2</v>
      </c>
      <c r="CE6" s="169"/>
      <c r="CF6" s="170"/>
      <c r="CG6" s="167" t="str">
        <f>IF(AG8&lt;AH8,AI8,IF(AH8&lt;AG8,AI8," "))</f>
        <v xml:space="preserve"> </v>
      </c>
      <c r="CH6" s="168"/>
      <c r="CI6" s="171"/>
      <c r="CJ6" s="408">
        <f>BE6</f>
        <v>4</v>
      </c>
      <c r="CK6" s="437"/>
      <c r="CL6" s="439">
        <f>IF(BF7="",BF6,BF7)</f>
        <v>1</v>
      </c>
      <c r="CO6" s="424"/>
      <c r="CP6" s="424"/>
      <c r="CQ6" s="424"/>
      <c r="CR6" s="117"/>
    </row>
    <row r="7" spans="1:96" ht="15.95" customHeight="1" x14ac:dyDescent="0.25">
      <c r="A7" s="144">
        <v>2</v>
      </c>
      <c r="B7" s="145"/>
      <c r="C7" s="146">
        <v>2</v>
      </c>
      <c r="D7" s="146">
        <v>4</v>
      </c>
      <c r="E7" s="147"/>
      <c r="F7" s="148"/>
      <c r="G7" s="149"/>
      <c r="H7" s="150"/>
      <c r="I7" s="147"/>
      <c r="J7" s="148"/>
      <c r="K7" s="149"/>
      <c r="L7" s="150"/>
      <c r="M7" s="147"/>
      <c r="N7" s="148"/>
      <c r="O7" s="149"/>
      <c r="P7" s="150"/>
      <c r="Q7" s="147"/>
      <c r="R7" s="148"/>
      <c r="S7" s="151">
        <f t="shared" si="0"/>
        <v>0</v>
      </c>
      <c r="T7" s="151">
        <f t="shared" si="1"/>
        <v>0</v>
      </c>
      <c r="U7" s="151">
        <f t="shared" si="2"/>
        <v>0</v>
      </c>
      <c r="V7" s="151">
        <f t="shared" si="3"/>
        <v>0</v>
      </c>
      <c r="W7" s="151">
        <f t="shared" si="4"/>
        <v>0</v>
      </c>
      <c r="X7" s="151">
        <f t="shared" si="5"/>
        <v>0</v>
      </c>
      <c r="Y7" s="151">
        <f t="shared" si="6"/>
        <v>0</v>
      </c>
      <c r="Z7" s="151">
        <f t="shared" si="7"/>
        <v>0</v>
      </c>
      <c r="AA7" s="151">
        <f t="shared" si="8"/>
        <v>0</v>
      </c>
      <c r="AB7" s="151">
        <f t="shared" si="9"/>
        <v>0</v>
      </c>
      <c r="AC7" s="151">
        <f t="shared" si="10"/>
        <v>0</v>
      </c>
      <c r="AD7" s="151">
        <f t="shared" si="11"/>
        <v>0</v>
      </c>
      <c r="AE7" s="151">
        <f t="shared" si="12"/>
        <v>0</v>
      </c>
      <c r="AF7" s="151">
        <f t="shared" si="13"/>
        <v>0</v>
      </c>
      <c r="AG7" s="152">
        <f t="shared" si="14"/>
        <v>0</v>
      </c>
      <c r="AH7" s="152">
        <f t="shared" si="14"/>
        <v>0</v>
      </c>
      <c r="AI7" s="153">
        <f t="shared" si="15"/>
        <v>0</v>
      </c>
      <c r="AJ7" s="153">
        <f t="shared" si="16"/>
        <v>0</v>
      </c>
      <c r="AK7" s="154" t="str">
        <f t="shared" si="17"/>
        <v/>
      </c>
      <c r="AL7" s="154" t="str">
        <f t="shared" si="18"/>
        <v/>
      </c>
      <c r="AM7" s="154" t="str">
        <f t="shared" si="19"/>
        <v/>
      </c>
      <c r="AN7" s="154" t="str">
        <f t="shared" si="20"/>
        <v/>
      </c>
      <c r="AO7" s="154" t="str">
        <f t="shared" si="21"/>
        <v/>
      </c>
      <c r="AP7" s="154" t="str">
        <f t="shared" si="22"/>
        <v/>
      </c>
      <c r="AQ7" s="154" t="str">
        <f t="shared" si="23"/>
        <v/>
      </c>
      <c r="AR7" s="155" t="str">
        <f t="shared" si="24"/>
        <v>0 - 0</v>
      </c>
      <c r="AS7" s="156" t="str">
        <f t="shared" si="25"/>
        <v/>
      </c>
      <c r="AT7" s="153">
        <f t="shared" si="26"/>
        <v>0</v>
      </c>
      <c r="AU7" s="153">
        <f t="shared" si="27"/>
        <v>0</v>
      </c>
      <c r="AV7" s="154" t="str">
        <f t="shared" si="28"/>
        <v/>
      </c>
      <c r="AW7" s="154" t="str">
        <f t="shared" si="29"/>
        <v/>
      </c>
      <c r="AX7" s="154" t="str">
        <f t="shared" si="30"/>
        <v/>
      </c>
      <c r="AY7" s="154" t="str">
        <f t="shared" si="31"/>
        <v/>
      </c>
      <c r="AZ7" s="154" t="str">
        <f t="shared" si="32"/>
        <v/>
      </c>
      <c r="BA7" s="154" t="str">
        <f t="shared" si="33"/>
        <v/>
      </c>
      <c r="BB7" s="154" t="str">
        <f t="shared" si="34"/>
        <v/>
      </c>
      <c r="BC7" s="155" t="str">
        <f t="shared" si="35"/>
        <v>0 - 0</v>
      </c>
      <c r="BD7" s="156" t="str">
        <f t="shared" si="36"/>
        <v/>
      </c>
      <c r="BE7" s="172"/>
      <c r="BF7" s="172"/>
      <c r="BG7" s="158">
        <f>SUMIF(A6:A9,C7,B6:B9)</f>
        <v>0</v>
      </c>
      <c r="BH7" s="159">
        <f>SUMIF(A6:A9,D7,B6:B9)</f>
        <v>0</v>
      </c>
      <c r="BI7" s="120">
        <v>1</v>
      </c>
      <c r="BJ7" s="121">
        <f>1+BJ6</f>
        <v>2</v>
      </c>
      <c r="BK7" s="160">
        <v>1</v>
      </c>
      <c r="BL7" s="161" t="str">
        <f t="shared" si="37"/>
        <v>2 - 4</v>
      </c>
      <c r="BM7" s="162" t="s">
        <v>220</v>
      </c>
      <c r="BN7" s="163" t="s">
        <v>221</v>
      </c>
      <c r="BO7" s="164">
        <v>3</v>
      </c>
      <c r="BP7" s="445"/>
      <c r="BQ7" s="423"/>
      <c r="BR7" s="424" t="s">
        <v>222</v>
      </c>
      <c r="BS7" s="424"/>
      <c r="BT7" s="424"/>
      <c r="BU7" s="173">
        <f>IF(BQ6=0,0,VLOOKUP(BQ6,[3]Список!$A:P,8,FALSE))</f>
        <v>0</v>
      </c>
      <c r="BV7" s="405"/>
      <c r="BW7" s="407"/>
      <c r="BX7" s="407"/>
      <c r="BY7" s="407"/>
      <c r="BZ7" s="441" t="str">
        <f>IF(AI10&lt;AJ10,AR10,IF(AJ10&lt;AI10,AS10," "))</f>
        <v>1,1,1</v>
      </c>
      <c r="CA7" s="442"/>
      <c r="CB7" s="443"/>
      <c r="CC7" s="442" t="str">
        <f>IF(AI6&lt;AJ6,AR6,IF(AJ6&lt;AI6,AS6," "))</f>
        <v>-1,1,1,1</v>
      </c>
      <c r="CD7" s="442"/>
      <c r="CE7" s="442"/>
      <c r="CF7" s="441" t="str">
        <f>IF(AI8&lt;AJ8,AR8,IF(AJ8&lt;AI8,AS8," "))</f>
        <v xml:space="preserve"> </v>
      </c>
      <c r="CG7" s="442"/>
      <c r="CH7" s="443"/>
      <c r="CI7" s="174"/>
      <c r="CJ7" s="409"/>
      <c r="CK7" s="438"/>
      <c r="CL7" s="440"/>
      <c r="CO7" s="424"/>
      <c r="CP7" s="424"/>
      <c r="CQ7" s="424"/>
      <c r="CR7" s="117"/>
    </row>
    <row r="8" spans="1:96" ht="15.95" customHeight="1" x14ac:dyDescent="0.25">
      <c r="A8" s="144">
        <v>3</v>
      </c>
      <c r="B8" s="145"/>
      <c r="C8" s="146">
        <v>1</v>
      </c>
      <c r="D8" s="146">
        <v>4</v>
      </c>
      <c r="E8" s="147"/>
      <c r="F8" s="148"/>
      <c r="G8" s="149"/>
      <c r="H8" s="150"/>
      <c r="I8" s="147"/>
      <c r="J8" s="148"/>
      <c r="K8" s="149"/>
      <c r="L8" s="150"/>
      <c r="M8" s="147"/>
      <c r="N8" s="148"/>
      <c r="O8" s="149"/>
      <c r="P8" s="150"/>
      <c r="Q8" s="147"/>
      <c r="R8" s="148"/>
      <c r="S8" s="151">
        <f t="shared" si="0"/>
        <v>0</v>
      </c>
      <c r="T8" s="151">
        <f t="shared" si="1"/>
        <v>0</v>
      </c>
      <c r="U8" s="151">
        <f t="shared" si="2"/>
        <v>0</v>
      </c>
      <c r="V8" s="151">
        <f t="shared" si="3"/>
        <v>0</v>
      </c>
      <c r="W8" s="151">
        <f t="shared" si="4"/>
        <v>0</v>
      </c>
      <c r="X8" s="151">
        <f t="shared" si="5"/>
        <v>0</v>
      </c>
      <c r="Y8" s="151">
        <f t="shared" si="6"/>
        <v>0</v>
      </c>
      <c r="Z8" s="151">
        <f t="shared" si="7"/>
        <v>0</v>
      </c>
      <c r="AA8" s="151">
        <f t="shared" si="8"/>
        <v>0</v>
      </c>
      <c r="AB8" s="151">
        <f t="shared" si="9"/>
        <v>0</v>
      </c>
      <c r="AC8" s="151">
        <f t="shared" si="10"/>
        <v>0</v>
      </c>
      <c r="AD8" s="151">
        <f t="shared" si="11"/>
        <v>0</v>
      </c>
      <c r="AE8" s="151">
        <f t="shared" si="12"/>
        <v>0</v>
      </c>
      <c r="AF8" s="151">
        <f t="shared" si="13"/>
        <v>0</v>
      </c>
      <c r="AG8" s="152">
        <f t="shared" si="14"/>
        <v>0</v>
      </c>
      <c r="AH8" s="152">
        <f t="shared" si="14"/>
        <v>0</v>
      </c>
      <c r="AI8" s="153">
        <f t="shared" si="15"/>
        <v>0</v>
      </c>
      <c r="AJ8" s="153">
        <f t="shared" si="16"/>
        <v>0</v>
      </c>
      <c r="AK8" s="154" t="str">
        <f t="shared" si="17"/>
        <v/>
      </c>
      <c r="AL8" s="154" t="str">
        <f t="shared" si="18"/>
        <v/>
      </c>
      <c r="AM8" s="154" t="str">
        <f t="shared" si="19"/>
        <v/>
      </c>
      <c r="AN8" s="154" t="str">
        <f t="shared" si="20"/>
        <v/>
      </c>
      <c r="AO8" s="154" t="str">
        <f t="shared" si="21"/>
        <v/>
      </c>
      <c r="AP8" s="154" t="str">
        <f t="shared" si="22"/>
        <v/>
      </c>
      <c r="AQ8" s="154" t="str">
        <f t="shared" si="23"/>
        <v/>
      </c>
      <c r="AR8" s="155" t="str">
        <f t="shared" si="24"/>
        <v>0 - 0</v>
      </c>
      <c r="AS8" s="156" t="str">
        <f t="shared" si="25"/>
        <v/>
      </c>
      <c r="AT8" s="153">
        <f t="shared" si="26"/>
        <v>0</v>
      </c>
      <c r="AU8" s="153">
        <f t="shared" si="27"/>
        <v>0</v>
      </c>
      <c r="AV8" s="154" t="str">
        <f t="shared" si="28"/>
        <v/>
      </c>
      <c r="AW8" s="154" t="str">
        <f t="shared" si="29"/>
        <v/>
      </c>
      <c r="AX8" s="154" t="str">
        <f t="shared" si="30"/>
        <v/>
      </c>
      <c r="AY8" s="154" t="str">
        <f t="shared" si="31"/>
        <v/>
      </c>
      <c r="AZ8" s="154" t="str">
        <f t="shared" si="32"/>
        <v/>
      </c>
      <c r="BA8" s="154" t="str">
        <f t="shared" si="33"/>
        <v/>
      </c>
      <c r="BB8" s="154" t="str">
        <f t="shared" si="34"/>
        <v/>
      </c>
      <c r="BC8" s="155" t="str">
        <f t="shared" si="35"/>
        <v>0 - 0</v>
      </c>
      <c r="BD8" s="156" t="str">
        <f t="shared" si="36"/>
        <v/>
      </c>
      <c r="BE8" s="157">
        <f>SUMIF(C6:C13,2,AI6:AI13)+SUMIF(D6:D13,2,AJ6:AJ13)</f>
        <v>2</v>
      </c>
      <c r="BF8" s="157">
        <f>IF(BE8&lt;&gt;0,RANK(BE8,BE6:BE12),"")</f>
        <v>3</v>
      </c>
      <c r="BG8" s="158">
        <f>SUMIF(A6:A9,C8,B6:B9)</f>
        <v>0</v>
      </c>
      <c r="BH8" s="159">
        <f>SUMIF(A6:A9,D8,B6:B9)</f>
        <v>0</v>
      </c>
      <c r="BI8" s="120">
        <v>1</v>
      </c>
      <c r="BJ8" s="121">
        <f>1+BJ7</f>
        <v>3</v>
      </c>
      <c r="BK8" s="160">
        <v>2</v>
      </c>
      <c r="BL8" s="175" t="str">
        <f t="shared" si="37"/>
        <v>1 - 4</v>
      </c>
      <c r="BM8" s="176"/>
      <c r="BN8" s="177"/>
      <c r="BO8" s="178"/>
      <c r="BP8" s="426">
        <v>2</v>
      </c>
      <c r="BQ8" s="427">
        <f>B7</f>
        <v>0</v>
      </c>
      <c r="BR8" s="428" t="s">
        <v>228</v>
      </c>
      <c r="BS8" s="428"/>
      <c r="BT8" s="429"/>
      <c r="BU8" s="179">
        <f>IF(BQ8=0,0,VLOOKUP(BQ8,[3]Список!$A:P,7,FALSE))</f>
        <v>0</v>
      </c>
      <c r="BV8" s="430">
        <f>IF(BQ8=0,0,VLOOKUP(BQ8,[3]Список!$A:$P,6,FALSE))</f>
        <v>0</v>
      </c>
      <c r="BW8" s="180"/>
      <c r="BX8" s="181">
        <f>IF(AG10&lt;AH10,AT10,IF(AH10&lt;AG10,AT10," "))</f>
        <v>1</v>
      </c>
      <c r="BY8" s="182"/>
      <c r="BZ8" s="431"/>
      <c r="CA8" s="432"/>
      <c r="CB8" s="433"/>
      <c r="CC8" s="182"/>
      <c r="CD8" s="181">
        <f>IF(AG9&lt;AH9,AI9,IF(AH9&lt;AG9,AI9," "))</f>
        <v>1</v>
      </c>
      <c r="CE8" s="182"/>
      <c r="CF8" s="183"/>
      <c r="CG8" s="181" t="str">
        <f>IF(AG7&lt;AH7,AI7,IF(AH7&lt;AG7,AI7," "))</f>
        <v xml:space="preserve"> </v>
      </c>
      <c r="CH8" s="184"/>
      <c r="CI8" s="185"/>
      <c r="CJ8" s="434">
        <f>BE8</f>
        <v>2</v>
      </c>
      <c r="CK8" s="435"/>
      <c r="CL8" s="436">
        <f>IF(BF9="",BF8,BF9)</f>
        <v>3</v>
      </c>
      <c r="CO8" s="424"/>
      <c r="CP8" s="424"/>
      <c r="CQ8" s="424"/>
      <c r="CR8" s="117"/>
    </row>
    <row r="9" spans="1:96" ht="15.95" customHeight="1" x14ac:dyDescent="0.25">
      <c r="A9" s="144">
        <v>4</v>
      </c>
      <c r="B9" s="145"/>
      <c r="C9" s="146">
        <v>2</v>
      </c>
      <c r="D9" s="146">
        <v>3</v>
      </c>
      <c r="E9" s="147">
        <v>1</v>
      </c>
      <c r="F9" s="148">
        <v>2</v>
      </c>
      <c r="G9" s="149">
        <v>1</v>
      </c>
      <c r="H9" s="150">
        <v>2</v>
      </c>
      <c r="I9" s="147">
        <v>1</v>
      </c>
      <c r="J9" s="148">
        <v>2</v>
      </c>
      <c r="K9" s="149"/>
      <c r="L9" s="150"/>
      <c r="M9" s="147"/>
      <c r="N9" s="148"/>
      <c r="O9" s="149"/>
      <c r="P9" s="150"/>
      <c r="Q9" s="147"/>
      <c r="R9" s="148"/>
      <c r="S9" s="151">
        <f t="shared" si="0"/>
        <v>0</v>
      </c>
      <c r="T9" s="151">
        <f t="shared" si="1"/>
        <v>1</v>
      </c>
      <c r="U9" s="151">
        <f t="shared" si="2"/>
        <v>0</v>
      </c>
      <c r="V9" s="151">
        <f t="shared" si="3"/>
        <v>1</v>
      </c>
      <c r="W9" s="151">
        <f t="shared" si="4"/>
        <v>0</v>
      </c>
      <c r="X9" s="151">
        <f t="shared" si="5"/>
        <v>1</v>
      </c>
      <c r="Y9" s="151">
        <f t="shared" si="6"/>
        <v>0</v>
      </c>
      <c r="Z9" s="151">
        <f t="shared" si="7"/>
        <v>0</v>
      </c>
      <c r="AA9" s="151">
        <f t="shared" si="8"/>
        <v>0</v>
      </c>
      <c r="AB9" s="151">
        <f t="shared" si="9"/>
        <v>0</v>
      </c>
      <c r="AC9" s="151">
        <f t="shared" si="10"/>
        <v>0</v>
      </c>
      <c r="AD9" s="151">
        <f t="shared" si="11"/>
        <v>0</v>
      </c>
      <c r="AE9" s="151">
        <f t="shared" si="12"/>
        <v>0</v>
      </c>
      <c r="AF9" s="151">
        <f t="shared" si="13"/>
        <v>0</v>
      </c>
      <c r="AG9" s="152">
        <f t="shared" si="14"/>
        <v>0</v>
      </c>
      <c r="AH9" s="152">
        <f t="shared" si="14"/>
        <v>3</v>
      </c>
      <c r="AI9" s="153">
        <f t="shared" si="15"/>
        <v>1</v>
      </c>
      <c r="AJ9" s="153">
        <f t="shared" si="16"/>
        <v>2</v>
      </c>
      <c r="AK9" s="154">
        <f t="shared" si="17"/>
        <v>-1</v>
      </c>
      <c r="AL9" s="154">
        <f t="shared" si="18"/>
        <v>-1</v>
      </c>
      <c r="AM9" s="154">
        <f t="shared" si="19"/>
        <v>-1</v>
      </c>
      <c r="AN9" s="154" t="str">
        <f t="shared" si="20"/>
        <v/>
      </c>
      <c r="AO9" s="154" t="str">
        <f t="shared" si="21"/>
        <v/>
      </c>
      <c r="AP9" s="154" t="str">
        <f t="shared" si="22"/>
        <v/>
      </c>
      <c r="AQ9" s="154" t="str">
        <f t="shared" si="23"/>
        <v/>
      </c>
      <c r="AR9" s="155" t="str">
        <f t="shared" si="24"/>
        <v>0 - 3</v>
      </c>
      <c r="AS9" s="156" t="str">
        <f t="shared" si="25"/>
        <v>-1,-1,-1</v>
      </c>
      <c r="AT9" s="153">
        <f t="shared" si="26"/>
        <v>2</v>
      </c>
      <c r="AU9" s="153">
        <f t="shared" si="27"/>
        <v>1</v>
      </c>
      <c r="AV9" s="154">
        <f t="shared" si="28"/>
        <v>1</v>
      </c>
      <c r="AW9" s="154">
        <f t="shared" si="29"/>
        <v>1</v>
      </c>
      <c r="AX9" s="154">
        <f t="shared" si="30"/>
        <v>1</v>
      </c>
      <c r="AY9" s="154" t="str">
        <f t="shared" si="31"/>
        <v/>
      </c>
      <c r="AZ9" s="154" t="str">
        <f t="shared" si="32"/>
        <v/>
      </c>
      <c r="BA9" s="154" t="str">
        <f t="shared" si="33"/>
        <v/>
      </c>
      <c r="BB9" s="154" t="str">
        <f t="shared" si="34"/>
        <v/>
      </c>
      <c r="BC9" s="155" t="str">
        <f t="shared" si="35"/>
        <v>3 - 0</v>
      </c>
      <c r="BD9" s="156" t="str">
        <f t="shared" si="36"/>
        <v>1, 1, 1</v>
      </c>
      <c r="BE9" s="172"/>
      <c r="BF9" s="172"/>
      <c r="BG9" s="158">
        <f>SUMIF(A6:A9,C9,B6:B9)</f>
        <v>0</v>
      </c>
      <c r="BH9" s="159">
        <f>SUMIF(A6:A9,D9,B6:B9)</f>
        <v>0</v>
      </c>
      <c r="BI9" s="120">
        <v>1</v>
      </c>
      <c r="BJ9" s="121">
        <f>1+BJ8</f>
        <v>4</v>
      </c>
      <c r="BK9" s="160">
        <v>2</v>
      </c>
      <c r="BL9" s="175" t="str">
        <f t="shared" si="37"/>
        <v>2 - 3</v>
      </c>
      <c r="BM9" s="176"/>
      <c r="BN9" s="177"/>
      <c r="BO9" s="178"/>
      <c r="BP9" s="426"/>
      <c r="BQ9" s="427"/>
      <c r="BR9" s="447" t="s">
        <v>222</v>
      </c>
      <c r="BS9" s="447"/>
      <c r="BT9" s="448"/>
      <c r="BU9" s="179">
        <f>IF(BQ8=0,0,VLOOKUP(BQ8,[3]Список!$A:P,8,FALSE))</f>
        <v>0</v>
      </c>
      <c r="BV9" s="430"/>
      <c r="BW9" s="449" t="str">
        <f>IF(AI10&gt;AJ10,BC10,IF(AJ10&gt;AI10,BD10," "))</f>
        <v>0 - 3</v>
      </c>
      <c r="BX9" s="450"/>
      <c r="BY9" s="450"/>
      <c r="BZ9" s="431"/>
      <c r="CA9" s="432"/>
      <c r="CB9" s="433"/>
      <c r="CC9" s="450" t="str">
        <f>IF(AI9&lt;AJ9,AR9,IF(AJ9&lt;AI9,AS9," "))</f>
        <v>0 - 3</v>
      </c>
      <c r="CD9" s="450"/>
      <c r="CE9" s="450"/>
      <c r="CF9" s="451" t="str">
        <f>IF(AI7&lt;AJ7,AR7,IF(AJ7&lt;AI7,AS7," "))</f>
        <v xml:space="preserve"> </v>
      </c>
      <c r="CG9" s="450"/>
      <c r="CH9" s="452"/>
      <c r="CI9" s="186"/>
      <c r="CJ9" s="434"/>
      <c r="CK9" s="435"/>
      <c r="CL9" s="436"/>
      <c r="CO9" s="424"/>
      <c r="CP9" s="424"/>
      <c r="CQ9" s="424"/>
      <c r="CR9" s="117"/>
    </row>
    <row r="10" spans="1:96" ht="15.95" customHeight="1" x14ac:dyDescent="0.25">
      <c r="A10" s="144">
        <v>5</v>
      </c>
      <c r="B10" s="187"/>
      <c r="C10" s="146">
        <v>1</v>
      </c>
      <c r="D10" s="146">
        <v>2</v>
      </c>
      <c r="E10" s="147">
        <v>2</v>
      </c>
      <c r="F10" s="148">
        <v>1</v>
      </c>
      <c r="G10" s="149">
        <v>2</v>
      </c>
      <c r="H10" s="150">
        <v>1</v>
      </c>
      <c r="I10" s="147">
        <v>2</v>
      </c>
      <c r="J10" s="148">
        <v>1</v>
      </c>
      <c r="K10" s="149"/>
      <c r="L10" s="150"/>
      <c r="M10" s="147"/>
      <c r="N10" s="148"/>
      <c r="O10" s="149"/>
      <c r="P10" s="150"/>
      <c r="Q10" s="147"/>
      <c r="R10" s="148"/>
      <c r="S10" s="151">
        <f t="shared" si="0"/>
        <v>1</v>
      </c>
      <c r="T10" s="151">
        <f t="shared" si="1"/>
        <v>0</v>
      </c>
      <c r="U10" s="151">
        <f t="shared" si="2"/>
        <v>1</v>
      </c>
      <c r="V10" s="151">
        <f t="shared" si="3"/>
        <v>0</v>
      </c>
      <c r="W10" s="151">
        <f t="shared" si="4"/>
        <v>1</v>
      </c>
      <c r="X10" s="151">
        <f t="shared" si="5"/>
        <v>0</v>
      </c>
      <c r="Y10" s="151">
        <f t="shared" si="6"/>
        <v>0</v>
      </c>
      <c r="Z10" s="151">
        <f t="shared" si="7"/>
        <v>0</v>
      </c>
      <c r="AA10" s="151">
        <f t="shared" si="8"/>
        <v>0</v>
      </c>
      <c r="AB10" s="151">
        <f t="shared" si="9"/>
        <v>0</v>
      </c>
      <c r="AC10" s="151">
        <f t="shared" si="10"/>
        <v>0</v>
      </c>
      <c r="AD10" s="151">
        <f t="shared" si="11"/>
        <v>0</v>
      </c>
      <c r="AE10" s="151">
        <f t="shared" si="12"/>
        <v>0</v>
      </c>
      <c r="AF10" s="151">
        <f t="shared" si="13"/>
        <v>0</v>
      </c>
      <c r="AG10" s="152">
        <f t="shared" si="14"/>
        <v>3</v>
      </c>
      <c r="AH10" s="152">
        <f t="shared" si="14"/>
        <v>0</v>
      </c>
      <c r="AI10" s="153">
        <f t="shared" si="15"/>
        <v>2</v>
      </c>
      <c r="AJ10" s="153">
        <f t="shared" si="16"/>
        <v>1</v>
      </c>
      <c r="AK10" s="154">
        <f t="shared" si="17"/>
        <v>1</v>
      </c>
      <c r="AL10" s="154">
        <f t="shared" si="18"/>
        <v>1</v>
      </c>
      <c r="AM10" s="154">
        <f t="shared" si="19"/>
        <v>1</v>
      </c>
      <c r="AN10" s="154" t="str">
        <f t="shared" si="20"/>
        <v/>
      </c>
      <c r="AO10" s="154" t="str">
        <f t="shared" si="21"/>
        <v/>
      </c>
      <c r="AP10" s="154" t="str">
        <f t="shared" si="22"/>
        <v/>
      </c>
      <c r="AQ10" s="154" t="str">
        <f t="shared" si="23"/>
        <v/>
      </c>
      <c r="AR10" s="155" t="str">
        <f t="shared" si="24"/>
        <v>3 - 0</v>
      </c>
      <c r="AS10" s="156" t="str">
        <f t="shared" si="25"/>
        <v>1,1,1</v>
      </c>
      <c r="AT10" s="153">
        <f t="shared" si="26"/>
        <v>1</v>
      </c>
      <c r="AU10" s="153">
        <f t="shared" si="27"/>
        <v>2</v>
      </c>
      <c r="AV10" s="154">
        <f t="shared" si="28"/>
        <v>-1</v>
      </c>
      <c r="AW10" s="154">
        <f t="shared" si="29"/>
        <v>-1</v>
      </c>
      <c r="AX10" s="154">
        <f t="shared" si="30"/>
        <v>-1</v>
      </c>
      <c r="AY10" s="154" t="str">
        <f t="shared" si="31"/>
        <v/>
      </c>
      <c r="AZ10" s="154" t="str">
        <f t="shared" si="32"/>
        <v/>
      </c>
      <c r="BA10" s="154" t="str">
        <f t="shared" si="33"/>
        <v/>
      </c>
      <c r="BB10" s="154" t="str">
        <f t="shared" si="34"/>
        <v/>
      </c>
      <c r="BC10" s="155" t="str">
        <f t="shared" si="35"/>
        <v>0 - 3</v>
      </c>
      <c r="BD10" s="156" t="str">
        <f t="shared" si="36"/>
        <v>-1, -1, -1</v>
      </c>
      <c r="BE10" s="157">
        <f>SUMIF(C6:C13,3,AI6:AI13)+SUMIF(D6:D13,3,AJ6:AJ13)</f>
        <v>3</v>
      </c>
      <c r="BF10" s="157">
        <f>IF(BE10&lt;&gt;0,RANK(BE10,BE6:BE12),"")</f>
        <v>2</v>
      </c>
      <c r="BG10" s="158">
        <f>SUMIF(A6:A9,C10,B6:B9)</f>
        <v>0</v>
      </c>
      <c r="BH10" s="159">
        <f>SUMIF(A6:A9,D10,B6:B9)</f>
        <v>0</v>
      </c>
      <c r="BI10" s="120">
        <v>1</v>
      </c>
      <c r="BJ10" s="121">
        <f>1+BJ9</f>
        <v>5</v>
      </c>
      <c r="BK10" s="160">
        <v>3</v>
      </c>
      <c r="BL10" s="188" t="str">
        <f t="shared" si="37"/>
        <v>1 - 2</v>
      </c>
      <c r="BM10" s="162" t="s">
        <v>220</v>
      </c>
      <c r="BN10" s="163" t="s">
        <v>225</v>
      </c>
      <c r="BO10" s="164">
        <v>6</v>
      </c>
      <c r="BP10" s="420">
        <v>3</v>
      </c>
      <c r="BQ10" s="422">
        <f>B8</f>
        <v>0</v>
      </c>
      <c r="BR10" s="424" t="s">
        <v>230</v>
      </c>
      <c r="BS10" s="424"/>
      <c r="BT10" s="425"/>
      <c r="BU10" s="165">
        <f>IF(BQ10=0,0,VLOOKUP(BQ10,[3]Список!$A:P,7,FALSE))</f>
        <v>0</v>
      </c>
      <c r="BV10" s="404">
        <f>IF(BQ10=0,0,VLOOKUP(BQ10,[3]Список!$A:$P,6,FALSE))</f>
        <v>0</v>
      </c>
      <c r="BW10" s="189"/>
      <c r="BX10" s="167">
        <f>IF(AG6&lt;AH6,AT6,IF(AH6&lt;AG6,AT6," "))</f>
        <v>1</v>
      </c>
      <c r="BY10" s="169"/>
      <c r="BZ10" s="170"/>
      <c r="CA10" s="167">
        <f>IF(AG9&lt;AH9,AT9,IF(AH9&lt;AG9,AT9," "))</f>
        <v>2</v>
      </c>
      <c r="CB10" s="168"/>
      <c r="CC10" s="406"/>
      <c r="CD10" s="406"/>
      <c r="CE10" s="406"/>
      <c r="CF10" s="166"/>
      <c r="CG10" s="167" t="str">
        <f>IF(AG11&lt;AH11,AI11,IF(AH11&lt;AG11,AI11," "))</f>
        <v xml:space="preserve"> </v>
      </c>
      <c r="CH10" s="168"/>
      <c r="CI10" s="171"/>
      <c r="CJ10" s="408">
        <f>BE10</f>
        <v>3</v>
      </c>
      <c r="CK10" s="437"/>
      <c r="CL10" s="439">
        <f>IF(BF11="",BF10,BF11)</f>
        <v>2</v>
      </c>
      <c r="CO10" s="424"/>
      <c r="CP10" s="424"/>
      <c r="CQ10" s="424"/>
      <c r="CR10" s="117"/>
    </row>
    <row r="11" spans="1:96" ht="15.95" customHeight="1" x14ac:dyDescent="0.25">
      <c r="A11" s="144">
        <v>6</v>
      </c>
      <c r="C11" s="146">
        <v>3</v>
      </c>
      <c r="D11" s="146">
        <v>4</v>
      </c>
      <c r="E11" s="147"/>
      <c r="F11" s="148"/>
      <c r="G11" s="149"/>
      <c r="H11" s="150"/>
      <c r="I11" s="147"/>
      <c r="J11" s="148"/>
      <c r="K11" s="149"/>
      <c r="L11" s="150"/>
      <c r="M11" s="147"/>
      <c r="N11" s="148"/>
      <c r="O11" s="149"/>
      <c r="P11" s="150"/>
      <c r="Q11" s="147"/>
      <c r="R11" s="148"/>
      <c r="S11" s="151">
        <f t="shared" si="0"/>
        <v>0</v>
      </c>
      <c r="T11" s="151">
        <f t="shared" si="1"/>
        <v>0</v>
      </c>
      <c r="U11" s="151">
        <f t="shared" si="2"/>
        <v>0</v>
      </c>
      <c r="V11" s="151">
        <f t="shared" si="3"/>
        <v>0</v>
      </c>
      <c r="W11" s="151">
        <f t="shared" si="4"/>
        <v>0</v>
      </c>
      <c r="X11" s="151">
        <f t="shared" si="5"/>
        <v>0</v>
      </c>
      <c r="Y11" s="151">
        <f t="shared" si="6"/>
        <v>0</v>
      </c>
      <c r="Z11" s="151">
        <f t="shared" si="7"/>
        <v>0</v>
      </c>
      <c r="AA11" s="151">
        <f t="shared" si="8"/>
        <v>0</v>
      </c>
      <c r="AB11" s="151">
        <f t="shared" si="9"/>
        <v>0</v>
      </c>
      <c r="AC11" s="151">
        <f t="shared" si="10"/>
        <v>0</v>
      </c>
      <c r="AD11" s="151">
        <f t="shared" si="11"/>
        <v>0</v>
      </c>
      <c r="AE11" s="151">
        <f t="shared" si="12"/>
        <v>0</v>
      </c>
      <c r="AF11" s="151">
        <f t="shared" si="13"/>
        <v>0</v>
      </c>
      <c r="AG11" s="152">
        <f t="shared" si="14"/>
        <v>0</v>
      </c>
      <c r="AH11" s="152">
        <f t="shared" si="14"/>
        <v>0</v>
      </c>
      <c r="AI11" s="153">
        <f t="shared" si="15"/>
        <v>0</v>
      </c>
      <c r="AJ11" s="153">
        <f t="shared" si="16"/>
        <v>0</v>
      </c>
      <c r="AK11" s="154" t="str">
        <f t="shared" si="17"/>
        <v/>
      </c>
      <c r="AL11" s="154" t="str">
        <f t="shared" si="18"/>
        <v/>
      </c>
      <c r="AM11" s="154" t="str">
        <f t="shared" si="19"/>
        <v/>
      </c>
      <c r="AN11" s="154" t="str">
        <f t="shared" si="20"/>
        <v/>
      </c>
      <c r="AO11" s="154" t="str">
        <f t="shared" si="21"/>
        <v/>
      </c>
      <c r="AP11" s="154" t="str">
        <f t="shared" si="22"/>
        <v/>
      </c>
      <c r="AQ11" s="154" t="str">
        <f t="shared" si="23"/>
        <v/>
      </c>
      <c r="AR11" s="155" t="str">
        <f t="shared" si="24"/>
        <v>0 - 0</v>
      </c>
      <c r="AS11" s="156" t="str">
        <f t="shared" si="25"/>
        <v/>
      </c>
      <c r="AT11" s="153">
        <f t="shared" si="26"/>
        <v>0</v>
      </c>
      <c r="AU11" s="153">
        <f t="shared" si="27"/>
        <v>0</v>
      </c>
      <c r="AV11" s="154" t="str">
        <f t="shared" si="28"/>
        <v/>
      </c>
      <c r="AW11" s="154" t="str">
        <f t="shared" si="29"/>
        <v/>
      </c>
      <c r="AX11" s="154" t="str">
        <f t="shared" si="30"/>
        <v/>
      </c>
      <c r="AY11" s="154" t="str">
        <f t="shared" si="31"/>
        <v/>
      </c>
      <c r="AZ11" s="154" t="str">
        <f t="shared" si="32"/>
        <v/>
      </c>
      <c r="BA11" s="154" t="str">
        <f t="shared" si="33"/>
        <v/>
      </c>
      <c r="BB11" s="154" t="str">
        <f t="shared" si="34"/>
        <v/>
      </c>
      <c r="BC11" s="155" t="str">
        <f t="shared" si="35"/>
        <v>0 - 0</v>
      </c>
      <c r="BD11" s="156" t="str">
        <f t="shared" si="36"/>
        <v/>
      </c>
      <c r="BE11" s="172"/>
      <c r="BF11" s="172"/>
      <c r="BG11" s="158">
        <f>SUMIF(A6:A9,C11,B6:B9)</f>
        <v>0</v>
      </c>
      <c r="BH11" s="159">
        <f>SUMIF(A6:A9,D11,B6:B9)</f>
        <v>0</v>
      </c>
      <c r="BI11" s="120">
        <v>1</v>
      </c>
      <c r="BJ11" s="121">
        <f>1+BJ10</f>
        <v>6</v>
      </c>
      <c r="BK11" s="160">
        <v>3</v>
      </c>
      <c r="BL11" s="190" t="str">
        <f t="shared" si="37"/>
        <v>3 - 4</v>
      </c>
      <c r="BM11" s="191" t="s">
        <v>220</v>
      </c>
      <c r="BN11" s="192" t="s">
        <v>225</v>
      </c>
      <c r="BO11" s="193">
        <v>7</v>
      </c>
      <c r="BP11" s="421"/>
      <c r="BQ11" s="423"/>
      <c r="BR11" s="424" t="s">
        <v>222</v>
      </c>
      <c r="BS11" s="424"/>
      <c r="BT11" s="425"/>
      <c r="BU11" s="173">
        <f>IF(BQ10=0,0,VLOOKUP(BQ10,[3]Список!$A:P,8,FALSE))</f>
        <v>0</v>
      </c>
      <c r="BV11" s="405"/>
      <c r="BW11" s="446" t="str">
        <f>IF(AI6&gt;AJ6,BC6,IF(AJ6&gt;AI6,BD6," "))</f>
        <v>1 - 3</v>
      </c>
      <c r="BX11" s="442"/>
      <c r="BY11" s="442"/>
      <c r="BZ11" s="441" t="str">
        <f>IF(AI9&gt;AJ9,BC9,IF(AJ9&gt;AI9,BD9," "))</f>
        <v>1, 1, 1</v>
      </c>
      <c r="CA11" s="442"/>
      <c r="CB11" s="443"/>
      <c r="CC11" s="407"/>
      <c r="CD11" s="407"/>
      <c r="CE11" s="407"/>
      <c r="CF11" s="441" t="str">
        <f>IF(AI11&lt;AJ11,AR11,IF(AJ11&lt;AI11,AS11," "))</f>
        <v xml:space="preserve"> </v>
      </c>
      <c r="CG11" s="442"/>
      <c r="CH11" s="443"/>
      <c r="CI11" s="174"/>
      <c r="CJ11" s="409"/>
      <c r="CK11" s="438"/>
      <c r="CL11" s="440"/>
      <c r="CO11" s="424"/>
      <c r="CP11" s="424"/>
      <c r="CQ11" s="424"/>
      <c r="CR11" s="117"/>
    </row>
    <row r="12" spans="1:96" ht="15.95" customHeight="1" x14ac:dyDescent="0.25"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119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V12" s="23"/>
      <c r="AW12" s="23"/>
      <c r="AX12" s="23"/>
      <c r="AY12" s="23"/>
      <c r="AZ12" s="23"/>
      <c r="BE12" s="157">
        <f>SUMIF(C6:C13,4,AI6:AI13)+SUMIF(D6:D13,4,AJ6:AJ13)</f>
        <v>0</v>
      </c>
      <c r="BF12" s="157" t="str">
        <f>IF(BE12&lt;&gt;0,RANK(BE12,BE6:BE12),"")</f>
        <v/>
      </c>
      <c r="BG12" s="194"/>
      <c r="BH12" s="194"/>
      <c r="BK12" s="136"/>
      <c r="BP12" s="426">
        <v>4</v>
      </c>
      <c r="BQ12" s="427">
        <f>B9</f>
        <v>0</v>
      </c>
      <c r="BR12" s="463"/>
      <c r="BS12" s="463"/>
      <c r="BT12" s="464"/>
      <c r="BU12" s="179">
        <f>IF(BQ12=0,0,VLOOKUP(BQ12,[3]Список!$A:P,7,FALSE))</f>
        <v>0</v>
      </c>
      <c r="BV12" s="430">
        <f>IF(BQ12=0,0,VLOOKUP(BQ12,[3]Список!$A:$P,6,FALSE))</f>
        <v>0</v>
      </c>
      <c r="BW12" s="180"/>
      <c r="BX12" s="181" t="str">
        <f>IF(AG8&lt;AH8,AT8,IF(AH8&lt;AG8,AT8," "))</f>
        <v xml:space="preserve"> </v>
      </c>
      <c r="BY12" s="182"/>
      <c r="BZ12" s="195"/>
      <c r="CA12" s="181" t="str">
        <f>IF(AG7&lt;AH7,AT7,IF(AH7&lt;AG7,AT7," "))</f>
        <v xml:space="preserve"> </v>
      </c>
      <c r="CB12" s="184"/>
      <c r="CC12" s="182"/>
      <c r="CD12" s="181" t="str">
        <f>IF(AG11&lt;AH11,AT11,IF(AH11&lt;AG11,AT11," "))</f>
        <v xml:space="preserve"> </v>
      </c>
      <c r="CE12" s="182"/>
      <c r="CF12" s="431"/>
      <c r="CG12" s="432"/>
      <c r="CH12" s="433"/>
      <c r="CI12" s="185"/>
      <c r="CJ12" s="434">
        <f>BE12</f>
        <v>0</v>
      </c>
      <c r="CK12" s="435"/>
      <c r="CL12" s="436" t="str">
        <f>IF(BF13="",BF12,BF13)</f>
        <v/>
      </c>
      <c r="CO12" s="463"/>
      <c r="CP12" s="463"/>
      <c r="CQ12" s="463"/>
      <c r="CR12" s="117"/>
    </row>
    <row r="13" spans="1:96" ht="15.95" customHeight="1" thickBot="1" x14ac:dyDescent="0.3"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119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V13" s="23"/>
      <c r="AW13" s="23"/>
      <c r="AX13" s="23"/>
      <c r="AY13" s="23"/>
      <c r="AZ13" s="23"/>
      <c r="BD13" s="119"/>
      <c r="BE13" s="172"/>
      <c r="BF13" s="172"/>
      <c r="BG13" s="194"/>
      <c r="BH13" s="194"/>
      <c r="BK13" s="136"/>
      <c r="BL13" s="196"/>
      <c r="BM13" s="197"/>
      <c r="BN13" s="198"/>
      <c r="BO13" s="197"/>
      <c r="BP13" s="461"/>
      <c r="BQ13" s="462"/>
      <c r="BR13" s="455"/>
      <c r="BS13" s="455"/>
      <c r="BT13" s="456"/>
      <c r="BU13" s="199">
        <f>IF(BQ12=0,0,VLOOKUP(BQ12,[3]Список!$A:P,8,FALSE))</f>
        <v>0</v>
      </c>
      <c r="BV13" s="465"/>
      <c r="BW13" s="457" t="str">
        <f>IF(AI8&gt;AJ8,BC8,IF(AJ8&gt;AI8,BD8," "))</f>
        <v xml:space="preserve"> </v>
      </c>
      <c r="BX13" s="458"/>
      <c r="BY13" s="458"/>
      <c r="BZ13" s="459" t="str">
        <f>IF(AI7&gt;AJ7,BC7,IF(AJ7&gt;AI7,BD7," "))</f>
        <v xml:space="preserve"> </v>
      </c>
      <c r="CA13" s="458"/>
      <c r="CB13" s="460"/>
      <c r="CC13" s="458" t="str">
        <f>IF(AI11&gt;AJ11,BC11,IF(AJ11&gt;AI11,BD11," "))</f>
        <v xml:space="preserve"> </v>
      </c>
      <c r="CD13" s="458"/>
      <c r="CE13" s="458"/>
      <c r="CF13" s="466"/>
      <c r="CG13" s="467"/>
      <c r="CH13" s="468"/>
      <c r="CI13" s="200"/>
      <c r="CJ13" s="469"/>
      <c r="CK13" s="453"/>
      <c r="CL13" s="454"/>
      <c r="CO13" s="463"/>
      <c r="CP13" s="463"/>
      <c r="CQ13" s="463"/>
      <c r="CR13" s="117"/>
    </row>
    <row r="14" spans="1:96" ht="15.95" customHeight="1" thickBot="1" x14ac:dyDescent="0.3">
      <c r="Z14" s="128"/>
      <c r="BK14" s="136"/>
      <c r="BL14" s="410" t="str">
        <f>C15</f>
        <v>Женщины. Группа 2</v>
      </c>
      <c r="BM14" s="410"/>
      <c r="BN14" s="410"/>
      <c r="BO14" s="410"/>
      <c r="BP14" s="411"/>
      <c r="BQ14" s="411"/>
      <c r="BR14" s="411"/>
      <c r="BS14" s="411"/>
      <c r="BT14" s="411"/>
      <c r="BU14" s="411"/>
      <c r="BV14" s="411"/>
      <c r="BW14" s="411"/>
      <c r="BX14" s="411"/>
      <c r="BY14" s="411"/>
      <c r="BZ14" s="411"/>
      <c r="CA14" s="411"/>
      <c r="CB14" s="411"/>
      <c r="CC14" s="411"/>
      <c r="CD14" s="411"/>
      <c r="CE14" s="411"/>
      <c r="CF14" s="411"/>
      <c r="CG14" s="411"/>
      <c r="CH14" s="411"/>
      <c r="CI14" s="411"/>
      <c r="CJ14" s="411"/>
      <c r="CK14" s="411"/>
      <c r="CL14" s="411"/>
      <c r="CO14" s="229"/>
      <c r="CP14" s="117"/>
      <c r="CQ14" s="117"/>
      <c r="CR14" s="117"/>
    </row>
    <row r="15" spans="1:96" ht="15.95" customHeight="1" x14ac:dyDescent="0.25">
      <c r="A15" s="129">
        <f>1+A5</f>
        <v>2</v>
      </c>
      <c r="B15" s="130"/>
      <c r="C15" s="131" t="s">
        <v>227</v>
      </c>
      <c r="D15" s="131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3">
        <f>1+R5</f>
        <v>2</v>
      </c>
      <c r="Z15" s="128"/>
      <c r="AR15" s="134">
        <f>IF(B16=0,0,(IF(B17=0,1,IF(B18=0,2,IF(B19=0,3,IF(B19&gt;0,4))))))</f>
        <v>0</v>
      </c>
      <c r="BC15" s="134" t="b">
        <f>IF(BE15=15,3,IF(BE15&gt;15,4))</f>
        <v>0</v>
      </c>
      <c r="BE15" s="135">
        <f>SUM(BE16,BE18,BE20,BE22)</f>
        <v>9</v>
      </c>
      <c r="BF15" s="135">
        <f>SUM(BF16,BF18,BF20,BF22)</f>
        <v>6</v>
      </c>
      <c r="BK15" s="136"/>
      <c r="BL15" s="137" t="s">
        <v>90</v>
      </c>
      <c r="BM15" s="138" t="s">
        <v>8</v>
      </c>
      <c r="BN15" s="138" t="s">
        <v>91</v>
      </c>
      <c r="BO15" s="139" t="s">
        <v>92</v>
      </c>
      <c r="BP15" s="201" t="s">
        <v>218</v>
      </c>
      <c r="BQ15" s="412" t="s">
        <v>7</v>
      </c>
      <c r="BR15" s="413"/>
      <c r="BS15" s="413"/>
      <c r="BT15" s="414"/>
      <c r="BU15" s="415" t="s">
        <v>219</v>
      </c>
      <c r="BV15" s="416"/>
      <c r="BW15" s="417">
        <v>1</v>
      </c>
      <c r="BX15" s="417"/>
      <c r="BY15" s="417"/>
      <c r="BZ15" s="418">
        <v>2</v>
      </c>
      <c r="CA15" s="417"/>
      <c r="CB15" s="419"/>
      <c r="CC15" s="417">
        <v>3</v>
      </c>
      <c r="CD15" s="417"/>
      <c r="CE15" s="417"/>
      <c r="CF15" s="418">
        <v>4</v>
      </c>
      <c r="CG15" s="417"/>
      <c r="CH15" s="419"/>
      <c r="CI15" s="140"/>
      <c r="CJ15" s="141" t="s">
        <v>0</v>
      </c>
      <c r="CK15" s="142" t="s">
        <v>3</v>
      </c>
      <c r="CL15" s="143" t="s">
        <v>1</v>
      </c>
      <c r="CO15" s="424"/>
      <c r="CP15" s="424"/>
      <c r="CQ15" s="424"/>
      <c r="CR15" s="117"/>
    </row>
    <row r="16" spans="1:96" ht="15.95" customHeight="1" x14ac:dyDescent="0.25">
      <c r="A16" s="144">
        <v>1</v>
      </c>
      <c r="B16" s="145"/>
      <c r="C16" s="146">
        <v>1</v>
      </c>
      <c r="D16" s="146">
        <v>3</v>
      </c>
      <c r="E16" s="147">
        <v>2</v>
      </c>
      <c r="F16" s="148">
        <v>1</v>
      </c>
      <c r="G16" s="149">
        <v>2</v>
      </c>
      <c r="H16" s="150">
        <v>1</v>
      </c>
      <c r="I16" s="147">
        <v>1</v>
      </c>
      <c r="J16" s="148">
        <v>2</v>
      </c>
      <c r="K16" s="149">
        <v>2</v>
      </c>
      <c r="L16" s="150">
        <v>1</v>
      </c>
      <c r="M16" s="147"/>
      <c r="N16" s="148"/>
      <c r="O16" s="149"/>
      <c r="P16" s="150"/>
      <c r="Q16" s="147"/>
      <c r="R16" s="148"/>
      <c r="S16" s="151">
        <f t="shared" ref="S16:S21" si="38">IF(E16="wo",0,IF(F16="wo",1,IF(E16&gt;F16,1,0)))</f>
        <v>1</v>
      </c>
      <c r="T16" s="151">
        <f t="shared" ref="T16:T21" si="39">IF(E16="wo",1,IF(F16="wo",0,IF(F16&gt;E16,1,0)))</f>
        <v>0</v>
      </c>
      <c r="U16" s="151">
        <f t="shared" ref="U16:U21" si="40">IF(G16="wo",0,IF(H16="wo",1,IF(G16&gt;H16,1,0)))</f>
        <v>1</v>
      </c>
      <c r="V16" s="151">
        <f t="shared" ref="V16:V21" si="41">IF(G16="wo",1,IF(H16="wo",0,IF(H16&gt;G16,1,0)))</f>
        <v>0</v>
      </c>
      <c r="W16" s="151">
        <f t="shared" ref="W16:W21" si="42">IF(I16="wo",0,IF(J16="wo",1,IF(I16&gt;J16,1,0)))</f>
        <v>0</v>
      </c>
      <c r="X16" s="151">
        <f t="shared" ref="X16:X21" si="43">IF(I16="wo",1,IF(J16="wo",0,IF(J16&gt;I16,1,0)))</f>
        <v>1</v>
      </c>
      <c r="Y16" s="151">
        <f t="shared" ref="Y16:Y21" si="44">IF(K16="wo",0,IF(L16="wo",1,IF(K16&gt;L16,1,0)))</f>
        <v>1</v>
      </c>
      <c r="Z16" s="151">
        <f t="shared" ref="Z16:Z21" si="45">IF(K16="wo",1,IF(L16="wo",0,IF(L16&gt;K16,1,0)))</f>
        <v>0</v>
      </c>
      <c r="AA16" s="151">
        <f t="shared" ref="AA16:AA21" si="46">IF(M16="wo",0,IF(N16="wo",1,IF(M16&gt;N16,1,0)))</f>
        <v>0</v>
      </c>
      <c r="AB16" s="151">
        <f t="shared" ref="AB16:AB21" si="47">IF(M16="wo",1,IF(N16="wo",0,IF(N16&gt;M16,1,0)))</f>
        <v>0</v>
      </c>
      <c r="AC16" s="151">
        <f t="shared" ref="AC16:AC21" si="48">IF(O16="wo",0,IF(P16="wo",1,IF(O16&gt;P16,1,0)))</f>
        <v>0</v>
      </c>
      <c r="AD16" s="151">
        <f t="shared" ref="AD16:AD21" si="49">IF(O16="wo",1,IF(P16="wo",0,IF(P16&gt;O16,1,0)))</f>
        <v>0</v>
      </c>
      <c r="AE16" s="151">
        <f t="shared" ref="AE16:AE21" si="50">IF(Q16="wo",0,IF(R16="wo",1,IF(Q16&gt;R16,1,0)))</f>
        <v>0</v>
      </c>
      <c r="AF16" s="151">
        <f t="shared" ref="AF16:AF21" si="51">IF(Q16="wo",1,IF(R16="wo",0,IF(R16&gt;Q16,1,0)))</f>
        <v>0</v>
      </c>
      <c r="AG16" s="152">
        <f t="shared" ref="AG16:AH21" si="52">IF(E16="wo","wo",+S16+U16+W16+Y16+AA16+AC16+AE16)</f>
        <v>3</v>
      </c>
      <c r="AH16" s="152">
        <f t="shared" si="52"/>
        <v>1</v>
      </c>
      <c r="AI16" s="153">
        <f t="shared" ref="AI16:AI21" si="53">IF(E16="",0,IF(E16="wo",0,IF(F16="wo",2,IF(AG16=AH16,0,IF(AG16&gt;AH16,2,1)))))</f>
        <v>2</v>
      </c>
      <c r="AJ16" s="153">
        <f t="shared" ref="AJ16:AJ21" si="54">IF(F16="",0,IF(F16="wo",0,IF(E16="wo",2,IF(AH16=AG16,0,IF(AH16&gt;AG16,2,1)))))</f>
        <v>1</v>
      </c>
      <c r="AK16" s="154">
        <f t="shared" ref="AK16:AK21" si="55">IF(E16="","",IF(E16="wo",0,IF(F16="wo",0,IF(E16=F16,"ERROR",IF(E16&gt;F16,F16,-1*E16)))))</f>
        <v>1</v>
      </c>
      <c r="AL16" s="154">
        <f t="shared" ref="AL16:AL21" si="56">IF(G16="","",IF(G16="wo",0,IF(H16="wo",0,IF(G16=H16,"ERROR",IF(G16&gt;H16,H16,-1*G16)))))</f>
        <v>1</v>
      </c>
      <c r="AM16" s="154">
        <f t="shared" ref="AM16:AM21" si="57">IF(I16="","",IF(I16="wo",0,IF(J16="wo",0,IF(I16=J16,"ERROR",IF(I16&gt;J16,J16,-1*I16)))))</f>
        <v>-1</v>
      </c>
      <c r="AN16" s="154">
        <f t="shared" ref="AN16:AN21" si="58">IF(K16="","",IF(K16="wo",0,IF(L16="wo",0,IF(K16=L16,"ERROR",IF(K16&gt;L16,L16,-1*K16)))))</f>
        <v>1</v>
      </c>
      <c r="AO16" s="154" t="str">
        <f t="shared" ref="AO16:AO21" si="59">IF(M16="","",IF(M16="wo",0,IF(N16="wo",0,IF(M16=N16,"ERROR",IF(M16&gt;N16,N16,-1*M16)))))</f>
        <v/>
      </c>
      <c r="AP16" s="154" t="str">
        <f t="shared" ref="AP16:AP21" si="60">IF(O16="","",IF(O16="wo",0,IF(P16="wo",0,IF(O16=P16,"ERROR",IF(O16&gt;P16,P16,-1*O16)))))</f>
        <v/>
      </c>
      <c r="AQ16" s="154" t="str">
        <f t="shared" ref="AQ16:AQ21" si="61">IF(Q16="","",IF(Q16="wo",0,IF(R16="wo",0,IF(Q16=R16,"ERROR",IF(Q16&gt;R16,R16,-1*Q16)))))</f>
        <v/>
      </c>
      <c r="AR16" s="155" t="str">
        <f t="shared" ref="AR16:AR21" si="62">CONCATENATE(AG16," - ",AH16)</f>
        <v>3 - 1</v>
      </c>
      <c r="AS16" s="156" t="str">
        <f t="shared" ref="AS16:AS21" si="63">IF(E16="","",(IF(K16="",AK16&amp;","&amp;AL16&amp;","&amp;AM16,IF(M16="",AK16&amp;","&amp;AL16&amp;","&amp;AM16&amp;","&amp;AN16,IF(O16="",AK16&amp;","&amp;AL16&amp;","&amp;AM16&amp;","&amp;AN16&amp;","&amp;AO16,IF(Q16="",AK16&amp;","&amp;AL16&amp;","&amp;AM16&amp;","&amp;AN16&amp;","&amp;AO16&amp;","&amp;AP16,AK16&amp;","&amp;AL16&amp;","&amp;AM16&amp;","&amp;AN16&amp;","&amp;AO16&amp;","&amp;AP16&amp;","&amp;AQ16))))))</f>
        <v>1,1,-1,1</v>
      </c>
      <c r="AT16" s="153">
        <f t="shared" ref="AT16:AT21" si="64">IF(F16="",0,IF(F16="wo",0,IF(E16="wo",2,IF(AH16=AG16,0,IF(AH16&gt;AG16,2,1)))))</f>
        <v>1</v>
      </c>
      <c r="AU16" s="153">
        <f t="shared" ref="AU16:AU21" si="65">IF(E16="",0,IF(E16="wo",0,IF(F16="wo",2,IF(AG16=AH16,0,IF(AG16&gt;AH16,2,1)))))</f>
        <v>2</v>
      </c>
      <c r="AV16" s="154">
        <f t="shared" ref="AV16:AV21" si="66">IF(F16="","",IF(F16="wo",0,IF(E16="wo",0,IF(F16=E16,"ERROR",IF(F16&gt;E16,E16,-1*F16)))))</f>
        <v>-1</v>
      </c>
      <c r="AW16" s="154">
        <f t="shared" ref="AW16:AW21" si="67">IF(H16="","",IF(H16="wo",0,IF(G16="wo",0,IF(H16=G16,"ERROR",IF(H16&gt;G16,G16,-1*H16)))))</f>
        <v>-1</v>
      </c>
      <c r="AX16" s="154">
        <f t="shared" ref="AX16:AX21" si="68">IF(J16="","",IF(J16="wo",0,IF(I16="wo",0,IF(J16=I16,"ERROR",IF(J16&gt;I16,I16,-1*J16)))))</f>
        <v>1</v>
      </c>
      <c r="AY16" s="154">
        <f t="shared" ref="AY16:AY21" si="69">IF(L16="","",IF(L16="wo",0,IF(K16="wo",0,IF(L16=K16,"ERROR",IF(L16&gt;K16,K16,-1*L16)))))</f>
        <v>-1</v>
      </c>
      <c r="AZ16" s="154" t="str">
        <f t="shared" ref="AZ16:AZ21" si="70">IF(N16="","",IF(N16="wo",0,IF(M16="wo",0,IF(N16=M16,"ERROR",IF(N16&gt;M16,M16,-1*N16)))))</f>
        <v/>
      </c>
      <c r="BA16" s="154" t="str">
        <f t="shared" ref="BA16:BA21" si="71">IF(P16="","",IF(P16="wo",0,IF(O16="wo",0,IF(P16=O16,"ERROR",IF(P16&gt;O16,O16,-1*P16)))))</f>
        <v/>
      </c>
      <c r="BB16" s="154" t="str">
        <f t="shared" ref="BB16:BB21" si="72">IF(R16="","",IF(R16="wo",0,IF(Q16="wo",0,IF(R16=Q16,"ERROR",IF(R16&gt;Q16,Q16,-1*R16)))))</f>
        <v/>
      </c>
      <c r="BC16" s="155" t="str">
        <f t="shared" ref="BC16:BC21" si="73">CONCATENATE(AH16," - ",AG16)</f>
        <v>1 - 3</v>
      </c>
      <c r="BD16" s="156" t="str">
        <f t="shared" ref="BD16:BD21" si="74">IF(E16="","",(IF(K16="",AV16&amp;", "&amp;AW16&amp;", "&amp;AX16,IF(M16="",AV16&amp;","&amp;AW16&amp;","&amp;AX16&amp;","&amp;AY16,IF(O16="",AV16&amp;","&amp;AW16&amp;","&amp;AX16&amp;","&amp;AY16&amp;","&amp;AZ16,IF(Q16="",AV16&amp;","&amp;AW16&amp;","&amp;AX16&amp;","&amp;AY16&amp;","&amp;AZ16&amp;","&amp;BA16,AV16&amp;","&amp;AW16&amp;","&amp;AX16&amp;","&amp;AY16&amp;","&amp;AZ16&amp;","&amp;BA16&amp;","&amp;BB16))))))</f>
        <v>-1,-1,1,-1</v>
      </c>
      <c r="BE16" s="157">
        <f>SUMIF(C16:C23,1,AI16:AI23)+SUMIF(D16:D23,1,AJ16:AJ23)</f>
        <v>4</v>
      </c>
      <c r="BF16" s="157">
        <f>IF(BE16&lt;&gt;0,RANK(BE16,BE16:BE22),"")</f>
        <v>1</v>
      </c>
      <c r="BG16" s="158">
        <f>SUMIF(A16:A19,C16,B16:B19)</f>
        <v>0</v>
      </c>
      <c r="BH16" s="159">
        <f>SUMIF(A16:A19,D16,B16:B19)</f>
        <v>0</v>
      </c>
      <c r="BI16" s="120">
        <f t="shared" ref="BI16:BI21" si="75">1+BI6</f>
        <v>2</v>
      </c>
      <c r="BJ16" s="121">
        <f>1*BJ11+1</f>
        <v>7</v>
      </c>
      <c r="BK16" s="160">
        <v>1</v>
      </c>
      <c r="BL16" s="161" t="str">
        <f t="shared" ref="BL16:BL21" si="76">CONCATENATE(C16," ","-"," ",D16)</f>
        <v>1 - 3</v>
      </c>
      <c r="BM16" s="162" t="s">
        <v>220</v>
      </c>
      <c r="BN16" s="163" t="s">
        <v>221</v>
      </c>
      <c r="BO16" s="164">
        <v>6</v>
      </c>
      <c r="BP16" s="444">
        <v>1</v>
      </c>
      <c r="BQ16" s="422">
        <f>B16</f>
        <v>0</v>
      </c>
      <c r="BR16" s="428" t="s">
        <v>302</v>
      </c>
      <c r="BS16" s="428"/>
      <c r="BT16" s="429"/>
      <c r="BU16" s="165">
        <f>IF(BQ16=0,0,VLOOKUP(BQ16,[3]Список!$A:P,7,FALSE))</f>
        <v>0</v>
      </c>
      <c r="BV16" s="404">
        <f>IF(BQ16=0,0,VLOOKUP(BQ16,[3]Список!$A:$P,6,FALSE))</f>
        <v>0</v>
      </c>
      <c r="BW16" s="406"/>
      <c r="BX16" s="406"/>
      <c r="BY16" s="406"/>
      <c r="BZ16" s="166"/>
      <c r="CA16" s="167">
        <f>IF(AG20&lt;AH20,AI20,IF(AH20&lt;AG20,AI20," "))</f>
        <v>2</v>
      </c>
      <c r="CB16" s="168"/>
      <c r="CC16" s="169"/>
      <c r="CD16" s="167">
        <f>IF(AG16&lt;AH16,AI16,IF(AH16&lt;AG16,AI16," "))</f>
        <v>2</v>
      </c>
      <c r="CE16" s="169"/>
      <c r="CF16" s="170"/>
      <c r="CG16" s="167" t="str">
        <f>IF(AG18&lt;AH18,AI18,IF(AH18&lt;AG18,AI18," "))</f>
        <v xml:space="preserve"> </v>
      </c>
      <c r="CH16" s="168"/>
      <c r="CI16" s="171"/>
      <c r="CJ16" s="408">
        <f>BE16</f>
        <v>4</v>
      </c>
      <c r="CK16" s="437"/>
      <c r="CL16" s="439">
        <f>IF(BF17="",BF16,BF17)</f>
        <v>1</v>
      </c>
      <c r="CO16" s="424"/>
      <c r="CP16" s="424"/>
      <c r="CQ16" s="424"/>
      <c r="CR16" s="117"/>
    </row>
    <row r="17" spans="1:96" ht="15.95" customHeight="1" x14ac:dyDescent="0.25">
      <c r="A17" s="144">
        <v>2</v>
      </c>
      <c r="B17" s="145"/>
      <c r="C17" s="146">
        <v>2</v>
      </c>
      <c r="D17" s="146">
        <v>4</v>
      </c>
      <c r="E17" s="147"/>
      <c r="F17" s="148"/>
      <c r="G17" s="149"/>
      <c r="H17" s="150"/>
      <c r="I17" s="147"/>
      <c r="J17" s="148"/>
      <c r="K17" s="149"/>
      <c r="L17" s="150"/>
      <c r="M17" s="147"/>
      <c r="N17" s="148"/>
      <c r="O17" s="149"/>
      <c r="P17" s="150"/>
      <c r="Q17" s="147"/>
      <c r="R17" s="148"/>
      <c r="S17" s="151">
        <f t="shared" si="38"/>
        <v>0</v>
      </c>
      <c r="T17" s="151">
        <f t="shared" si="39"/>
        <v>0</v>
      </c>
      <c r="U17" s="151">
        <f t="shared" si="40"/>
        <v>0</v>
      </c>
      <c r="V17" s="151">
        <f t="shared" si="41"/>
        <v>0</v>
      </c>
      <c r="W17" s="151">
        <f t="shared" si="42"/>
        <v>0</v>
      </c>
      <c r="X17" s="151">
        <f t="shared" si="43"/>
        <v>0</v>
      </c>
      <c r="Y17" s="151">
        <f t="shared" si="44"/>
        <v>0</v>
      </c>
      <c r="Z17" s="151">
        <f t="shared" si="45"/>
        <v>0</v>
      </c>
      <c r="AA17" s="151">
        <f t="shared" si="46"/>
        <v>0</v>
      </c>
      <c r="AB17" s="151">
        <f t="shared" si="47"/>
        <v>0</v>
      </c>
      <c r="AC17" s="151">
        <f t="shared" si="48"/>
        <v>0</v>
      </c>
      <c r="AD17" s="151">
        <f t="shared" si="49"/>
        <v>0</v>
      </c>
      <c r="AE17" s="151">
        <f t="shared" si="50"/>
        <v>0</v>
      </c>
      <c r="AF17" s="151">
        <f t="shared" si="51"/>
        <v>0</v>
      </c>
      <c r="AG17" s="152">
        <f t="shared" si="52"/>
        <v>0</v>
      </c>
      <c r="AH17" s="152">
        <f t="shared" si="52"/>
        <v>0</v>
      </c>
      <c r="AI17" s="153">
        <f t="shared" si="53"/>
        <v>0</v>
      </c>
      <c r="AJ17" s="153">
        <f t="shared" si="54"/>
        <v>0</v>
      </c>
      <c r="AK17" s="154" t="str">
        <f t="shared" si="55"/>
        <v/>
      </c>
      <c r="AL17" s="154" t="str">
        <f t="shared" si="56"/>
        <v/>
      </c>
      <c r="AM17" s="154" t="str">
        <f t="shared" si="57"/>
        <v/>
      </c>
      <c r="AN17" s="154" t="str">
        <f t="shared" si="58"/>
        <v/>
      </c>
      <c r="AO17" s="154" t="str">
        <f t="shared" si="59"/>
        <v/>
      </c>
      <c r="AP17" s="154" t="str">
        <f t="shared" si="60"/>
        <v/>
      </c>
      <c r="AQ17" s="154" t="str">
        <f t="shared" si="61"/>
        <v/>
      </c>
      <c r="AR17" s="155" t="str">
        <f t="shared" si="62"/>
        <v>0 - 0</v>
      </c>
      <c r="AS17" s="156" t="str">
        <f t="shared" si="63"/>
        <v/>
      </c>
      <c r="AT17" s="153">
        <f t="shared" si="64"/>
        <v>0</v>
      </c>
      <c r="AU17" s="153">
        <f t="shared" si="65"/>
        <v>0</v>
      </c>
      <c r="AV17" s="154" t="str">
        <f t="shared" si="66"/>
        <v/>
      </c>
      <c r="AW17" s="154" t="str">
        <f t="shared" si="67"/>
        <v/>
      </c>
      <c r="AX17" s="154" t="str">
        <f t="shared" si="68"/>
        <v/>
      </c>
      <c r="AY17" s="154" t="str">
        <f t="shared" si="69"/>
        <v/>
      </c>
      <c r="AZ17" s="154" t="str">
        <f t="shared" si="70"/>
        <v/>
      </c>
      <c r="BA17" s="154" t="str">
        <f t="shared" si="71"/>
        <v/>
      </c>
      <c r="BB17" s="154" t="str">
        <f t="shared" si="72"/>
        <v/>
      </c>
      <c r="BC17" s="155" t="str">
        <f t="shared" si="73"/>
        <v>0 - 0</v>
      </c>
      <c r="BD17" s="156" t="str">
        <f t="shared" si="74"/>
        <v/>
      </c>
      <c r="BE17" s="172"/>
      <c r="BF17" s="172"/>
      <c r="BG17" s="158">
        <f>SUMIF(A16:A19,C17,B16:B19)</f>
        <v>0</v>
      </c>
      <c r="BH17" s="159">
        <f>SUMIF(A16:A19,D17,B16:B19)</f>
        <v>0</v>
      </c>
      <c r="BI17" s="120">
        <f t="shared" si="75"/>
        <v>2</v>
      </c>
      <c r="BJ17" s="121">
        <f>1+BJ16</f>
        <v>8</v>
      </c>
      <c r="BK17" s="160">
        <v>1</v>
      </c>
      <c r="BL17" s="161" t="str">
        <f t="shared" si="76"/>
        <v>2 - 4</v>
      </c>
      <c r="BM17" s="162" t="s">
        <v>220</v>
      </c>
      <c r="BN17" s="163" t="s">
        <v>221</v>
      </c>
      <c r="BO17" s="164">
        <v>7</v>
      </c>
      <c r="BP17" s="445"/>
      <c r="BQ17" s="423"/>
      <c r="BR17" s="447"/>
      <c r="BS17" s="447"/>
      <c r="BT17" s="448"/>
      <c r="BU17" s="173">
        <f>IF(BQ16=0,0,VLOOKUP(BQ16,[3]Список!$A:P,8,FALSE))</f>
        <v>0</v>
      </c>
      <c r="BV17" s="405"/>
      <c r="BW17" s="407"/>
      <c r="BX17" s="407"/>
      <c r="BY17" s="407"/>
      <c r="BZ17" s="441" t="str">
        <f>IF(AI20&lt;AJ20,AR20,IF(AJ20&lt;AI20,AS20," "))</f>
        <v>-1,1,1,1</v>
      </c>
      <c r="CA17" s="442"/>
      <c r="CB17" s="443"/>
      <c r="CC17" s="442" t="str">
        <f>IF(AI16&lt;AJ16,AR16,IF(AJ16&lt;AI16,AS16," "))</f>
        <v>1,1,-1,1</v>
      </c>
      <c r="CD17" s="442"/>
      <c r="CE17" s="442"/>
      <c r="CF17" s="441" t="str">
        <f>IF(AI18&lt;AJ18,AR18,IF(AJ18&lt;AI18,AS18," "))</f>
        <v xml:space="preserve"> </v>
      </c>
      <c r="CG17" s="442"/>
      <c r="CH17" s="443"/>
      <c r="CI17" s="174"/>
      <c r="CJ17" s="409"/>
      <c r="CK17" s="438"/>
      <c r="CL17" s="440"/>
      <c r="CO17" s="424"/>
      <c r="CP17" s="424"/>
      <c r="CQ17" s="424"/>
      <c r="CR17" s="117"/>
    </row>
    <row r="18" spans="1:96" ht="15.95" customHeight="1" x14ac:dyDescent="0.25">
      <c r="A18" s="144">
        <v>3</v>
      </c>
      <c r="B18" s="145"/>
      <c r="C18" s="146">
        <v>1</v>
      </c>
      <c r="D18" s="146">
        <v>4</v>
      </c>
      <c r="E18" s="147"/>
      <c r="F18" s="148"/>
      <c r="G18" s="149"/>
      <c r="H18" s="150"/>
      <c r="I18" s="147"/>
      <c r="J18" s="148"/>
      <c r="K18" s="149"/>
      <c r="L18" s="150"/>
      <c r="M18" s="147"/>
      <c r="N18" s="148"/>
      <c r="O18" s="149"/>
      <c r="P18" s="150"/>
      <c r="Q18" s="147"/>
      <c r="R18" s="148"/>
      <c r="S18" s="151">
        <f t="shared" si="38"/>
        <v>0</v>
      </c>
      <c r="T18" s="151">
        <f t="shared" si="39"/>
        <v>0</v>
      </c>
      <c r="U18" s="151">
        <f t="shared" si="40"/>
        <v>0</v>
      </c>
      <c r="V18" s="151">
        <f t="shared" si="41"/>
        <v>0</v>
      </c>
      <c r="W18" s="151">
        <f t="shared" si="42"/>
        <v>0</v>
      </c>
      <c r="X18" s="151">
        <f t="shared" si="43"/>
        <v>0</v>
      </c>
      <c r="Y18" s="151">
        <f t="shared" si="44"/>
        <v>0</v>
      </c>
      <c r="Z18" s="151">
        <f t="shared" si="45"/>
        <v>0</v>
      </c>
      <c r="AA18" s="151">
        <f t="shared" si="46"/>
        <v>0</v>
      </c>
      <c r="AB18" s="151">
        <f t="shared" si="47"/>
        <v>0</v>
      </c>
      <c r="AC18" s="151">
        <f t="shared" si="48"/>
        <v>0</v>
      </c>
      <c r="AD18" s="151">
        <f t="shared" si="49"/>
        <v>0</v>
      </c>
      <c r="AE18" s="151">
        <f t="shared" si="50"/>
        <v>0</v>
      </c>
      <c r="AF18" s="151">
        <f t="shared" si="51"/>
        <v>0</v>
      </c>
      <c r="AG18" s="152">
        <f t="shared" si="52"/>
        <v>0</v>
      </c>
      <c r="AH18" s="152">
        <f t="shared" si="52"/>
        <v>0</v>
      </c>
      <c r="AI18" s="153">
        <f t="shared" si="53"/>
        <v>0</v>
      </c>
      <c r="AJ18" s="153">
        <f t="shared" si="54"/>
        <v>0</v>
      </c>
      <c r="AK18" s="154" t="str">
        <f t="shared" si="55"/>
        <v/>
      </c>
      <c r="AL18" s="154" t="str">
        <f t="shared" si="56"/>
        <v/>
      </c>
      <c r="AM18" s="154" t="str">
        <f t="shared" si="57"/>
        <v/>
      </c>
      <c r="AN18" s="154" t="str">
        <f t="shared" si="58"/>
        <v/>
      </c>
      <c r="AO18" s="154" t="str">
        <f t="shared" si="59"/>
        <v/>
      </c>
      <c r="AP18" s="154" t="str">
        <f t="shared" si="60"/>
        <v/>
      </c>
      <c r="AQ18" s="154" t="str">
        <f t="shared" si="61"/>
        <v/>
      </c>
      <c r="AR18" s="155" t="str">
        <f t="shared" si="62"/>
        <v>0 - 0</v>
      </c>
      <c r="AS18" s="156" t="str">
        <f t="shared" si="63"/>
        <v/>
      </c>
      <c r="AT18" s="153">
        <f t="shared" si="64"/>
        <v>0</v>
      </c>
      <c r="AU18" s="153">
        <f t="shared" si="65"/>
        <v>0</v>
      </c>
      <c r="AV18" s="154" t="str">
        <f t="shared" si="66"/>
        <v/>
      </c>
      <c r="AW18" s="154" t="str">
        <f t="shared" si="67"/>
        <v/>
      </c>
      <c r="AX18" s="154" t="str">
        <f t="shared" si="68"/>
        <v/>
      </c>
      <c r="AY18" s="154" t="str">
        <f t="shared" si="69"/>
        <v/>
      </c>
      <c r="AZ18" s="154" t="str">
        <f t="shared" si="70"/>
        <v/>
      </c>
      <c r="BA18" s="154" t="str">
        <f t="shared" si="71"/>
        <v/>
      </c>
      <c r="BB18" s="154" t="str">
        <f t="shared" si="72"/>
        <v/>
      </c>
      <c r="BC18" s="155" t="str">
        <f t="shared" si="73"/>
        <v>0 - 0</v>
      </c>
      <c r="BD18" s="156" t="str">
        <f t="shared" si="74"/>
        <v/>
      </c>
      <c r="BE18" s="157">
        <f>SUMIF(C16:C23,2,AI16:AI23)+SUMIF(D16:D23,2,AJ16:AJ23)</f>
        <v>3</v>
      </c>
      <c r="BF18" s="157">
        <f>IF(BE18&lt;&gt;0,RANK(BE18,BE16:BE22),"")</f>
        <v>2</v>
      </c>
      <c r="BG18" s="158">
        <f>SUMIF(A16:A19,C18,B16:B19)</f>
        <v>0</v>
      </c>
      <c r="BH18" s="159">
        <f>SUMIF(A16:A19,D18,B16:B19)</f>
        <v>0</v>
      </c>
      <c r="BI18" s="120">
        <f t="shared" si="75"/>
        <v>2</v>
      </c>
      <c r="BJ18" s="121">
        <f>1+BJ17</f>
        <v>9</v>
      </c>
      <c r="BK18" s="160">
        <v>2</v>
      </c>
      <c r="BL18" s="175" t="str">
        <f t="shared" si="76"/>
        <v>1 - 4</v>
      </c>
      <c r="BM18" s="176"/>
      <c r="BN18" s="177"/>
      <c r="BO18" s="178"/>
      <c r="BP18" s="426">
        <v>2</v>
      </c>
      <c r="BQ18" s="427">
        <f>B17</f>
        <v>0</v>
      </c>
      <c r="BR18" s="428" t="s">
        <v>233</v>
      </c>
      <c r="BS18" s="428"/>
      <c r="BT18" s="428"/>
      <c r="BU18" s="179">
        <f>IF(BQ18=0,0,VLOOKUP(BQ18,[3]Список!$A:P,7,FALSE))</f>
        <v>0</v>
      </c>
      <c r="BV18" s="430">
        <f>IF(BQ18=0,0,VLOOKUP(BQ18,[3]Список!$A:$P,6,FALSE))</f>
        <v>0</v>
      </c>
      <c r="BW18" s="180"/>
      <c r="BX18" s="181">
        <f>IF(AG20&lt;AH20,AT20,IF(AH20&lt;AG20,AT20," "))</f>
        <v>1</v>
      </c>
      <c r="BY18" s="182"/>
      <c r="BZ18" s="431"/>
      <c r="CA18" s="432"/>
      <c r="CB18" s="433"/>
      <c r="CC18" s="182"/>
      <c r="CD18" s="181">
        <f>IF(AG19&lt;AH19,AI19,IF(AH19&lt;AG19,AI19," "))</f>
        <v>2</v>
      </c>
      <c r="CE18" s="182"/>
      <c r="CF18" s="183"/>
      <c r="CG18" s="181" t="str">
        <f>IF(AG17&lt;AH17,AI17,IF(AH17&lt;AG17,AI17," "))</f>
        <v xml:space="preserve"> </v>
      </c>
      <c r="CH18" s="184"/>
      <c r="CI18" s="185"/>
      <c r="CJ18" s="434">
        <f>BE18</f>
        <v>3</v>
      </c>
      <c r="CK18" s="435"/>
      <c r="CL18" s="436">
        <f>IF(BF19="",BF18,BF19)</f>
        <v>2</v>
      </c>
      <c r="CO18" s="424"/>
      <c r="CP18" s="424"/>
      <c r="CQ18" s="424"/>
      <c r="CR18" s="117"/>
    </row>
    <row r="19" spans="1:96" ht="15.95" customHeight="1" x14ac:dyDescent="0.25">
      <c r="A19" s="144">
        <v>4</v>
      </c>
      <c r="B19" s="145"/>
      <c r="C19" s="146">
        <v>2</v>
      </c>
      <c r="D19" s="146">
        <v>3</v>
      </c>
      <c r="E19" s="147">
        <v>2</v>
      </c>
      <c r="F19" s="148">
        <v>1</v>
      </c>
      <c r="G19" s="149">
        <v>1</v>
      </c>
      <c r="H19" s="150">
        <v>2</v>
      </c>
      <c r="I19" s="147">
        <v>2</v>
      </c>
      <c r="J19" s="148">
        <v>1</v>
      </c>
      <c r="K19" s="149">
        <v>2</v>
      </c>
      <c r="L19" s="150">
        <v>1</v>
      </c>
      <c r="M19" s="147"/>
      <c r="N19" s="148"/>
      <c r="O19" s="149"/>
      <c r="P19" s="150"/>
      <c r="Q19" s="147"/>
      <c r="R19" s="148"/>
      <c r="S19" s="151">
        <f t="shared" si="38"/>
        <v>1</v>
      </c>
      <c r="T19" s="151">
        <f t="shared" si="39"/>
        <v>0</v>
      </c>
      <c r="U19" s="151">
        <f t="shared" si="40"/>
        <v>0</v>
      </c>
      <c r="V19" s="151">
        <f t="shared" si="41"/>
        <v>1</v>
      </c>
      <c r="W19" s="151">
        <f t="shared" si="42"/>
        <v>1</v>
      </c>
      <c r="X19" s="151">
        <f t="shared" si="43"/>
        <v>0</v>
      </c>
      <c r="Y19" s="151">
        <f t="shared" si="44"/>
        <v>1</v>
      </c>
      <c r="Z19" s="151">
        <f t="shared" si="45"/>
        <v>0</v>
      </c>
      <c r="AA19" s="151">
        <f t="shared" si="46"/>
        <v>0</v>
      </c>
      <c r="AB19" s="151">
        <f t="shared" si="47"/>
        <v>0</v>
      </c>
      <c r="AC19" s="151">
        <f t="shared" si="48"/>
        <v>0</v>
      </c>
      <c r="AD19" s="151">
        <f t="shared" si="49"/>
        <v>0</v>
      </c>
      <c r="AE19" s="151">
        <f t="shared" si="50"/>
        <v>0</v>
      </c>
      <c r="AF19" s="151">
        <f t="shared" si="51"/>
        <v>0</v>
      </c>
      <c r="AG19" s="152">
        <f t="shared" si="52"/>
        <v>3</v>
      </c>
      <c r="AH19" s="152">
        <f t="shared" si="52"/>
        <v>1</v>
      </c>
      <c r="AI19" s="153">
        <f t="shared" si="53"/>
        <v>2</v>
      </c>
      <c r="AJ19" s="153">
        <f t="shared" si="54"/>
        <v>1</v>
      </c>
      <c r="AK19" s="154">
        <f t="shared" si="55"/>
        <v>1</v>
      </c>
      <c r="AL19" s="154">
        <f t="shared" si="56"/>
        <v>-1</v>
      </c>
      <c r="AM19" s="154">
        <f t="shared" si="57"/>
        <v>1</v>
      </c>
      <c r="AN19" s="154">
        <f t="shared" si="58"/>
        <v>1</v>
      </c>
      <c r="AO19" s="154" t="str">
        <f t="shared" si="59"/>
        <v/>
      </c>
      <c r="AP19" s="154" t="str">
        <f t="shared" si="60"/>
        <v/>
      </c>
      <c r="AQ19" s="154" t="str">
        <f t="shared" si="61"/>
        <v/>
      </c>
      <c r="AR19" s="155" t="str">
        <f t="shared" si="62"/>
        <v>3 - 1</v>
      </c>
      <c r="AS19" s="156" t="str">
        <f t="shared" si="63"/>
        <v>1,-1,1,1</v>
      </c>
      <c r="AT19" s="153">
        <f t="shared" si="64"/>
        <v>1</v>
      </c>
      <c r="AU19" s="153">
        <f t="shared" si="65"/>
        <v>2</v>
      </c>
      <c r="AV19" s="154">
        <f t="shared" si="66"/>
        <v>-1</v>
      </c>
      <c r="AW19" s="154">
        <f t="shared" si="67"/>
        <v>1</v>
      </c>
      <c r="AX19" s="154">
        <f t="shared" si="68"/>
        <v>-1</v>
      </c>
      <c r="AY19" s="154">
        <f t="shared" si="69"/>
        <v>-1</v>
      </c>
      <c r="AZ19" s="154" t="str">
        <f t="shared" si="70"/>
        <v/>
      </c>
      <c r="BA19" s="154" t="str">
        <f t="shared" si="71"/>
        <v/>
      </c>
      <c r="BB19" s="154" t="str">
        <f t="shared" si="72"/>
        <v/>
      </c>
      <c r="BC19" s="155" t="str">
        <f t="shared" si="73"/>
        <v>1 - 3</v>
      </c>
      <c r="BD19" s="156" t="str">
        <f t="shared" si="74"/>
        <v>-1,1,-1,-1</v>
      </c>
      <c r="BE19" s="172"/>
      <c r="BF19" s="172"/>
      <c r="BG19" s="158">
        <f>SUMIF(A16:A19,C19,B16:B19)</f>
        <v>0</v>
      </c>
      <c r="BH19" s="159">
        <f>SUMIF(A16:A19,D19,B16:B19)</f>
        <v>0</v>
      </c>
      <c r="BI19" s="120">
        <f t="shared" si="75"/>
        <v>2</v>
      </c>
      <c r="BJ19" s="121">
        <f>1+BJ18</f>
        <v>10</v>
      </c>
      <c r="BK19" s="160">
        <v>2</v>
      </c>
      <c r="BL19" s="175" t="str">
        <f t="shared" si="76"/>
        <v>2 - 3</v>
      </c>
      <c r="BM19" s="176"/>
      <c r="BN19" s="177"/>
      <c r="BO19" s="178"/>
      <c r="BP19" s="426"/>
      <c r="BQ19" s="427"/>
      <c r="BR19" s="447" t="s">
        <v>222</v>
      </c>
      <c r="BS19" s="447"/>
      <c r="BT19" s="447"/>
      <c r="BU19" s="179">
        <f>IF(BQ18=0,0,VLOOKUP(BQ18,[3]Список!$A:P,8,FALSE))</f>
        <v>0</v>
      </c>
      <c r="BV19" s="430"/>
      <c r="BW19" s="449" t="str">
        <f>IF(AI20&gt;AJ20,BC20,IF(AJ20&gt;AI20,BD20," "))</f>
        <v>1 - 3</v>
      </c>
      <c r="BX19" s="450"/>
      <c r="BY19" s="450"/>
      <c r="BZ19" s="431"/>
      <c r="CA19" s="432"/>
      <c r="CB19" s="433"/>
      <c r="CC19" s="450" t="str">
        <f>IF(AI19&lt;AJ19,AR19,IF(AJ19&lt;AI19,AS19," "))</f>
        <v>1,-1,1,1</v>
      </c>
      <c r="CD19" s="450"/>
      <c r="CE19" s="450"/>
      <c r="CF19" s="451" t="str">
        <f>IF(AI17&lt;AJ17,AR17,IF(AJ17&lt;AI17,AS17," "))</f>
        <v xml:space="preserve"> </v>
      </c>
      <c r="CG19" s="450"/>
      <c r="CH19" s="452"/>
      <c r="CI19" s="186"/>
      <c r="CJ19" s="434"/>
      <c r="CK19" s="435"/>
      <c r="CL19" s="436"/>
      <c r="CO19" s="424"/>
      <c r="CP19" s="424"/>
      <c r="CQ19" s="424"/>
      <c r="CR19" s="117"/>
    </row>
    <row r="20" spans="1:96" ht="15.95" customHeight="1" x14ac:dyDescent="0.25">
      <c r="A20" s="144">
        <v>5</v>
      </c>
      <c r="B20" s="187"/>
      <c r="C20" s="146">
        <v>1</v>
      </c>
      <c r="D20" s="146">
        <v>2</v>
      </c>
      <c r="E20" s="147">
        <v>1</v>
      </c>
      <c r="F20" s="148">
        <v>2</v>
      </c>
      <c r="G20" s="149">
        <v>2</v>
      </c>
      <c r="H20" s="150">
        <v>1</v>
      </c>
      <c r="I20" s="147">
        <v>2</v>
      </c>
      <c r="J20" s="148">
        <v>1</v>
      </c>
      <c r="K20" s="149">
        <v>2</v>
      </c>
      <c r="L20" s="150">
        <v>1</v>
      </c>
      <c r="M20" s="147"/>
      <c r="N20" s="148"/>
      <c r="O20" s="149"/>
      <c r="P20" s="150"/>
      <c r="Q20" s="147"/>
      <c r="R20" s="148"/>
      <c r="S20" s="151">
        <f t="shared" si="38"/>
        <v>0</v>
      </c>
      <c r="T20" s="151">
        <f t="shared" si="39"/>
        <v>1</v>
      </c>
      <c r="U20" s="151">
        <f t="shared" si="40"/>
        <v>1</v>
      </c>
      <c r="V20" s="151">
        <f t="shared" si="41"/>
        <v>0</v>
      </c>
      <c r="W20" s="151">
        <f t="shared" si="42"/>
        <v>1</v>
      </c>
      <c r="X20" s="151">
        <f t="shared" si="43"/>
        <v>0</v>
      </c>
      <c r="Y20" s="151">
        <f t="shared" si="44"/>
        <v>1</v>
      </c>
      <c r="Z20" s="151">
        <f t="shared" si="45"/>
        <v>0</v>
      </c>
      <c r="AA20" s="151">
        <f t="shared" si="46"/>
        <v>0</v>
      </c>
      <c r="AB20" s="151">
        <f t="shared" si="47"/>
        <v>0</v>
      </c>
      <c r="AC20" s="151">
        <f t="shared" si="48"/>
        <v>0</v>
      </c>
      <c r="AD20" s="151">
        <f t="shared" si="49"/>
        <v>0</v>
      </c>
      <c r="AE20" s="151">
        <f t="shared" si="50"/>
        <v>0</v>
      </c>
      <c r="AF20" s="151">
        <f t="shared" si="51"/>
        <v>0</v>
      </c>
      <c r="AG20" s="152">
        <f t="shared" si="52"/>
        <v>3</v>
      </c>
      <c r="AH20" s="152">
        <f t="shared" si="52"/>
        <v>1</v>
      </c>
      <c r="AI20" s="153">
        <f t="shared" si="53"/>
        <v>2</v>
      </c>
      <c r="AJ20" s="153">
        <f t="shared" si="54"/>
        <v>1</v>
      </c>
      <c r="AK20" s="154">
        <f t="shared" si="55"/>
        <v>-1</v>
      </c>
      <c r="AL20" s="154">
        <f t="shared" si="56"/>
        <v>1</v>
      </c>
      <c r="AM20" s="154">
        <f t="shared" si="57"/>
        <v>1</v>
      </c>
      <c r="AN20" s="154">
        <f t="shared" si="58"/>
        <v>1</v>
      </c>
      <c r="AO20" s="154" t="str">
        <f t="shared" si="59"/>
        <v/>
      </c>
      <c r="AP20" s="154" t="str">
        <f t="shared" si="60"/>
        <v/>
      </c>
      <c r="AQ20" s="154" t="str">
        <f t="shared" si="61"/>
        <v/>
      </c>
      <c r="AR20" s="155" t="str">
        <f t="shared" si="62"/>
        <v>3 - 1</v>
      </c>
      <c r="AS20" s="156" t="str">
        <f t="shared" si="63"/>
        <v>-1,1,1,1</v>
      </c>
      <c r="AT20" s="153">
        <f t="shared" si="64"/>
        <v>1</v>
      </c>
      <c r="AU20" s="153">
        <f t="shared" si="65"/>
        <v>2</v>
      </c>
      <c r="AV20" s="154">
        <f t="shared" si="66"/>
        <v>1</v>
      </c>
      <c r="AW20" s="154">
        <f t="shared" si="67"/>
        <v>-1</v>
      </c>
      <c r="AX20" s="154">
        <f t="shared" si="68"/>
        <v>-1</v>
      </c>
      <c r="AY20" s="154">
        <f t="shared" si="69"/>
        <v>-1</v>
      </c>
      <c r="AZ20" s="154" t="str">
        <f t="shared" si="70"/>
        <v/>
      </c>
      <c r="BA20" s="154" t="str">
        <f t="shared" si="71"/>
        <v/>
      </c>
      <c r="BB20" s="154" t="str">
        <f t="shared" si="72"/>
        <v/>
      </c>
      <c r="BC20" s="155" t="str">
        <f t="shared" si="73"/>
        <v>1 - 3</v>
      </c>
      <c r="BD20" s="156" t="str">
        <f t="shared" si="74"/>
        <v>1,-1,-1,-1</v>
      </c>
      <c r="BE20" s="157">
        <f>SUMIF(C16:C23,3,AI16:AI23)+SUMIF(D16:D23,3,AJ16:AJ23)</f>
        <v>2</v>
      </c>
      <c r="BF20" s="157">
        <f>IF(BE20&lt;&gt;0,RANK(BE20,BE16:BE22),"")</f>
        <v>3</v>
      </c>
      <c r="BG20" s="158">
        <f>SUMIF(A16:A19,C20,B16:B19)</f>
        <v>0</v>
      </c>
      <c r="BH20" s="159">
        <f>SUMIF(A16:A19,D20,B16:B19)</f>
        <v>0</v>
      </c>
      <c r="BI20" s="120">
        <f t="shared" si="75"/>
        <v>2</v>
      </c>
      <c r="BJ20" s="121">
        <f>1+BJ19</f>
        <v>11</v>
      </c>
      <c r="BK20" s="160">
        <v>3</v>
      </c>
      <c r="BL20" s="188" t="str">
        <f t="shared" si="76"/>
        <v>1 - 2</v>
      </c>
      <c r="BM20" s="162" t="s">
        <v>220</v>
      </c>
      <c r="BN20" s="163" t="s">
        <v>225</v>
      </c>
      <c r="BO20" s="164">
        <v>2</v>
      </c>
      <c r="BP20" s="420">
        <v>3</v>
      </c>
      <c r="BQ20" s="422">
        <f>B18</f>
        <v>0</v>
      </c>
      <c r="BR20" s="428" t="s">
        <v>223</v>
      </c>
      <c r="BS20" s="428"/>
      <c r="BT20" s="429"/>
      <c r="BU20" s="165">
        <f>IF(BQ20=0,0,VLOOKUP(BQ20,[3]Список!$A:P,7,FALSE))</f>
        <v>0</v>
      </c>
      <c r="BV20" s="404">
        <f>IF(BQ20=0,0,VLOOKUP(BQ20,[3]Список!$A:$P,6,FALSE))</f>
        <v>0</v>
      </c>
      <c r="BW20" s="189"/>
      <c r="BX20" s="167">
        <f>IF(AG16&lt;AH16,AT16,IF(AH16&lt;AG16,AT16," "))</f>
        <v>1</v>
      </c>
      <c r="BY20" s="169"/>
      <c r="BZ20" s="170"/>
      <c r="CA20" s="167">
        <f>IF(AG19&lt;AH19,AT19,IF(AH19&lt;AG19,AT19," "))</f>
        <v>1</v>
      </c>
      <c r="CB20" s="168"/>
      <c r="CC20" s="406"/>
      <c r="CD20" s="406"/>
      <c r="CE20" s="406"/>
      <c r="CF20" s="166"/>
      <c r="CG20" s="167" t="str">
        <f>IF(AG21&lt;AH21,AI21,IF(AH21&lt;AG21,AI21," "))</f>
        <v xml:space="preserve"> </v>
      </c>
      <c r="CH20" s="168"/>
      <c r="CI20" s="171"/>
      <c r="CJ20" s="408">
        <f>BE20</f>
        <v>2</v>
      </c>
      <c r="CK20" s="437"/>
      <c r="CL20" s="439">
        <f>IF(BF21="",BF20,BF21)</f>
        <v>3</v>
      </c>
      <c r="CO20" s="424"/>
      <c r="CP20" s="424"/>
      <c r="CQ20" s="424"/>
      <c r="CR20" s="117"/>
    </row>
    <row r="21" spans="1:96" ht="15.95" customHeight="1" x14ac:dyDescent="0.25">
      <c r="A21" s="144">
        <v>6</v>
      </c>
      <c r="C21" s="146">
        <v>3</v>
      </c>
      <c r="D21" s="146">
        <v>4</v>
      </c>
      <c r="E21" s="147"/>
      <c r="F21" s="148"/>
      <c r="G21" s="149"/>
      <c r="H21" s="150"/>
      <c r="I21" s="147"/>
      <c r="J21" s="148"/>
      <c r="K21" s="149"/>
      <c r="L21" s="150"/>
      <c r="M21" s="147"/>
      <c r="N21" s="148"/>
      <c r="O21" s="149"/>
      <c r="P21" s="150"/>
      <c r="Q21" s="147"/>
      <c r="R21" s="148"/>
      <c r="S21" s="151">
        <f t="shared" si="38"/>
        <v>0</v>
      </c>
      <c r="T21" s="151">
        <f t="shared" si="39"/>
        <v>0</v>
      </c>
      <c r="U21" s="151">
        <f t="shared" si="40"/>
        <v>0</v>
      </c>
      <c r="V21" s="151">
        <f t="shared" si="41"/>
        <v>0</v>
      </c>
      <c r="W21" s="151">
        <f t="shared" si="42"/>
        <v>0</v>
      </c>
      <c r="X21" s="151">
        <f t="shared" si="43"/>
        <v>0</v>
      </c>
      <c r="Y21" s="151">
        <f t="shared" si="44"/>
        <v>0</v>
      </c>
      <c r="Z21" s="151">
        <f t="shared" si="45"/>
        <v>0</v>
      </c>
      <c r="AA21" s="151">
        <f t="shared" si="46"/>
        <v>0</v>
      </c>
      <c r="AB21" s="151">
        <f t="shared" si="47"/>
        <v>0</v>
      </c>
      <c r="AC21" s="151">
        <f t="shared" si="48"/>
        <v>0</v>
      </c>
      <c r="AD21" s="151">
        <f t="shared" si="49"/>
        <v>0</v>
      </c>
      <c r="AE21" s="151">
        <f t="shared" si="50"/>
        <v>0</v>
      </c>
      <c r="AF21" s="151">
        <f t="shared" si="51"/>
        <v>0</v>
      </c>
      <c r="AG21" s="152">
        <f t="shared" si="52"/>
        <v>0</v>
      </c>
      <c r="AH21" s="152">
        <f t="shared" si="52"/>
        <v>0</v>
      </c>
      <c r="AI21" s="153">
        <f t="shared" si="53"/>
        <v>0</v>
      </c>
      <c r="AJ21" s="153">
        <f t="shared" si="54"/>
        <v>0</v>
      </c>
      <c r="AK21" s="154" t="str">
        <f t="shared" si="55"/>
        <v/>
      </c>
      <c r="AL21" s="154" t="str">
        <f t="shared" si="56"/>
        <v/>
      </c>
      <c r="AM21" s="154" t="str">
        <f t="shared" si="57"/>
        <v/>
      </c>
      <c r="AN21" s="154" t="str">
        <f t="shared" si="58"/>
        <v/>
      </c>
      <c r="AO21" s="154" t="str">
        <f t="shared" si="59"/>
        <v/>
      </c>
      <c r="AP21" s="154" t="str">
        <f t="shared" si="60"/>
        <v/>
      </c>
      <c r="AQ21" s="154" t="str">
        <f t="shared" si="61"/>
        <v/>
      </c>
      <c r="AR21" s="155" t="str">
        <f t="shared" si="62"/>
        <v>0 - 0</v>
      </c>
      <c r="AS21" s="156" t="str">
        <f t="shared" si="63"/>
        <v/>
      </c>
      <c r="AT21" s="153">
        <f t="shared" si="64"/>
        <v>0</v>
      </c>
      <c r="AU21" s="153">
        <f t="shared" si="65"/>
        <v>0</v>
      </c>
      <c r="AV21" s="154" t="str">
        <f t="shared" si="66"/>
        <v/>
      </c>
      <c r="AW21" s="154" t="str">
        <f t="shared" si="67"/>
        <v/>
      </c>
      <c r="AX21" s="154" t="str">
        <f t="shared" si="68"/>
        <v/>
      </c>
      <c r="AY21" s="154" t="str">
        <f t="shared" si="69"/>
        <v/>
      </c>
      <c r="AZ21" s="154" t="str">
        <f t="shared" si="70"/>
        <v/>
      </c>
      <c r="BA21" s="154" t="str">
        <f t="shared" si="71"/>
        <v/>
      </c>
      <c r="BB21" s="154" t="str">
        <f t="shared" si="72"/>
        <v/>
      </c>
      <c r="BC21" s="155" t="str">
        <f t="shared" si="73"/>
        <v>0 - 0</v>
      </c>
      <c r="BD21" s="156" t="str">
        <f t="shared" si="74"/>
        <v/>
      </c>
      <c r="BE21" s="172"/>
      <c r="BF21" s="172"/>
      <c r="BG21" s="158">
        <f>SUMIF(A16:A19,C21,B16:B19)</f>
        <v>0</v>
      </c>
      <c r="BH21" s="159">
        <f>SUMIF(A16:A19,D21,B16:B19)</f>
        <v>0</v>
      </c>
      <c r="BI21" s="120">
        <f t="shared" si="75"/>
        <v>2</v>
      </c>
      <c r="BJ21" s="121">
        <f>1+BJ20</f>
        <v>12</v>
      </c>
      <c r="BK21" s="160">
        <v>3</v>
      </c>
      <c r="BL21" s="190" t="str">
        <f t="shared" si="76"/>
        <v>3 - 4</v>
      </c>
      <c r="BM21" s="191" t="s">
        <v>220</v>
      </c>
      <c r="BN21" s="192" t="s">
        <v>225</v>
      </c>
      <c r="BO21" s="193">
        <v>3</v>
      </c>
      <c r="BP21" s="421"/>
      <c r="BQ21" s="423"/>
      <c r="BR21" s="447" t="s">
        <v>222</v>
      </c>
      <c r="BS21" s="447"/>
      <c r="BT21" s="448"/>
      <c r="BU21" s="173">
        <f>IF(BQ20=0,0,VLOOKUP(BQ20,[3]Список!$A:P,8,FALSE))</f>
        <v>0</v>
      </c>
      <c r="BV21" s="405"/>
      <c r="BW21" s="446" t="str">
        <f>IF(AI16&gt;AJ16,BC16,IF(AJ16&gt;AI16,BD16," "))</f>
        <v>1 - 3</v>
      </c>
      <c r="BX21" s="442"/>
      <c r="BY21" s="442"/>
      <c r="BZ21" s="441" t="str">
        <f>IF(AI19&gt;AJ19,BC19,IF(AJ19&gt;AI19,BD19," "))</f>
        <v>1 - 3</v>
      </c>
      <c r="CA21" s="442"/>
      <c r="CB21" s="443"/>
      <c r="CC21" s="407"/>
      <c r="CD21" s="407"/>
      <c r="CE21" s="407"/>
      <c r="CF21" s="441" t="str">
        <f>IF(AI21&lt;AJ21,AR21,IF(AJ21&lt;AI21,AS21," "))</f>
        <v xml:space="preserve"> </v>
      </c>
      <c r="CG21" s="442"/>
      <c r="CH21" s="443"/>
      <c r="CI21" s="174"/>
      <c r="CJ21" s="409"/>
      <c r="CK21" s="438"/>
      <c r="CL21" s="440"/>
      <c r="CO21" s="202"/>
      <c r="CP21" s="202"/>
      <c r="CQ21" s="202"/>
      <c r="CR21" s="117"/>
    </row>
    <row r="22" spans="1:96" ht="15.95" customHeight="1" x14ac:dyDescent="0.25"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119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V22" s="23"/>
      <c r="AW22" s="23"/>
      <c r="AX22" s="23"/>
      <c r="AY22" s="23"/>
      <c r="AZ22" s="23"/>
      <c r="BE22" s="157">
        <f>SUMIF(C16:C23,4,AI16:AI23)+SUMIF(D16:D23,4,AJ16:AJ23)</f>
        <v>0</v>
      </c>
      <c r="BF22" s="157" t="str">
        <f>IF(BE22&lt;&gt;0,RANK(BE22,BE16:BE22),"")</f>
        <v/>
      </c>
      <c r="BG22" s="194"/>
      <c r="BH22" s="194"/>
      <c r="BK22" s="136"/>
      <c r="BP22" s="426">
        <v>4</v>
      </c>
      <c r="BQ22" s="427">
        <f>B19</f>
        <v>0</v>
      </c>
      <c r="BR22" s="202"/>
      <c r="BS22" s="202"/>
      <c r="BT22" s="203"/>
      <c r="BU22" s="179">
        <f>IF(BQ22=0,0,VLOOKUP(BQ22,[3]Список!$A:P,7,FALSE))</f>
        <v>0</v>
      </c>
      <c r="BV22" s="430">
        <f>IF(BQ22=0,0,VLOOKUP(BQ22,[3]Список!$A:$P,6,FALSE))</f>
        <v>0</v>
      </c>
      <c r="BW22" s="180"/>
      <c r="BX22" s="181" t="str">
        <f>IF(AG18&lt;AH18,AT18,IF(AH18&lt;AG18,AT18," "))</f>
        <v xml:space="preserve"> </v>
      </c>
      <c r="BY22" s="182"/>
      <c r="BZ22" s="195"/>
      <c r="CA22" s="181" t="str">
        <f>IF(AG17&lt;AH17,AT17,IF(AH17&lt;AG17,AT17," "))</f>
        <v xml:space="preserve"> </v>
      </c>
      <c r="CB22" s="184"/>
      <c r="CC22" s="182"/>
      <c r="CD22" s="181" t="str">
        <f>IF(AG21&lt;AH21,AT21,IF(AH21&lt;AG21,AT21," "))</f>
        <v xml:space="preserve"> </v>
      </c>
      <c r="CE22" s="182"/>
      <c r="CF22" s="431"/>
      <c r="CG22" s="432"/>
      <c r="CH22" s="433"/>
      <c r="CI22" s="185"/>
      <c r="CJ22" s="434">
        <f>BE22</f>
        <v>0</v>
      </c>
      <c r="CK22" s="435"/>
      <c r="CL22" s="436" t="str">
        <f>IF(BF23="",BF22,BF23)</f>
        <v/>
      </c>
      <c r="CO22" s="298"/>
      <c r="CP22" s="298"/>
      <c r="CQ22" s="298"/>
      <c r="CR22" s="117"/>
    </row>
    <row r="23" spans="1:96" ht="15.95" customHeight="1" thickBot="1" x14ac:dyDescent="0.3"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119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V23" s="23"/>
      <c r="AW23" s="23"/>
      <c r="AX23" s="23"/>
      <c r="AY23" s="23"/>
      <c r="AZ23" s="23"/>
      <c r="BD23" s="119"/>
      <c r="BE23" s="172"/>
      <c r="BF23" s="172"/>
      <c r="BG23" s="194"/>
      <c r="BH23" s="194"/>
      <c r="BK23" s="136"/>
      <c r="BL23" s="196"/>
      <c r="BM23" s="197"/>
      <c r="BN23" s="198"/>
      <c r="BO23" s="197"/>
      <c r="BP23" s="461"/>
      <c r="BQ23" s="462"/>
      <c r="BR23" s="204"/>
      <c r="BS23" s="204"/>
      <c r="BT23" s="205"/>
      <c r="BU23" s="199">
        <f>IF(BQ22=0,0,VLOOKUP(BQ22,[3]Список!$A:P,8,FALSE))</f>
        <v>0</v>
      </c>
      <c r="BV23" s="465"/>
      <c r="BW23" s="457" t="str">
        <f>IF(AI18&gt;AJ18,BC18,IF(AJ18&gt;AI18,BD18," "))</f>
        <v xml:space="preserve"> </v>
      </c>
      <c r="BX23" s="458"/>
      <c r="BY23" s="458"/>
      <c r="BZ23" s="459" t="str">
        <f>IF(AI17&gt;AJ17,BC17,IF(AJ17&gt;AI17,BD17," "))</f>
        <v xml:space="preserve"> </v>
      </c>
      <c r="CA23" s="458"/>
      <c r="CB23" s="460"/>
      <c r="CC23" s="458" t="str">
        <f>IF(AI21&gt;AJ21,BC21,IF(AJ21&gt;AI21,BD21," "))</f>
        <v xml:space="preserve"> </v>
      </c>
      <c r="CD23" s="458"/>
      <c r="CE23" s="458"/>
      <c r="CF23" s="466"/>
      <c r="CG23" s="467"/>
      <c r="CH23" s="468"/>
      <c r="CI23" s="200"/>
      <c r="CJ23" s="469"/>
      <c r="CK23" s="453"/>
      <c r="CL23" s="454"/>
      <c r="CO23" s="229"/>
      <c r="CP23" s="117"/>
      <c r="CQ23" s="117"/>
      <c r="CR23" s="117"/>
    </row>
    <row r="24" spans="1:96" ht="15.95" customHeight="1" thickBot="1" x14ac:dyDescent="0.3">
      <c r="Z24" s="128"/>
      <c r="BK24" s="136"/>
      <c r="BL24" s="410" t="str">
        <f>C25</f>
        <v>Женщины. Группа 3</v>
      </c>
      <c r="BM24" s="410"/>
      <c r="BN24" s="410"/>
      <c r="BO24" s="410"/>
      <c r="BP24" s="411"/>
      <c r="BQ24" s="411"/>
      <c r="BR24" s="411"/>
      <c r="BS24" s="411"/>
      <c r="BT24" s="411"/>
      <c r="BU24" s="411"/>
      <c r="BV24" s="411"/>
      <c r="BW24" s="411"/>
      <c r="BX24" s="411"/>
      <c r="BY24" s="411"/>
      <c r="BZ24" s="411"/>
      <c r="CA24" s="411"/>
      <c r="CB24" s="411"/>
      <c r="CC24" s="411"/>
      <c r="CD24" s="411"/>
      <c r="CE24" s="411"/>
      <c r="CF24" s="411"/>
      <c r="CG24" s="411"/>
      <c r="CH24" s="411"/>
      <c r="CI24" s="411"/>
      <c r="CJ24" s="411"/>
      <c r="CK24" s="411"/>
      <c r="CL24" s="411"/>
      <c r="CO24" s="424"/>
      <c r="CP24" s="424"/>
      <c r="CQ24" s="424"/>
      <c r="CR24" s="117"/>
    </row>
    <row r="25" spans="1:96" ht="15.95" customHeight="1" x14ac:dyDescent="0.25">
      <c r="A25" s="129">
        <f>1+A15</f>
        <v>3</v>
      </c>
      <c r="B25" s="130"/>
      <c r="C25" s="131" t="s">
        <v>231</v>
      </c>
      <c r="D25" s="131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3">
        <f>1+R15</f>
        <v>3</v>
      </c>
      <c r="Z25" s="128"/>
      <c r="AR25" s="134">
        <f>IF(B26=0,0,(IF(B27=0,1,IF(B28=0,2,IF(B29=0,3,IF(B29&gt;0,4))))))</f>
        <v>0</v>
      </c>
      <c r="BC25" s="134" t="b">
        <f>IF(BE25=15,3,IF(BE25&gt;15,4))</f>
        <v>0</v>
      </c>
      <c r="BE25" s="135">
        <f>SUM(BE26,BE28,BE30,BE32)</f>
        <v>9</v>
      </c>
      <c r="BF25" s="135">
        <f>SUM(BF26,BF28,BF30,BF32)</f>
        <v>3</v>
      </c>
      <c r="BK25" s="136"/>
      <c r="BL25" s="137" t="s">
        <v>90</v>
      </c>
      <c r="BM25" s="138" t="s">
        <v>8</v>
      </c>
      <c r="BN25" s="138" t="s">
        <v>91</v>
      </c>
      <c r="BO25" s="139" t="s">
        <v>92</v>
      </c>
      <c r="BP25" s="206" t="s">
        <v>218</v>
      </c>
      <c r="BQ25" s="412" t="s">
        <v>7</v>
      </c>
      <c r="BR25" s="413"/>
      <c r="BS25" s="413"/>
      <c r="BT25" s="414"/>
      <c r="BU25" s="415" t="s">
        <v>219</v>
      </c>
      <c r="BV25" s="416"/>
      <c r="BW25" s="417">
        <v>1</v>
      </c>
      <c r="BX25" s="417"/>
      <c r="BY25" s="417"/>
      <c r="BZ25" s="418">
        <v>2</v>
      </c>
      <c r="CA25" s="417"/>
      <c r="CB25" s="419"/>
      <c r="CC25" s="417">
        <v>3</v>
      </c>
      <c r="CD25" s="417"/>
      <c r="CE25" s="417"/>
      <c r="CF25" s="418">
        <v>4</v>
      </c>
      <c r="CG25" s="417"/>
      <c r="CH25" s="419"/>
      <c r="CI25" s="140"/>
      <c r="CJ25" s="141" t="s">
        <v>0</v>
      </c>
      <c r="CK25" s="142" t="s">
        <v>3</v>
      </c>
      <c r="CL25" s="143" t="s">
        <v>1</v>
      </c>
      <c r="CO25" s="251"/>
      <c r="CP25" s="251"/>
      <c r="CQ25" s="251"/>
      <c r="CR25" s="117"/>
    </row>
    <row r="26" spans="1:96" ht="15.95" customHeight="1" x14ac:dyDescent="0.25">
      <c r="A26" s="144">
        <v>1</v>
      </c>
      <c r="B26" s="145"/>
      <c r="C26" s="146">
        <v>1</v>
      </c>
      <c r="D26" s="146">
        <v>3</v>
      </c>
      <c r="E26" s="147">
        <v>2</v>
      </c>
      <c r="F26" s="148">
        <v>1</v>
      </c>
      <c r="G26" s="149">
        <v>1</v>
      </c>
      <c r="H26" s="150">
        <v>2</v>
      </c>
      <c r="I26" s="147">
        <v>1</v>
      </c>
      <c r="J26" s="148">
        <v>2</v>
      </c>
      <c r="K26" s="149">
        <v>2</v>
      </c>
      <c r="L26" s="150">
        <v>1</v>
      </c>
      <c r="M26" s="147">
        <v>1</v>
      </c>
      <c r="N26" s="148">
        <v>2</v>
      </c>
      <c r="O26" s="149"/>
      <c r="P26" s="150"/>
      <c r="Q26" s="147"/>
      <c r="R26" s="148"/>
      <c r="S26" s="151">
        <f t="shared" ref="S26:S31" si="77">IF(E26="wo",0,IF(F26="wo",1,IF(E26&gt;F26,1,0)))</f>
        <v>1</v>
      </c>
      <c r="T26" s="151">
        <f t="shared" ref="T26:T31" si="78">IF(E26="wo",1,IF(F26="wo",0,IF(F26&gt;E26,1,0)))</f>
        <v>0</v>
      </c>
      <c r="U26" s="151">
        <f t="shared" ref="U26:U31" si="79">IF(G26="wo",0,IF(H26="wo",1,IF(G26&gt;H26,1,0)))</f>
        <v>0</v>
      </c>
      <c r="V26" s="151">
        <f t="shared" ref="V26:V31" si="80">IF(G26="wo",1,IF(H26="wo",0,IF(H26&gt;G26,1,0)))</f>
        <v>1</v>
      </c>
      <c r="W26" s="151">
        <f t="shared" ref="W26:W31" si="81">IF(I26="wo",0,IF(J26="wo",1,IF(I26&gt;J26,1,0)))</f>
        <v>0</v>
      </c>
      <c r="X26" s="151">
        <f t="shared" ref="X26:X31" si="82">IF(I26="wo",1,IF(J26="wo",0,IF(J26&gt;I26,1,0)))</f>
        <v>1</v>
      </c>
      <c r="Y26" s="151">
        <f t="shared" ref="Y26:Y31" si="83">IF(K26="wo",0,IF(L26="wo",1,IF(K26&gt;L26,1,0)))</f>
        <v>1</v>
      </c>
      <c r="Z26" s="151">
        <f t="shared" ref="Z26:Z31" si="84">IF(K26="wo",1,IF(L26="wo",0,IF(L26&gt;K26,1,0)))</f>
        <v>0</v>
      </c>
      <c r="AA26" s="151">
        <f t="shared" ref="AA26:AA31" si="85">IF(M26="wo",0,IF(N26="wo",1,IF(M26&gt;N26,1,0)))</f>
        <v>0</v>
      </c>
      <c r="AB26" s="151">
        <f t="shared" ref="AB26:AB31" si="86">IF(M26="wo",1,IF(N26="wo",0,IF(N26&gt;M26,1,0)))</f>
        <v>1</v>
      </c>
      <c r="AC26" s="151">
        <f t="shared" ref="AC26:AC31" si="87">IF(O26="wo",0,IF(P26="wo",1,IF(O26&gt;P26,1,0)))</f>
        <v>0</v>
      </c>
      <c r="AD26" s="151">
        <f t="shared" ref="AD26:AD31" si="88">IF(O26="wo",1,IF(P26="wo",0,IF(P26&gt;O26,1,0)))</f>
        <v>0</v>
      </c>
      <c r="AE26" s="151">
        <f t="shared" ref="AE26:AE31" si="89">IF(Q26="wo",0,IF(R26="wo",1,IF(Q26&gt;R26,1,0)))</f>
        <v>0</v>
      </c>
      <c r="AF26" s="151">
        <f t="shared" ref="AF26:AF31" si="90">IF(Q26="wo",1,IF(R26="wo",0,IF(R26&gt;Q26,1,0)))</f>
        <v>0</v>
      </c>
      <c r="AG26" s="152">
        <f t="shared" ref="AG26:AH31" si="91">IF(E26="wo","wo",+S26+U26+W26+Y26+AA26+AC26+AE26)</f>
        <v>2</v>
      </c>
      <c r="AH26" s="152">
        <f t="shared" si="91"/>
        <v>3</v>
      </c>
      <c r="AI26" s="153">
        <f t="shared" ref="AI26:AI31" si="92">IF(E26="",0,IF(E26="wo",0,IF(F26="wo",2,IF(AG26=AH26,0,IF(AG26&gt;AH26,2,1)))))</f>
        <v>1</v>
      </c>
      <c r="AJ26" s="153">
        <f t="shared" ref="AJ26:AJ31" si="93">IF(F26="",0,IF(F26="wo",0,IF(E26="wo",2,IF(AH26=AG26,0,IF(AH26&gt;AG26,2,1)))))</f>
        <v>2</v>
      </c>
      <c r="AK26" s="154">
        <f t="shared" ref="AK26:AK31" si="94">IF(E26="","",IF(E26="wo",0,IF(F26="wo",0,IF(E26=F26,"ERROR",IF(E26&gt;F26,F26,-1*E26)))))</f>
        <v>1</v>
      </c>
      <c r="AL26" s="154">
        <f t="shared" ref="AL26:AL31" si="95">IF(G26="","",IF(G26="wo",0,IF(H26="wo",0,IF(G26=H26,"ERROR",IF(G26&gt;H26,H26,-1*G26)))))</f>
        <v>-1</v>
      </c>
      <c r="AM26" s="154">
        <f t="shared" ref="AM26:AM31" si="96">IF(I26="","",IF(I26="wo",0,IF(J26="wo",0,IF(I26=J26,"ERROR",IF(I26&gt;J26,J26,-1*I26)))))</f>
        <v>-1</v>
      </c>
      <c r="AN26" s="154">
        <f t="shared" ref="AN26:AN31" si="97">IF(K26="","",IF(K26="wo",0,IF(L26="wo",0,IF(K26=L26,"ERROR",IF(K26&gt;L26,L26,-1*K26)))))</f>
        <v>1</v>
      </c>
      <c r="AO26" s="154">
        <f t="shared" ref="AO26:AO31" si="98">IF(M26="","",IF(M26="wo",0,IF(N26="wo",0,IF(M26=N26,"ERROR",IF(M26&gt;N26,N26,-1*M26)))))</f>
        <v>-1</v>
      </c>
      <c r="AP26" s="154" t="str">
        <f t="shared" ref="AP26:AP31" si="99">IF(O26="","",IF(O26="wo",0,IF(P26="wo",0,IF(O26=P26,"ERROR",IF(O26&gt;P26,P26,-1*O26)))))</f>
        <v/>
      </c>
      <c r="AQ26" s="154" t="str">
        <f t="shared" ref="AQ26:AQ31" si="100">IF(Q26="","",IF(Q26="wo",0,IF(R26="wo",0,IF(Q26=R26,"ERROR",IF(Q26&gt;R26,R26,-1*Q26)))))</f>
        <v/>
      </c>
      <c r="AR26" s="155" t="str">
        <f t="shared" ref="AR26:AR31" si="101">CONCATENATE(AG26," - ",AH26)</f>
        <v>2 - 3</v>
      </c>
      <c r="AS26" s="156" t="str">
        <f t="shared" ref="AS26:AS31" si="102">IF(E26="","",(IF(K26="",AK26&amp;","&amp;AL26&amp;","&amp;AM26,IF(M26="",AK26&amp;","&amp;AL26&amp;","&amp;AM26&amp;","&amp;AN26,IF(O26="",AK26&amp;","&amp;AL26&amp;","&amp;AM26&amp;","&amp;AN26&amp;","&amp;AO26,IF(Q26="",AK26&amp;","&amp;AL26&amp;","&amp;AM26&amp;","&amp;AN26&amp;","&amp;AO26&amp;","&amp;AP26,AK26&amp;","&amp;AL26&amp;","&amp;AM26&amp;","&amp;AN26&amp;","&amp;AO26&amp;","&amp;AP26&amp;","&amp;AQ26))))))</f>
        <v>1,-1,-1,1,-1</v>
      </c>
      <c r="AT26" s="153">
        <f t="shared" ref="AT26:AT31" si="103">IF(F26="",0,IF(F26="wo",0,IF(E26="wo",2,IF(AH26=AG26,0,IF(AH26&gt;AG26,2,1)))))</f>
        <v>2</v>
      </c>
      <c r="AU26" s="153">
        <f t="shared" ref="AU26:AU31" si="104">IF(E26="",0,IF(E26="wo",0,IF(F26="wo",2,IF(AG26=AH26,0,IF(AG26&gt;AH26,2,1)))))</f>
        <v>1</v>
      </c>
      <c r="AV26" s="154">
        <f t="shared" ref="AV26:AV31" si="105">IF(F26="","",IF(F26="wo",0,IF(E26="wo",0,IF(F26=E26,"ERROR",IF(F26&gt;E26,E26,-1*F26)))))</f>
        <v>-1</v>
      </c>
      <c r="AW26" s="154">
        <f t="shared" ref="AW26:AW31" si="106">IF(H26="","",IF(H26="wo",0,IF(G26="wo",0,IF(H26=G26,"ERROR",IF(H26&gt;G26,G26,-1*H26)))))</f>
        <v>1</v>
      </c>
      <c r="AX26" s="154">
        <f t="shared" ref="AX26:AX31" si="107">IF(J26="","",IF(J26="wo",0,IF(I26="wo",0,IF(J26=I26,"ERROR",IF(J26&gt;I26,I26,-1*J26)))))</f>
        <v>1</v>
      </c>
      <c r="AY26" s="154">
        <f t="shared" ref="AY26:AY31" si="108">IF(L26="","",IF(L26="wo",0,IF(K26="wo",0,IF(L26=K26,"ERROR",IF(L26&gt;K26,K26,-1*L26)))))</f>
        <v>-1</v>
      </c>
      <c r="AZ26" s="154">
        <f t="shared" ref="AZ26:AZ31" si="109">IF(N26="","",IF(N26="wo",0,IF(M26="wo",0,IF(N26=M26,"ERROR",IF(N26&gt;M26,M26,-1*N26)))))</f>
        <v>1</v>
      </c>
      <c r="BA26" s="154" t="str">
        <f t="shared" ref="BA26:BA31" si="110">IF(P26="","",IF(P26="wo",0,IF(O26="wo",0,IF(P26=O26,"ERROR",IF(P26&gt;O26,O26,-1*P26)))))</f>
        <v/>
      </c>
      <c r="BB26" s="154" t="str">
        <f t="shared" ref="BB26:BB31" si="111">IF(R26="","",IF(R26="wo",0,IF(Q26="wo",0,IF(R26=Q26,"ERROR",IF(R26&gt;Q26,Q26,-1*R26)))))</f>
        <v/>
      </c>
      <c r="BC26" s="155" t="str">
        <f t="shared" ref="BC26:BC31" si="112">CONCATENATE(AH26," - ",AG26)</f>
        <v>3 - 2</v>
      </c>
      <c r="BD26" s="156" t="str">
        <f t="shared" ref="BD26:BD31" si="113">IF(E26="","",(IF(K26="",AV26&amp;", "&amp;AW26&amp;", "&amp;AX26,IF(M26="",AV26&amp;","&amp;AW26&amp;","&amp;AX26&amp;","&amp;AY26,IF(O26="",AV26&amp;","&amp;AW26&amp;","&amp;AX26&amp;","&amp;AY26&amp;","&amp;AZ26,IF(Q26="",AV26&amp;","&amp;AW26&amp;","&amp;AX26&amp;","&amp;AY26&amp;","&amp;AZ26&amp;","&amp;BA26,AV26&amp;","&amp;AW26&amp;","&amp;AX26&amp;","&amp;AY26&amp;","&amp;AZ26&amp;","&amp;BA26&amp;","&amp;BB26))))))</f>
        <v>-1,1,1,-1,1</v>
      </c>
      <c r="BE26" s="157">
        <f>SUMIF(C26:C33,1,AI26:AI33)+SUMIF(D26:D33,1,AJ26:AJ33)</f>
        <v>3</v>
      </c>
      <c r="BF26" s="157">
        <f>IF(BE26&lt;&gt;0,RANK(BE26,BE26:BE32),"")</f>
        <v>1</v>
      </c>
      <c r="BG26" s="158">
        <f>SUMIF(A26:A29,C26,B26:B29)</f>
        <v>0</v>
      </c>
      <c r="BH26" s="159">
        <f>SUMIF(A26:A29,D26,B26:B29)</f>
        <v>0</v>
      </c>
      <c r="BI26" s="120">
        <f t="shared" ref="BI26:BI31" si="114">1+BI16</f>
        <v>3</v>
      </c>
      <c r="BJ26" s="121">
        <f>1*BJ21+1</f>
        <v>13</v>
      </c>
      <c r="BK26" s="160">
        <v>1</v>
      </c>
      <c r="BL26" s="161" t="str">
        <f t="shared" ref="BL26:BL31" si="115">CONCATENATE(C26," ","-"," ",D26)</f>
        <v>1 - 3</v>
      </c>
      <c r="BM26" s="162" t="s">
        <v>220</v>
      </c>
      <c r="BN26" s="163" t="s">
        <v>232</v>
      </c>
      <c r="BO26" s="164">
        <v>2</v>
      </c>
      <c r="BP26" s="444">
        <v>1</v>
      </c>
      <c r="BQ26" s="422">
        <f>B26</f>
        <v>0</v>
      </c>
      <c r="BR26" s="428" t="s">
        <v>94</v>
      </c>
      <c r="BS26" s="428"/>
      <c r="BT26" s="429"/>
      <c r="BU26" s="165">
        <f>IF(BQ26=0,0,VLOOKUP(BQ26,[3]Список!$A:P,7,FALSE))</f>
        <v>0</v>
      </c>
      <c r="BV26" s="404">
        <f>IF(BQ26=0,0,VLOOKUP(BQ26,[3]Список!$A:$P,6,FALSE))</f>
        <v>0</v>
      </c>
      <c r="BW26" s="406"/>
      <c r="BX26" s="406"/>
      <c r="BY26" s="406"/>
      <c r="BZ26" s="166"/>
      <c r="CA26" s="167">
        <f>IF(AG30&lt;AH30,AI30,IF(AH30&lt;AG30,AI30," "))</f>
        <v>2</v>
      </c>
      <c r="CB26" s="168"/>
      <c r="CC26" s="169"/>
      <c r="CD26" s="167">
        <f>IF(AG26&lt;AH26,AI26,IF(AH26&lt;AG26,AI26," "))</f>
        <v>1</v>
      </c>
      <c r="CE26" s="169"/>
      <c r="CF26" s="170"/>
      <c r="CG26" s="167" t="str">
        <f>IF(AG28&lt;AH28,AI28,IF(AH28&lt;AG28,AI28," "))</f>
        <v xml:space="preserve"> </v>
      </c>
      <c r="CH26" s="168"/>
      <c r="CI26" s="171"/>
      <c r="CJ26" s="408">
        <f>BE26</f>
        <v>3</v>
      </c>
      <c r="CK26" s="437" t="s">
        <v>305</v>
      </c>
      <c r="CL26" s="439">
        <f>IF(BF27="",BF26,BF27)</f>
        <v>1</v>
      </c>
      <c r="CO26" s="424"/>
      <c r="CP26" s="424"/>
      <c r="CQ26" s="424"/>
      <c r="CR26" s="117"/>
    </row>
    <row r="27" spans="1:96" ht="15.95" customHeight="1" x14ac:dyDescent="0.25">
      <c r="A27" s="144">
        <v>2</v>
      </c>
      <c r="B27" s="145"/>
      <c r="C27" s="146">
        <v>2</v>
      </c>
      <c r="D27" s="146">
        <v>4</v>
      </c>
      <c r="E27" s="147"/>
      <c r="F27" s="148"/>
      <c r="G27" s="149"/>
      <c r="H27" s="150"/>
      <c r="I27" s="147"/>
      <c r="J27" s="148"/>
      <c r="K27" s="149"/>
      <c r="L27" s="150"/>
      <c r="M27" s="147"/>
      <c r="N27" s="148"/>
      <c r="O27" s="149"/>
      <c r="P27" s="150"/>
      <c r="Q27" s="147"/>
      <c r="R27" s="148"/>
      <c r="S27" s="151">
        <f t="shared" si="77"/>
        <v>0</v>
      </c>
      <c r="T27" s="151">
        <f t="shared" si="78"/>
        <v>0</v>
      </c>
      <c r="U27" s="151">
        <f t="shared" si="79"/>
        <v>0</v>
      </c>
      <c r="V27" s="151">
        <f t="shared" si="80"/>
        <v>0</v>
      </c>
      <c r="W27" s="151">
        <f t="shared" si="81"/>
        <v>0</v>
      </c>
      <c r="X27" s="151">
        <f t="shared" si="82"/>
        <v>0</v>
      </c>
      <c r="Y27" s="151">
        <f t="shared" si="83"/>
        <v>0</v>
      </c>
      <c r="Z27" s="151">
        <f t="shared" si="84"/>
        <v>0</v>
      </c>
      <c r="AA27" s="151">
        <f t="shared" si="85"/>
        <v>0</v>
      </c>
      <c r="AB27" s="151">
        <f t="shared" si="86"/>
        <v>0</v>
      </c>
      <c r="AC27" s="151">
        <f t="shared" si="87"/>
        <v>0</v>
      </c>
      <c r="AD27" s="151">
        <f t="shared" si="88"/>
        <v>0</v>
      </c>
      <c r="AE27" s="151">
        <f t="shared" si="89"/>
        <v>0</v>
      </c>
      <c r="AF27" s="151">
        <f t="shared" si="90"/>
        <v>0</v>
      </c>
      <c r="AG27" s="152">
        <f t="shared" si="91"/>
        <v>0</v>
      </c>
      <c r="AH27" s="152">
        <f t="shared" si="91"/>
        <v>0</v>
      </c>
      <c r="AI27" s="153">
        <f t="shared" si="92"/>
        <v>0</v>
      </c>
      <c r="AJ27" s="153">
        <f t="shared" si="93"/>
        <v>0</v>
      </c>
      <c r="AK27" s="154" t="str">
        <f t="shared" si="94"/>
        <v/>
      </c>
      <c r="AL27" s="154" t="str">
        <f t="shared" si="95"/>
        <v/>
      </c>
      <c r="AM27" s="154" t="str">
        <f t="shared" si="96"/>
        <v/>
      </c>
      <c r="AN27" s="154" t="str">
        <f t="shared" si="97"/>
        <v/>
      </c>
      <c r="AO27" s="154" t="str">
        <f t="shared" si="98"/>
        <v/>
      </c>
      <c r="AP27" s="154" t="str">
        <f t="shared" si="99"/>
        <v/>
      </c>
      <c r="AQ27" s="154" t="str">
        <f t="shared" si="100"/>
        <v/>
      </c>
      <c r="AR27" s="155" t="str">
        <f t="shared" si="101"/>
        <v>0 - 0</v>
      </c>
      <c r="AS27" s="156" t="str">
        <f t="shared" si="102"/>
        <v/>
      </c>
      <c r="AT27" s="153">
        <f t="shared" si="103"/>
        <v>0</v>
      </c>
      <c r="AU27" s="153">
        <f t="shared" si="104"/>
        <v>0</v>
      </c>
      <c r="AV27" s="154" t="str">
        <f t="shared" si="105"/>
        <v/>
      </c>
      <c r="AW27" s="154" t="str">
        <f t="shared" si="106"/>
        <v/>
      </c>
      <c r="AX27" s="154" t="str">
        <f t="shared" si="107"/>
        <v/>
      </c>
      <c r="AY27" s="154" t="str">
        <f t="shared" si="108"/>
        <v/>
      </c>
      <c r="AZ27" s="154" t="str">
        <f t="shared" si="109"/>
        <v/>
      </c>
      <c r="BA27" s="154" t="str">
        <f t="shared" si="110"/>
        <v/>
      </c>
      <c r="BB27" s="154" t="str">
        <f t="shared" si="111"/>
        <v/>
      </c>
      <c r="BC27" s="155" t="str">
        <f t="shared" si="112"/>
        <v>0 - 0</v>
      </c>
      <c r="BD27" s="156" t="str">
        <f t="shared" si="113"/>
        <v/>
      </c>
      <c r="BE27" s="172"/>
      <c r="BF27" s="172"/>
      <c r="BG27" s="158">
        <f>SUMIF(A26:A29,C27,B26:B29)</f>
        <v>0</v>
      </c>
      <c r="BH27" s="159">
        <f>SUMIF(A26:A29,D27,B26:B29)</f>
        <v>0</v>
      </c>
      <c r="BI27" s="120">
        <f t="shared" si="114"/>
        <v>3</v>
      </c>
      <c r="BJ27" s="121">
        <f>1+BJ26</f>
        <v>14</v>
      </c>
      <c r="BK27" s="160">
        <v>1</v>
      </c>
      <c r="BL27" s="161" t="str">
        <f t="shared" si="115"/>
        <v>2 - 4</v>
      </c>
      <c r="BM27" s="162" t="s">
        <v>220</v>
      </c>
      <c r="BN27" s="163" t="s">
        <v>232</v>
      </c>
      <c r="BO27" s="164">
        <v>3</v>
      </c>
      <c r="BP27" s="445"/>
      <c r="BQ27" s="423"/>
      <c r="BR27" s="447"/>
      <c r="BS27" s="447"/>
      <c r="BT27" s="448"/>
      <c r="BU27" s="173">
        <f>IF(BQ26=0,0,VLOOKUP(BQ26,[3]Список!$A:P,8,FALSE))</f>
        <v>0</v>
      </c>
      <c r="BV27" s="405"/>
      <c r="BW27" s="407"/>
      <c r="BX27" s="407"/>
      <c r="BY27" s="407"/>
      <c r="BZ27" s="441" t="str">
        <f>IF(AI30&lt;AJ30,AR30,IF(AJ30&lt;AI30,AS30," "))</f>
        <v>1,-1,1,1</v>
      </c>
      <c r="CA27" s="442"/>
      <c r="CB27" s="443"/>
      <c r="CC27" s="442" t="str">
        <f>IF(AI26&lt;AJ26,AR26,IF(AJ26&lt;AI26,AS26," "))</f>
        <v>2 - 3</v>
      </c>
      <c r="CD27" s="442"/>
      <c r="CE27" s="442"/>
      <c r="CF27" s="441" t="str">
        <f>IF(AI28&lt;AJ28,AR28,IF(AJ28&lt;AI28,AS28," "))</f>
        <v xml:space="preserve"> </v>
      </c>
      <c r="CG27" s="442"/>
      <c r="CH27" s="443"/>
      <c r="CI27" s="174"/>
      <c r="CJ27" s="409"/>
      <c r="CK27" s="438"/>
      <c r="CL27" s="440"/>
      <c r="CO27" s="424"/>
      <c r="CP27" s="424"/>
      <c r="CQ27" s="424"/>
      <c r="CR27" s="117"/>
    </row>
    <row r="28" spans="1:96" ht="15.95" customHeight="1" x14ac:dyDescent="0.25">
      <c r="A28" s="144">
        <v>3</v>
      </c>
      <c r="B28" s="145"/>
      <c r="C28" s="146">
        <v>1</v>
      </c>
      <c r="D28" s="146">
        <v>4</v>
      </c>
      <c r="E28" s="147"/>
      <c r="F28" s="148"/>
      <c r="G28" s="149"/>
      <c r="H28" s="150"/>
      <c r="I28" s="147"/>
      <c r="J28" s="148"/>
      <c r="K28" s="149"/>
      <c r="L28" s="150"/>
      <c r="M28" s="147"/>
      <c r="N28" s="148"/>
      <c r="O28" s="149"/>
      <c r="P28" s="150"/>
      <c r="Q28" s="147"/>
      <c r="R28" s="148"/>
      <c r="S28" s="151">
        <f t="shared" si="77"/>
        <v>0</v>
      </c>
      <c r="T28" s="151">
        <f t="shared" si="78"/>
        <v>0</v>
      </c>
      <c r="U28" s="151">
        <f t="shared" si="79"/>
        <v>0</v>
      </c>
      <c r="V28" s="151">
        <f t="shared" si="80"/>
        <v>0</v>
      </c>
      <c r="W28" s="151">
        <f t="shared" si="81"/>
        <v>0</v>
      </c>
      <c r="X28" s="151">
        <f t="shared" si="82"/>
        <v>0</v>
      </c>
      <c r="Y28" s="151">
        <f t="shared" si="83"/>
        <v>0</v>
      </c>
      <c r="Z28" s="151">
        <f t="shared" si="84"/>
        <v>0</v>
      </c>
      <c r="AA28" s="151">
        <f t="shared" si="85"/>
        <v>0</v>
      </c>
      <c r="AB28" s="151">
        <f t="shared" si="86"/>
        <v>0</v>
      </c>
      <c r="AC28" s="151">
        <f t="shared" si="87"/>
        <v>0</v>
      </c>
      <c r="AD28" s="151">
        <f t="shared" si="88"/>
        <v>0</v>
      </c>
      <c r="AE28" s="151">
        <f t="shared" si="89"/>
        <v>0</v>
      </c>
      <c r="AF28" s="151">
        <f t="shared" si="90"/>
        <v>0</v>
      </c>
      <c r="AG28" s="152">
        <f t="shared" si="91"/>
        <v>0</v>
      </c>
      <c r="AH28" s="152">
        <f t="shared" si="91"/>
        <v>0</v>
      </c>
      <c r="AI28" s="153">
        <f t="shared" si="92"/>
        <v>0</v>
      </c>
      <c r="AJ28" s="153">
        <f t="shared" si="93"/>
        <v>0</v>
      </c>
      <c r="AK28" s="154" t="str">
        <f t="shared" si="94"/>
        <v/>
      </c>
      <c r="AL28" s="154" t="str">
        <f t="shared" si="95"/>
        <v/>
      </c>
      <c r="AM28" s="154" t="str">
        <f t="shared" si="96"/>
        <v/>
      </c>
      <c r="AN28" s="154" t="str">
        <f t="shared" si="97"/>
        <v/>
      </c>
      <c r="AO28" s="154" t="str">
        <f t="shared" si="98"/>
        <v/>
      </c>
      <c r="AP28" s="154" t="str">
        <f t="shared" si="99"/>
        <v/>
      </c>
      <c r="AQ28" s="154" t="str">
        <f t="shared" si="100"/>
        <v/>
      </c>
      <c r="AR28" s="155" t="str">
        <f t="shared" si="101"/>
        <v>0 - 0</v>
      </c>
      <c r="AS28" s="156" t="str">
        <f t="shared" si="102"/>
        <v/>
      </c>
      <c r="AT28" s="153">
        <f t="shared" si="103"/>
        <v>0</v>
      </c>
      <c r="AU28" s="153">
        <f t="shared" si="104"/>
        <v>0</v>
      </c>
      <c r="AV28" s="154" t="str">
        <f t="shared" si="105"/>
        <v/>
      </c>
      <c r="AW28" s="154" t="str">
        <f t="shared" si="106"/>
        <v/>
      </c>
      <c r="AX28" s="154" t="str">
        <f t="shared" si="107"/>
        <v/>
      </c>
      <c r="AY28" s="154" t="str">
        <f t="shared" si="108"/>
        <v/>
      </c>
      <c r="AZ28" s="154" t="str">
        <f t="shared" si="109"/>
        <v/>
      </c>
      <c r="BA28" s="154" t="str">
        <f t="shared" si="110"/>
        <v/>
      </c>
      <c r="BB28" s="154" t="str">
        <f t="shared" si="111"/>
        <v/>
      </c>
      <c r="BC28" s="155" t="str">
        <f t="shared" si="112"/>
        <v>0 - 0</v>
      </c>
      <c r="BD28" s="156" t="str">
        <f t="shared" si="113"/>
        <v/>
      </c>
      <c r="BE28" s="157">
        <f>SUMIF(C26:C33,2,AI26:AI33)+SUMIF(D26:D33,2,AJ26:AJ33)</f>
        <v>3</v>
      </c>
      <c r="BF28" s="157">
        <f>IF(BE28&lt;&gt;0,RANK(BE28,BE26:BE32),"")</f>
        <v>1</v>
      </c>
      <c r="BG28" s="158">
        <f>SUMIF(A26:A29,C28,B26:B29)</f>
        <v>0</v>
      </c>
      <c r="BH28" s="159">
        <f>SUMIF(A26:A29,D28,B26:B29)</f>
        <v>0</v>
      </c>
      <c r="BI28" s="120">
        <f t="shared" si="114"/>
        <v>3</v>
      </c>
      <c r="BJ28" s="121">
        <f>1+BJ27</f>
        <v>15</v>
      </c>
      <c r="BK28" s="160">
        <v>2</v>
      </c>
      <c r="BL28" s="175" t="str">
        <f t="shared" si="115"/>
        <v>1 - 4</v>
      </c>
      <c r="BM28" s="176"/>
      <c r="BN28" s="177"/>
      <c r="BO28" s="178"/>
      <c r="BP28" s="426">
        <v>2</v>
      </c>
      <c r="BQ28" s="427">
        <f>B27</f>
        <v>0</v>
      </c>
      <c r="BR28" s="428" t="s">
        <v>226</v>
      </c>
      <c r="BS28" s="428"/>
      <c r="BT28" s="429"/>
      <c r="BU28" s="179">
        <f>IF(BQ28=0,0,VLOOKUP(BQ28,[3]Список!$A:P,7,FALSE))</f>
        <v>0</v>
      </c>
      <c r="BV28" s="430">
        <f>IF(BQ28=0,0,VLOOKUP(BQ28,[3]Список!$A:$P,6,FALSE))</f>
        <v>0</v>
      </c>
      <c r="BW28" s="180"/>
      <c r="BX28" s="181">
        <f>IF(AG30&lt;AH30,AT30,IF(AH30&lt;AG30,AT30," "))</f>
        <v>1</v>
      </c>
      <c r="BY28" s="182"/>
      <c r="BZ28" s="431"/>
      <c r="CA28" s="432"/>
      <c r="CB28" s="433"/>
      <c r="CC28" s="182"/>
      <c r="CD28" s="181">
        <f>IF(AG29&lt;AH29,AI29,IF(AH29&lt;AG29,AI29," "))</f>
        <v>2</v>
      </c>
      <c r="CE28" s="182"/>
      <c r="CF28" s="183"/>
      <c r="CG28" s="181" t="str">
        <f>IF(AG27&lt;AH27,AI27,IF(AH27&lt;AG27,AI27," "))</f>
        <v xml:space="preserve"> </v>
      </c>
      <c r="CH28" s="184"/>
      <c r="CI28" s="185"/>
      <c r="CJ28" s="434">
        <f>BE28</f>
        <v>3</v>
      </c>
      <c r="CK28" s="435" t="s">
        <v>304</v>
      </c>
      <c r="CL28" s="436">
        <v>2</v>
      </c>
      <c r="CO28" s="424"/>
      <c r="CP28" s="424"/>
      <c r="CQ28" s="424"/>
      <c r="CR28" s="117"/>
    </row>
    <row r="29" spans="1:96" ht="15.95" customHeight="1" x14ac:dyDescent="0.25">
      <c r="A29" s="144">
        <v>4</v>
      </c>
      <c r="B29" s="145"/>
      <c r="C29" s="146">
        <v>2</v>
      </c>
      <c r="D29" s="146">
        <v>3</v>
      </c>
      <c r="E29" s="147">
        <v>2</v>
      </c>
      <c r="F29" s="148">
        <v>1</v>
      </c>
      <c r="G29" s="149">
        <v>2</v>
      </c>
      <c r="H29" s="150">
        <v>1</v>
      </c>
      <c r="I29" s="147">
        <v>1</v>
      </c>
      <c r="J29" s="148">
        <v>2</v>
      </c>
      <c r="K29" s="149">
        <v>2</v>
      </c>
      <c r="L29" s="150">
        <v>1</v>
      </c>
      <c r="M29" s="147"/>
      <c r="N29" s="148"/>
      <c r="O29" s="149"/>
      <c r="P29" s="150"/>
      <c r="Q29" s="147"/>
      <c r="R29" s="148"/>
      <c r="S29" s="151">
        <f t="shared" si="77"/>
        <v>1</v>
      </c>
      <c r="T29" s="151">
        <f t="shared" si="78"/>
        <v>0</v>
      </c>
      <c r="U29" s="151">
        <f t="shared" si="79"/>
        <v>1</v>
      </c>
      <c r="V29" s="151">
        <f t="shared" si="80"/>
        <v>0</v>
      </c>
      <c r="W29" s="151">
        <f t="shared" si="81"/>
        <v>0</v>
      </c>
      <c r="X29" s="151">
        <f t="shared" si="82"/>
        <v>1</v>
      </c>
      <c r="Y29" s="151">
        <f t="shared" si="83"/>
        <v>1</v>
      </c>
      <c r="Z29" s="151">
        <f t="shared" si="84"/>
        <v>0</v>
      </c>
      <c r="AA29" s="151">
        <f t="shared" si="85"/>
        <v>0</v>
      </c>
      <c r="AB29" s="151">
        <f t="shared" si="86"/>
        <v>0</v>
      </c>
      <c r="AC29" s="151">
        <f t="shared" si="87"/>
        <v>0</v>
      </c>
      <c r="AD29" s="151">
        <f t="shared" si="88"/>
        <v>0</v>
      </c>
      <c r="AE29" s="151">
        <f t="shared" si="89"/>
        <v>0</v>
      </c>
      <c r="AF29" s="151">
        <f t="shared" si="90"/>
        <v>0</v>
      </c>
      <c r="AG29" s="152">
        <f t="shared" si="91"/>
        <v>3</v>
      </c>
      <c r="AH29" s="152">
        <f t="shared" si="91"/>
        <v>1</v>
      </c>
      <c r="AI29" s="153">
        <f t="shared" si="92"/>
        <v>2</v>
      </c>
      <c r="AJ29" s="153">
        <f t="shared" si="93"/>
        <v>1</v>
      </c>
      <c r="AK29" s="154">
        <f t="shared" si="94"/>
        <v>1</v>
      </c>
      <c r="AL29" s="154">
        <f t="shared" si="95"/>
        <v>1</v>
      </c>
      <c r="AM29" s="154">
        <f t="shared" si="96"/>
        <v>-1</v>
      </c>
      <c r="AN29" s="154">
        <f t="shared" si="97"/>
        <v>1</v>
      </c>
      <c r="AO29" s="154" t="str">
        <f t="shared" si="98"/>
        <v/>
      </c>
      <c r="AP29" s="154" t="str">
        <f t="shared" si="99"/>
        <v/>
      </c>
      <c r="AQ29" s="154" t="str">
        <f t="shared" si="100"/>
        <v/>
      </c>
      <c r="AR29" s="155" t="str">
        <f t="shared" si="101"/>
        <v>3 - 1</v>
      </c>
      <c r="AS29" s="156" t="str">
        <f t="shared" si="102"/>
        <v>1,1,-1,1</v>
      </c>
      <c r="AT29" s="153">
        <f t="shared" si="103"/>
        <v>1</v>
      </c>
      <c r="AU29" s="153">
        <f t="shared" si="104"/>
        <v>2</v>
      </c>
      <c r="AV29" s="154">
        <f t="shared" si="105"/>
        <v>-1</v>
      </c>
      <c r="AW29" s="154">
        <f t="shared" si="106"/>
        <v>-1</v>
      </c>
      <c r="AX29" s="154">
        <f t="shared" si="107"/>
        <v>1</v>
      </c>
      <c r="AY29" s="154">
        <f t="shared" si="108"/>
        <v>-1</v>
      </c>
      <c r="AZ29" s="154" t="str">
        <f t="shared" si="109"/>
        <v/>
      </c>
      <c r="BA29" s="154" t="str">
        <f t="shared" si="110"/>
        <v/>
      </c>
      <c r="BB29" s="154" t="str">
        <f t="shared" si="111"/>
        <v/>
      </c>
      <c r="BC29" s="155" t="str">
        <f t="shared" si="112"/>
        <v>1 - 3</v>
      </c>
      <c r="BD29" s="156" t="str">
        <f t="shared" si="113"/>
        <v>-1,-1,1,-1</v>
      </c>
      <c r="BE29" s="172"/>
      <c r="BF29" s="172"/>
      <c r="BG29" s="158">
        <f>SUMIF(A26:A29,C29,B26:B29)</f>
        <v>0</v>
      </c>
      <c r="BH29" s="159">
        <f>SUMIF(A26:A29,D29,B26:B29)</f>
        <v>0</v>
      </c>
      <c r="BI29" s="120">
        <f t="shared" si="114"/>
        <v>3</v>
      </c>
      <c r="BJ29" s="121">
        <f>1+BJ28</f>
        <v>16</v>
      </c>
      <c r="BK29" s="160">
        <v>2</v>
      </c>
      <c r="BL29" s="175" t="str">
        <f t="shared" si="115"/>
        <v>2 - 3</v>
      </c>
      <c r="BM29" s="176"/>
      <c r="BN29" s="177"/>
      <c r="BO29" s="178"/>
      <c r="BP29" s="426"/>
      <c r="BQ29" s="427"/>
      <c r="BR29" s="447" t="s">
        <v>222</v>
      </c>
      <c r="BS29" s="447"/>
      <c r="BT29" s="448"/>
      <c r="BU29" s="179">
        <f>IF(BQ28=0,0,VLOOKUP(BQ28,[3]Список!$A:P,8,FALSE))</f>
        <v>0</v>
      </c>
      <c r="BV29" s="430"/>
      <c r="BW29" s="449" t="str">
        <f>IF(AI30&gt;AJ30,BC30,IF(AJ30&gt;AI30,BD30," "))</f>
        <v>1 - 3</v>
      </c>
      <c r="BX29" s="450"/>
      <c r="BY29" s="450"/>
      <c r="BZ29" s="431"/>
      <c r="CA29" s="432"/>
      <c r="CB29" s="433"/>
      <c r="CC29" s="450" t="str">
        <f>IF(AI29&lt;AJ29,AR29,IF(AJ29&lt;AI29,AS29," "))</f>
        <v>1,1,-1,1</v>
      </c>
      <c r="CD29" s="450"/>
      <c r="CE29" s="450"/>
      <c r="CF29" s="451" t="str">
        <f>IF(AI27&lt;AJ27,AR27,IF(AJ27&lt;AI27,AS27," "))</f>
        <v xml:space="preserve"> </v>
      </c>
      <c r="CG29" s="450"/>
      <c r="CH29" s="452"/>
      <c r="CI29" s="186"/>
      <c r="CJ29" s="434"/>
      <c r="CK29" s="435"/>
      <c r="CL29" s="436"/>
      <c r="CO29" s="424"/>
      <c r="CP29" s="424"/>
      <c r="CQ29" s="424"/>
      <c r="CR29" s="117"/>
    </row>
    <row r="30" spans="1:96" ht="15.95" customHeight="1" x14ac:dyDescent="0.25">
      <c r="A30" s="144">
        <v>5</v>
      </c>
      <c r="B30" s="187"/>
      <c r="C30" s="146">
        <v>1</v>
      </c>
      <c r="D30" s="146">
        <v>2</v>
      </c>
      <c r="E30" s="147">
        <v>2</v>
      </c>
      <c r="F30" s="148">
        <v>1</v>
      </c>
      <c r="G30" s="149">
        <v>1</v>
      </c>
      <c r="H30" s="150">
        <v>2</v>
      </c>
      <c r="I30" s="147">
        <v>2</v>
      </c>
      <c r="J30" s="148">
        <v>1</v>
      </c>
      <c r="K30" s="149">
        <v>2</v>
      </c>
      <c r="L30" s="150">
        <v>1</v>
      </c>
      <c r="M30" s="147"/>
      <c r="N30" s="148"/>
      <c r="O30" s="149"/>
      <c r="P30" s="150"/>
      <c r="Q30" s="147"/>
      <c r="R30" s="148"/>
      <c r="S30" s="151">
        <f t="shared" si="77"/>
        <v>1</v>
      </c>
      <c r="T30" s="151">
        <f t="shared" si="78"/>
        <v>0</v>
      </c>
      <c r="U30" s="151">
        <f t="shared" si="79"/>
        <v>0</v>
      </c>
      <c r="V30" s="151">
        <f t="shared" si="80"/>
        <v>1</v>
      </c>
      <c r="W30" s="151">
        <f t="shared" si="81"/>
        <v>1</v>
      </c>
      <c r="X30" s="151">
        <f t="shared" si="82"/>
        <v>0</v>
      </c>
      <c r="Y30" s="151">
        <f t="shared" si="83"/>
        <v>1</v>
      </c>
      <c r="Z30" s="151">
        <f t="shared" si="84"/>
        <v>0</v>
      </c>
      <c r="AA30" s="151">
        <f t="shared" si="85"/>
        <v>0</v>
      </c>
      <c r="AB30" s="151">
        <f t="shared" si="86"/>
        <v>0</v>
      </c>
      <c r="AC30" s="151">
        <f t="shared" si="87"/>
        <v>0</v>
      </c>
      <c r="AD30" s="151">
        <f t="shared" si="88"/>
        <v>0</v>
      </c>
      <c r="AE30" s="151">
        <f t="shared" si="89"/>
        <v>0</v>
      </c>
      <c r="AF30" s="151">
        <f t="shared" si="90"/>
        <v>0</v>
      </c>
      <c r="AG30" s="152">
        <f t="shared" si="91"/>
        <v>3</v>
      </c>
      <c r="AH30" s="152">
        <f t="shared" si="91"/>
        <v>1</v>
      </c>
      <c r="AI30" s="153">
        <f t="shared" si="92"/>
        <v>2</v>
      </c>
      <c r="AJ30" s="153">
        <f t="shared" si="93"/>
        <v>1</v>
      </c>
      <c r="AK30" s="154">
        <f t="shared" si="94"/>
        <v>1</v>
      </c>
      <c r="AL30" s="154">
        <f t="shared" si="95"/>
        <v>-1</v>
      </c>
      <c r="AM30" s="154">
        <f t="shared" si="96"/>
        <v>1</v>
      </c>
      <c r="AN30" s="154">
        <f t="shared" si="97"/>
        <v>1</v>
      </c>
      <c r="AO30" s="154" t="str">
        <f t="shared" si="98"/>
        <v/>
      </c>
      <c r="AP30" s="154" t="str">
        <f t="shared" si="99"/>
        <v/>
      </c>
      <c r="AQ30" s="154" t="str">
        <f t="shared" si="100"/>
        <v/>
      </c>
      <c r="AR30" s="155" t="str">
        <f t="shared" si="101"/>
        <v>3 - 1</v>
      </c>
      <c r="AS30" s="156" t="str">
        <f t="shared" si="102"/>
        <v>1,-1,1,1</v>
      </c>
      <c r="AT30" s="153">
        <f t="shared" si="103"/>
        <v>1</v>
      </c>
      <c r="AU30" s="153">
        <f t="shared" si="104"/>
        <v>2</v>
      </c>
      <c r="AV30" s="154">
        <f t="shared" si="105"/>
        <v>-1</v>
      </c>
      <c r="AW30" s="154">
        <f t="shared" si="106"/>
        <v>1</v>
      </c>
      <c r="AX30" s="154">
        <f t="shared" si="107"/>
        <v>-1</v>
      </c>
      <c r="AY30" s="154">
        <f t="shared" si="108"/>
        <v>-1</v>
      </c>
      <c r="AZ30" s="154" t="str">
        <f t="shared" si="109"/>
        <v/>
      </c>
      <c r="BA30" s="154" t="str">
        <f t="shared" si="110"/>
        <v/>
      </c>
      <c r="BB30" s="154" t="str">
        <f t="shared" si="111"/>
        <v/>
      </c>
      <c r="BC30" s="155" t="str">
        <f t="shared" si="112"/>
        <v>1 - 3</v>
      </c>
      <c r="BD30" s="156" t="str">
        <f t="shared" si="113"/>
        <v>-1,1,-1,-1</v>
      </c>
      <c r="BE30" s="157">
        <f>SUMIF(C26:C33,3,AI26:AI33)+SUMIF(D26:D33,3,AJ26:AJ33)</f>
        <v>3</v>
      </c>
      <c r="BF30" s="157">
        <f>IF(BE30&lt;&gt;0,RANK(BE30,BE26:BE32),"")</f>
        <v>1</v>
      </c>
      <c r="BG30" s="158">
        <f>SUMIF(A26:A29,C30,B26:B29)</f>
        <v>0</v>
      </c>
      <c r="BH30" s="159">
        <f>SUMIF(A26:A29,D30,B26:B29)</f>
        <v>0</v>
      </c>
      <c r="BI30" s="120">
        <f t="shared" si="114"/>
        <v>3</v>
      </c>
      <c r="BJ30" s="121">
        <f>1+BJ29</f>
        <v>17</v>
      </c>
      <c r="BK30" s="160">
        <v>3</v>
      </c>
      <c r="BL30" s="188" t="str">
        <f t="shared" si="115"/>
        <v>1 - 2</v>
      </c>
      <c r="BM30" s="162" t="s">
        <v>220</v>
      </c>
      <c r="BN30" s="207" t="s">
        <v>234</v>
      </c>
      <c r="BO30" s="164">
        <v>6</v>
      </c>
      <c r="BP30" s="420">
        <v>3</v>
      </c>
      <c r="BQ30" s="422">
        <f>B28</f>
        <v>0</v>
      </c>
      <c r="BR30" s="428" t="s">
        <v>128</v>
      </c>
      <c r="BS30" s="428"/>
      <c r="BT30" s="429"/>
      <c r="BU30" s="165">
        <f>IF(BQ30=0,0,VLOOKUP(BQ30,[3]Список!$A:P,7,FALSE))</f>
        <v>0</v>
      </c>
      <c r="BV30" s="404">
        <f>IF(BQ30=0,0,VLOOKUP(BQ30,[3]Список!$A:$P,6,FALSE))</f>
        <v>0</v>
      </c>
      <c r="BW30" s="189"/>
      <c r="BX30" s="167">
        <f>IF(AG26&lt;AH26,AT26,IF(AH26&lt;AG26,AT26," "))</f>
        <v>2</v>
      </c>
      <c r="BY30" s="169"/>
      <c r="BZ30" s="170"/>
      <c r="CA30" s="167">
        <f>IF(AG29&lt;AH29,AT29,IF(AH29&lt;AG29,AT29," "))</f>
        <v>1</v>
      </c>
      <c r="CB30" s="168"/>
      <c r="CC30" s="406"/>
      <c r="CD30" s="406"/>
      <c r="CE30" s="406"/>
      <c r="CF30" s="166"/>
      <c r="CG30" s="167" t="str">
        <f>IF(AG31&lt;AH31,AI31,IF(AH31&lt;AG31,AI31," "))</f>
        <v xml:space="preserve"> </v>
      </c>
      <c r="CH30" s="168"/>
      <c r="CI30" s="171"/>
      <c r="CJ30" s="408">
        <f>BE30</f>
        <v>3</v>
      </c>
      <c r="CK30" s="437" t="s">
        <v>306</v>
      </c>
      <c r="CL30" s="439">
        <v>3</v>
      </c>
      <c r="CO30" s="117"/>
      <c r="CP30" s="117"/>
      <c r="CQ30" s="117"/>
      <c r="CR30" s="117"/>
    </row>
    <row r="31" spans="1:96" ht="15.95" customHeight="1" x14ac:dyDescent="0.25">
      <c r="A31" s="144">
        <v>6</v>
      </c>
      <c r="C31" s="146">
        <v>3</v>
      </c>
      <c r="D31" s="146">
        <v>4</v>
      </c>
      <c r="E31" s="147"/>
      <c r="F31" s="148"/>
      <c r="G31" s="149"/>
      <c r="H31" s="150"/>
      <c r="I31" s="147"/>
      <c r="J31" s="148"/>
      <c r="K31" s="149"/>
      <c r="L31" s="150"/>
      <c r="M31" s="147"/>
      <c r="N31" s="148"/>
      <c r="O31" s="149"/>
      <c r="P31" s="150"/>
      <c r="Q31" s="147"/>
      <c r="R31" s="148"/>
      <c r="S31" s="151">
        <f t="shared" si="77"/>
        <v>0</v>
      </c>
      <c r="T31" s="151">
        <f t="shared" si="78"/>
        <v>0</v>
      </c>
      <c r="U31" s="151">
        <f t="shared" si="79"/>
        <v>0</v>
      </c>
      <c r="V31" s="151">
        <f t="shared" si="80"/>
        <v>0</v>
      </c>
      <c r="W31" s="151">
        <f t="shared" si="81"/>
        <v>0</v>
      </c>
      <c r="X31" s="151">
        <f t="shared" si="82"/>
        <v>0</v>
      </c>
      <c r="Y31" s="151">
        <f t="shared" si="83"/>
        <v>0</v>
      </c>
      <c r="Z31" s="151">
        <f t="shared" si="84"/>
        <v>0</v>
      </c>
      <c r="AA31" s="151">
        <f t="shared" si="85"/>
        <v>0</v>
      </c>
      <c r="AB31" s="151">
        <f t="shared" si="86"/>
        <v>0</v>
      </c>
      <c r="AC31" s="151">
        <f t="shared" si="87"/>
        <v>0</v>
      </c>
      <c r="AD31" s="151">
        <f t="shared" si="88"/>
        <v>0</v>
      </c>
      <c r="AE31" s="151">
        <f t="shared" si="89"/>
        <v>0</v>
      </c>
      <c r="AF31" s="151">
        <f t="shared" si="90"/>
        <v>0</v>
      </c>
      <c r="AG31" s="152">
        <f t="shared" si="91"/>
        <v>0</v>
      </c>
      <c r="AH31" s="152">
        <f t="shared" si="91"/>
        <v>0</v>
      </c>
      <c r="AI31" s="153">
        <f t="shared" si="92"/>
        <v>0</v>
      </c>
      <c r="AJ31" s="153">
        <f t="shared" si="93"/>
        <v>0</v>
      </c>
      <c r="AK31" s="154" t="str">
        <f t="shared" si="94"/>
        <v/>
      </c>
      <c r="AL31" s="154" t="str">
        <f t="shared" si="95"/>
        <v/>
      </c>
      <c r="AM31" s="154" t="str">
        <f t="shared" si="96"/>
        <v/>
      </c>
      <c r="AN31" s="154" t="str">
        <f t="shared" si="97"/>
        <v/>
      </c>
      <c r="AO31" s="154" t="str">
        <f t="shared" si="98"/>
        <v/>
      </c>
      <c r="AP31" s="154" t="str">
        <f t="shared" si="99"/>
        <v/>
      </c>
      <c r="AQ31" s="154" t="str">
        <f t="shared" si="100"/>
        <v/>
      </c>
      <c r="AR31" s="155" t="str">
        <f t="shared" si="101"/>
        <v>0 - 0</v>
      </c>
      <c r="AS31" s="156" t="str">
        <f t="shared" si="102"/>
        <v/>
      </c>
      <c r="AT31" s="153">
        <f t="shared" si="103"/>
        <v>0</v>
      </c>
      <c r="AU31" s="153">
        <f t="shared" si="104"/>
        <v>0</v>
      </c>
      <c r="AV31" s="154" t="str">
        <f t="shared" si="105"/>
        <v/>
      </c>
      <c r="AW31" s="154" t="str">
        <f t="shared" si="106"/>
        <v/>
      </c>
      <c r="AX31" s="154" t="str">
        <f t="shared" si="107"/>
        <v/>
      </c>
      <c r="AY31" s="154" t="str">
        <f t="shared" si="108"/>
        <v/>
      </c>
      <c r="AZ31" s="154" t="str">
        <f t="shared" si="109"/>
        <v/>
      </c>
      <c r="BA31" s="154" t="str">
        <f t="shared" si="110"/>
        <v/>
      </c>
      <c r="BB31" s="154" t="str">
        <f t="shared" si="111"/>
        <v/>
      </c>
      <c r="BC31" s="155" t="str">
        <f t="shared" si="112"/>
        <v>0 - 0</v>
      </c>
      <c r="BD31" s="156" t="str">
        <f t="shared" si="113"/>
        <v/>
      </c>
      <c r="BE31" s="172"/>
      <c r="BF31" s="172"/>
      <c r="BG31" s="158">
        <f>SUMIF(A26:A29,C31,B26:B29)</f>
        <v>0</v>
      </c>
      <c r="BH31" s="159">
        <f>SUMIF(A26:A29,D31,B26:B29)</f>
        <v>0</v>
      </c>
      <c r="BI31" s="120">
        <f t="shared" si="114"/>
        <v>3</v>
      </c>
      <c r="BJ31" s="121">
        <f>1+BJ30</f>
        <v>18</v>
      </c>
      <c r="BK31" s="160">
        <v>3</v>
      </c>
      <c r="BL31" s="190" t="str">
        <f t="shared" si="115"/>
        <v>3 - 4</v>
      </c>
      <c r="BM31" s="191" t="s">
        <v>220</v>
      </c>
      <c r="BN31" s="208" t="s">
        <v>234</v>
      </c>
      <c r="BO31" s="193">
        <v>7</v>
      </c>
      <c r="BP31" s="421"/>
      <c r="BQ31" s="423"/>
      <c r="BR31" s="447"/>
      <c r="BS31" s="447"/>
      <c r="BT31" s="448"/>
      <c r="BU31" s="173">
        <f>IF(BQ30=0,0,VLOOKUP(BQ30,[3]Список!$A:P,8,FALSE))</f>
        <v>0</v>
      </c>
      <c r="BV31" s="405"/>
      <c r="BW31" s="446" t="str">
        <f>IF(AI26&gt;AJ26,BC26,IF(AJ26&gt;AI26,BD26," "))</f>
        <v>-1,1,1,-1,1</v>
      </c>
      <c r="BX31" s="442"/>
      <c r="BY31" s="442"/>
      <c r="BZ31" s="441" t="str">
        <f>IF(AI29&gt;AJ29,BC29,IF(AJ29&gt;AI29,BD29," "))</f>
        <v>1 - 3</v>
      </c>
      <c r="CA31" s="442"/>
      <c r="CB31" s="443"/>
      <c r="CC31" s="407"/>
      <c r="CD31" s="407"/>
      <c r="CE31" s="407"/>
      <c r="CF31" s="441" t="str">
        <f>IF(AI31&lt;AJ31,AR31,IF(AJ31&lt;AI31,AS31," "))</f>
        <v xml:space="preserve"> </v>
      </c>
      <c r="CG31" s="442"/>
      <c r="CH31" s="443"/>
      <c r="CI31" s="174"/>
      <c r="CJ31" s="409"/>
      <c r="CK31" s="438"/>
      <c r="CL31" s="440"/>
      <c r="CO31" s="424"/>
      <c r="CP31" s="424"/>
      <c r="CQ31" s="424"/>
      <c r="CR31" s="117"/>
    </row>
    <row r="32" spans="1:96" ht="15.95" customHeight="1" x14ac:dyDescent="0.25"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V32" s="23"/>
      <c r="AW32" s="23"/>
      <c r="AX32" s="23"/>
      <c r="AY32" s="23"/>
      <c r="AZ32" s="23"/>
      <c r="BE32" s="157">
        <f>SUMIF(C26:C33,4,AI26:AI33)+SUMIF(D26:D33,4,AJ26:AJ33)</f>
        <v>0</v>
      </c>
      <c r="BF32" s="157" t="str">
        <f>IF(BE32&lt;&gt;0,RANK(BE32,BE26:BE32),"")</f>
        <v/>
      </c>
      <c r="BG32" s="194"/>
      <c r="BH32" s="194"/>
      <c r="BK32" s="136"/>
      <c r="BP32" s="426">
        <v>4</v>
      </c>
      <c r="BQ32" s="427">
        <f>B29</f>
        <v>0</v>
      </c>
      <c r="BR32" s="117"/>
      <c r="BS32" s="117"/>
      <c r="BT32" s="209"/>
      <c r="BU32" s="179">
        <f>IF(BQ32=0,0,VLOOKUP(BQ32,[3]Список!$A:P,7,FALSE))</f>
        <v>0</v>
      </c>
      <c r="BV32" s="430">
        <f>IF(BQ32=0,0,VLOOKUP(BQ32,[3]Список!$A:$P,6,FALSE))</f>
        <v>0</v>
      </c>
      <c r="BW32" s="180"/>
      <c r="BX32" s="181" t="str">
        <f>IF(AG28&lt;AH28,AT28,IF(AH28&lt;AG28,AT28," "))</f>
        <v xml:space="preserve"> </v>
      </c>
      <c r="BY32" s="182"/>
      <c r="BZ32" s="195"/>
      <c r="CA32" s="181" t="str">
        <f>IF(AG27&lt;AH27,AT27,IF(AH27&lt;AG27,AT27," "))</f>
        <v xml:space="preserve"> </v>
      </c>
      <c r="CB32" s="184"/>
      <c r="CC32" s="182"/>
      <c r="CD32" s="181" t="str">
        <f>IF(AG31&lt;AH31,AT31,IF(AH31&lt;AG31,AT31," "))</f>
        <v xml:space="preserve"> </v>
      </c>
      <c r="CE32" s="182"/>
      <c r="CF32" s="431"/>
      <c r="CG32" s="432"/>
      <c r="CH32" s="433"/>
      <c r="CI32" s="185"/>
      <c r="CJ32" s="434">
        <f>BE32</f>
        <v>0</v>
      </c>
      <c r="CK32" s="435"/>
      <c r="CL32" s="436" t="str">
        <f>IF(BF33="",BF32,BF33)</f>
        <v/>
      </c>
      <c r="CO32" s="424"/>
      <c r="CP32" s="424"/>
      <c r="CQ32" s="424"/>
      <c r="CR32" s="117"/>
    </row>
    <row r="33" spans="1:96" ht="15.95" customHeight="1" thickBot="1" x14ac:dyDescent="0.3"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V33" s="23"/>
      <c r="AW33" s="23"/>
      <c r="AX33" s="23"/>
      <c r="AY33" s="23"/>
      <c r="AZ33" s="23"/>
      <c r="BE33" s="172"/>
      <c r="BF33" s="172"/>
      <c r="BG33" s="194"/>
      <c r="BH33" s="194"/>
      <c r="BK33" s="210"/>
      <c r="BL33" s="196"/>
      <c r="BM33" s="197"/>
      <c r="BN33" s="198"/>
      <c r="BO33" s="197"/>
      <c r="BP33" s="461"/>
      <c r="BQ33" s="462"/>
      <c r="BR33" s="211"/>
      <c r="BS33" s="211"/>
      <c r="BT33" s="212"/>
      <c r="BU33" s="199">
        <f>IF(BQ32=0,0,VLOOKUP(BQ32,[3]Список!$A:P,8,FALSE))</f>
        <v>0</v>
      </c>
      <c r="BV33" s="465"/>
      <c r="BW33" s="457" t="str">
        <f>IF(AI28&gt;AJ28,BC28,IF(AJ28&gt;AI28,BD28," "))</f>
        <v xml:space="preserve"> </v>
      </c>
      <c r="BX33" s="458"/>
      <c r="BY33" s="458"/>
      <c r="BZ33" s="459" t="str">
        <f>IF(AI27&gt;AJ27,BC27,IF(AJ27&gt;AI27,BD27," "))</f>
        <v xml:space="preserve"> </v>
      </c>
      <c r="CA33" s="458"/>
      <c r="CB33" s="460"/>
      <c r="CC33" s="458" t="str">
        <f>IF(AI31&gt;AJ31,BC31,IF(AJ31&gt;AI31,BD31," "))</f>
        <v xml:space="preserve"> </v>
      </c>
      <c r="CD33" s="458"/>
      <c r="CE33" s="458"/>
      <c r="CF33" s="466"/>
      <c r="CG33" s="467"/>
      <c r="CH33" s="468"/>
      <c r="CI33" s="200"/>
      <c r="CJ33" s="469"/>
      <c r="CK33" s="453"/>
      <c r="CL33" s="454"/>
      <c r="CO33" s="424"/>
      <c r="CP33" s="424"/>
      <c r="CQ33" s="424"/>
      <c r="CR33" s="117"/>
    </row>
    <row r="34" spans="1:96" ht="15.95" customHeight="1" thickBot="1" x14ac:dyDescent="0.3">
      <c r="Z34" s="128"/>
      <c r="BK34" s="136"/>
      <c r="BL34" s="410" t="str">
        <f>C35</f>
        <v>Женщины. Группа 4</v>
      </c>
      <c r="BM34" s="410"/>
      <c r="BN34" s="410"/>
      <c r="BO34" s="410"/>
      <c r="BP34" s="411"/>
      <c r="BQ34" s="411"/>
      <c r="BR34" s="411"/>
      <c r="BS34" s="411"/>
      <c r="BT34" s="411"/>
      <c r="BU34" s="411"/>
      <c r="BV34" s="411"/>
      <c r="BW34" s="411"/>
      <c r="BX34" s="411"/>
      <c r="BY34" s="411"/>
      <c r="BZ34" s="411"/>
      <c r="CA34" s="411"/>
      <c r="CB34" s="411"/>
      <c r="CC34" s="411"/>
      <c r="CD34" s="411"/>
      <c r="CE34" s="411"/>
      <c r="CF34" s="411"/>
      <c r="CG34" s="411"/>
      <c r="CH34" s="411"/>
      <c r="CI34" s="411"/>
      <c r="CJ34" s="411"/>
      <c r="CK34" s="411"/>
      <c r="CL34" s="411"/>
      <c r="CO34" s="424"/>
      <c r="CP34" s="424"/>
      <c r="CQ34" s="424"/>
      <c r="CR34" s="117"/>
    </row>
    <row r="35" spans="1:96" ht="15.95" customHeight="1" x14ac:dyDescent="0.25">
      <c r="A35" s="129">
        <f>1+A25</f>
        <v>4</v>
      </c>
      <c r="B35" s="130"/>
      <c r="C35" s="131" t="s">
        <v>235</v>
      </c>
      <c r="D35" s="131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3">
        <f>1+R25</f>
        <v>4</v>
      </c>
      <c r="Z35" s="128"/>
      <c r="AR35" s="134">
        <f>IF(B36=0,0,(IF(B37=0,1,IF(B38=0,2,IF(B39=0,3,IF(B39&gt;0,4))))))</f>
        <v>0</v>
      </c>
      <c r="BC35" s="134">
        <f>IF(BE35=15,3,IF(BE35&gt;15,4))</f>
        <v>4</v>
      </c>
      <c r="BE35" s="135">
        <f>SUM(BE36,BE38,BE40,BE42)</f>
        <v>18</v>
      </c>
      <c r="BF35" s="135">
        <f>SUM(BF36,BF38,BF40,BF42)</f>
        <v>10</v>
      </c>
      <c r="BK35" s="136"/>
      <c r="BL35" s="137" t="s">
        <v>90</v>
      </c>
      <c r="BM35" s="138" t="s">
        <v>8</v>
      </c>
      <c r="BN35" s="138" t="s">
        <v>91</v>
      </c>
      <c r="BO35" s="139" t="s">
        <v>92</v>
      </c>
      <c r="BP35" s="201" t="s">
        <v>218</v>
      </c>
      <c r="BQ35" s="413" t="s">
        <v>7</v>
      </c>
      <c r="BR35" s="413"/>
      <c r="BS35" s="413"/>
      <c r="BT35" s="413"/>
      <c r="BU35" s="415" t="s">
        <v>219</v>
      </c>
      <c r="BV35" s="415"/>
      <c r="BW35" s="418">
        <v>1</v>
      </c>
      <c r="BX35" s="417"/>
      <c r="BY35" s="419"/>
      <c r="BZ35" s="417">
        <v>2</v>
      </c>
      <c r="CA35" s="417"/>
      <c r="CB35" s="417"/>
      <c r="CC35" s="418">
        <v>3</v>
      </c>
      <c r="CD35" s="417"/>
      <c r="CE35" s="419"/>
      <c r="CF35" s="417">
        <v>4</v>
      </c>
      <c r="CG35" s="417"/>
      <c r="CH35" s="417"/>
      <c r="CI35" s="213"/>
      <c r="CJ35" s="142" t="s">
        <v>0</v>
      </c>
      <c r="CK35" s="141" t="s">
        <v>3</v>
      </c>
      <c r="CL35" s="214" t="s">
        <v>1</v>
      </c>
      <c r="CO35" s="424"/>
      <c r="CP35" s="424"/>
      <c r="CQ35" s="424"/>
      <c r="CR35" s="117"/>
    </row>
    <row r="36" spans="1:96" ht="15.95" customHeight="1" x14ac:dyDescent="0.25">
      <c r="A36" s="144">
        <v>1</v>
      </c>
      <c r="B36" s="145"/>
      <c r="C36" s="146">
        <v>1</v>
      </c>
      <c r="D36" s="146">
        <v>3</v>
      </c>
      <c r="E36" s="147">
        <v>2</v>
      </c>
      <c r="F36" s="148">
        <v>1</v>
      </c>
      <c r="G36" s="149">
        <v>1</v>
      </c>
      <c r="H36" s="150">
        <v>2</v>
      </c>
      <c r="I36" s="147">
        <v>2</v>
      </c>
      <c r="J36" s="148">
        <v>1</v>
      </c>
      <c r="K36" s="149">
        <v>2</v>
      </c>
      <c r="L36" s="150">
        <v>1</v>
      </c>
      <c r="M36" s="147"/>
      <c r="N36" s="148"/>
      <c r="O36" s="149"/>
      <c r="P36" s="150"/>
      <c r="Q36" s="147"/>
      <c r="R36" s="148"/>
      <c r="S36" s="151">
        <f t="shared" ref="S36:S41" si="116">IF(E36="wo",0,IF(F36="wo",1,IF(E36&gt;F36,1,0)))</f>
        <v>1</v>
      </c>
      <c r="T36" s="151">
        <f t="shared" ref="T36:T41" si="117">IF(E36="wo",1,IF(F36="wo",0,IF(F36&gt;E36,1,0)))</f>
        <v>0</v>
      </c>
      <c r="U36" s="151">
        <f t="shared" ref="U36:U41" si="118">IF(G36="wo",0,IF(H36="wo",1,IF(G36&gt;H36,1,0)))</f>
        <v>0</v>
      </c>
      <c r="V36" s="151">
        <f t="shared" ref="V36:V41" si="119">IF(G36="wo",1,IF(H36="wo",0,IF(H36&gt;G36,1,0)))</f>
        <v>1</v>
      </c>
      <c r="W36" s="151">
        <f t="shared" ref="W36:W41" si="120">IF(I36="wo",0,IF(J36="wo",1,IF(I36&gt;J36,1,0)))</f>
        <v>1</v>
      </c>
      <c r="X36" s="151">
        <f t="shared" ref="X36:X41" si="121">IF(I36="wo",1,IF(J36="wo",0,IF(J36&gt;I36,1,0)))</f>
        <v>0</v>
      </c>
      <c r="Y36" s="151">
        <f t="shared" ref="Y36:Y41" si="122">IF(K36="wo",0,IF(L36="wo",1,IF(K36&gt;L36,1,0)))</f>
        <v>1</v>
      </c>
      <c r="Z36" s="151">
        <f t="shared" ref="Z36:Z41" si="123">IF(K36="wo",1,IF(L36="wo",0,IF(L36&gt;K36,1,0)))</f>
        <v>0</v>
      </c>
      <c r="AA36" s="151">
        <f t="shared" ref="AA36:AA41" si="124">IF(M36="wo",0,IF(N36="wo",1,IF(M36&gt;N36,1,0)))</f>
        <v>0</v>
      </c>
      <c r="AB36" s="151">
        <f t="shared" ref="AB36:AB41" si="125">IF(M36="wo",1,IF(N36="wo",0,IF(N36&gt;M36,1,0)))</f>
        <v>0</v>
      </c>
      <c r="AC36" s="151">
        <f t="shared" ref="AC36:AC41" si="126">IF(O36="wo",0,IF(P36="wo",1,IF(O36&gt;P36,1,0)))</f>
        <v>0</v>
      </c>
      <c r="AD36" s="151">
        <f t="shared" ref="AD36:AD41" si="127">IF(O36="wo",1,IF(P36="wo",0,IF(P36&gt;O36,1,0)))</f>
        <v>0</v>
      </c>
      <c r="AE36" s="151">
        <f t="shared" ref="AE36:AE41" si="128">IF(Q36="wo",0,IF(R36="wo",1,IF(Q36&gt;R36,1,0)))</f>
        <v>0</v>
      </c>
      <c r="AF36" s="151">
        <f t="shared" ref="AF36:AF41" si="129">IF(Q36="wo",1,IF(R36="wo",0,IF(R36&gt;Q36,1,0)))</f>
        <v>0</v>
      </c>
      <c r="AG36" s="152">
        <f t="shared" ref="AG36:AH41" si="130">IF(E36="wo","wo",+S36+U36+W36+Y36+AA36+AC36+AE36)</f>
        <v>3</v>
      </c>
      <c r="AH36" s="152">
        <f t="shared" si="130"/>
        <v>1</v>
      </c>
      <c r="AI36" s="153">
        <f t="shared" ref="AI36:AI41" si="131">IF(E36="",0,IF(E36="wo",0,IF(F36="wo",2,IF(AG36=AH36,0,IF(AG36&gt;AH36,2,1)))))</f>
        <v>2</v>
      </c>
      <c r="AJ36" s="153">
        <f t="shared" ref="AJ36:AJ41" si="132">IF(F36="",0,IF(F36="wo",0,IF(E36="wo",2,IF(AH36=AG36,0,IF(AH36&gt;AG36,2,1)))))</f>
        <v>1</v>
      </c>
      <c r="AK36" s="154">
        <f t="shared" ref="AK36:AK41" si="133">IF(E36="","",IF(E36="wo",0,IF(F36="wo",0,IF(E36=F36,"ERROR",IF(E36&gt;F36,F36,-1*E36)))))</f>
        <v>1</v>
      </c>
      <c r="AL36" s="154">
        <f t="shared" ref="AL36:AL41" si="134">IF(G36="","",IF(G36="wo",0,IF(H36="wo",0,IF(G36=H36,"ERROR",IF(G36&gt;H36,H36,-1*G36)))))</f>
        <v>-1</v>
      </c>
      <c r="AM36" s="154">
        <f t="shared" ref="AM36:AM41" si="135">IF(I36="","",IF(I36="wo",0,IF(J36="wo",0,IF(I36=J36,"ERROR",IF(I36&gt;J36,J36,-1*I36)))))</f>
        <v>1</v>
      </c>
      <c r="AN36" s="154">
        <f t="shared" ref="AN36:AN41" si="136">IF(K36="","",IF(K36="wo",0,IF(L36="wo",0,IF(K36=L36,"ERROR",IF(K36&gt;L36,L36,-1*K36)))))</f>
        <v>1</v>
      </c>
      <c r="AO36" s="154" t="str">
        <f t="shared" ref="AO36:AO41" si="137">IF(M36="","",IF(M36="wo",0,IF(N36="wo",0,IF(M36=N36,"ERROR",IF(M36&gt;N36,N36,-1*M36)))))</f>
        <v/>
      </c>
      <c r="AP36" s="154" t="str">
        <f t="shared" ref="AP36:AP41" si="138">IF(O36="","",IF(O36="wo",0,IF(P36="wo",0,IF(O36=P36,"ERROR",IF(O36&gt;P36,P36,-1*O36)))))</f>
        <v/>
      </c>
      <c r="AQ36" s="154" t="str">
        <f t="shared" ref="AQ36:AQ41" si="139">IF(Q36="","",IF(Q36="wo",0,IF(R36="wo",0,IF(Q36=R36,"ERROR",IF(Q36&gt;R36,R36,-1*Q36)))))</f>
        <v/>
      </c>
      <c r="AR36" s="155" t="str">
        <f t="shared" ref="AR36:AR41" si="140">CONCATENATE(AG36," - ",AH36)</f>
        <v>3 - 1</v>
      </c>
      <c r="AS36" s="156" t="str">
        <f t="shared" ref="AS36:AS41" si="141">IF(E36="","",(IF(K36="",AK36&amp;","&amp;AL36&amp;","&amp;AM36,IF(M36="",AK36&amp;","&amp;AL36&amp;","&amp;AM36&amp;","&amp;AN36,IF(O36="",AK36&amp;","&amp;AL36&amp;","&amp;AM36&amp;","&amp;AN36&amp;","&amp;AO36,IF(Q36="",AK36&amp;","&amp;AL36&amp;","&amp;AM36&amp;","&amp;AN36&amp;","&amp;AO36&amp;","&amp;AP36,AK36&amp;","&amp;AL36&amp;","&amp;AM36&amp;","&amp;AN36&amp;","&amp;AO36&amp;","&amp;AP36&amp;","&amp;AQ36))))))</f>
        <v>1,-1,1,1</v>
      </c>
      <c r="AT36" s="153">
        <f t="shared" ref="AT36:AT41" si="142">IF(F36="",0,IF(F36="wo",0,IF(E36="wo",2,IF(AH36=AG36,0,IF(AH36&gt;AG36,2,1)))))</f>
        <v>1</v>
      </c>
      <c r="AU36" s="153">
        <f t="shared" ref="AU36:AU41" si="143">IF(E36="",0,IF(E36="wo",0,IF(F36="wo",2,IF(AG36=AH36,0,IF(AG36&gt;AH36,2,1)))))</f>
        <v>2</v>
      </c>
      <c r="AV36" s="154">
        <f t="shared" ref="AV36:AV41" si="144">IF(F36="","",IF(F36="wo",0,IF(E36="wo",0,IF(F36=E36,"ERROR",IF(F36&gt;E36,E36,-1*F36)))))</f>
        <v>-1</v>
      </c>
      <c r="AW36" s="154">
        <f t="shared" ref="AW36:AW41" si="145">IF(H36="","",IF(H36="wo",0,IF(G36="wo",0,IF(H36=G36,"ERROR",IF(H36&gt;G36,G36,-1*H36)))))</f>
        <v>1</v>
      </c>
      <c r="AX36" s="154">
        <f t="shared" ref="AX36:AX41" si="146">IF(J36="","",IF(J36="wo",0,IF(I36="wo",0,IF(J36=I36,"ERROR",IF(J36&gt;I36,I36,-1*J36)))))</f>
        <v>-1</v>
      </c>
      <c r="AY36" s="154">
        <f t="shared" ref="AY36:AY41" si="147">IF(L36="","",IF(L36="wo",0,IF(K36="wo",0,IF(L36=K36,"ERROR",IF(L36&gt;K36,K36,-1*L36)))))</f>
        <v>-1</v>
      </c>
      <c r="AZ36" s="154" t="str">
        <f t="shared" ref="AZ36:AZ41" si="148">IF(N36="","",IF(N36="wo",0,IF(M36="wo",0,IF(N36=M36,"ERROR",IF(N36&gt;M36,M36,-1*N36)))))</f>
        <v/>
      </c>
      <c r="BA36" s="154" t="str">
        <f t="shared" ref="BA36:BA41" si="149">IF(P36="","",IF(P36="wo",0,IF(O36="wo",0,IF(P36=O36,"ERROR",IF(P36&gt;O36,O36,-1*P36)))))</f>
        <v/>
      </c>
      <c r="BB36" s="154" t="str">
        <f t="shared" ref="BB36:BB41" si="150">IF(R36="","",IF(R36="wo",0,IF(Q36="wo",0,IF(R36=Q36,"ERROR",IF(R36&gt;Q36,Q36,-1*R36)))))</f>
        <v/>
      </c>
      <c r="BC36" s="155" t="str">
        <f t="shared" ref="BC36:BC41" si="151">CONCATENATE(AH36," - ",AG36)</f>
        <v>1 - 3</v>
      </c>
      <c r="BD36" s="156" t="str">
        <f t="shared" ref="BD36:BD41" si="152">IF(E36="","",(IF(K36="",AV36&amp;", "&amp;AW36&amp;", "&amp;AX36,IF(M36="",AV36&amp;","&amp;AW36&amp;","&amp;AX36&amp;","&amp;AY36,IF(O36="",AV36&amp;","&amp;AW36&amp;","&amp;AX36&amp;","&amp;AY36&amp;","&amp;AZ36,IF(Q36="",AV36&amp;","&amp;AW36&amp;","&amp;AX36&amp;","&amp;AY36&amp;","&amp;AZ36&amp;","&amp;BA36,AV36&amp;","&amp;AW36&amp;","&amp;AX36&amp;","&amp;AY36&amp;","&amp;AZ36&amp;","&amp;BA36&amp;","&amp;BB36))))))</f>
        <v>-1,1,-1,-1</v>
      </c>
      <c r="BE36" s="157">
        <f>SUMIF(C36:C43,1,AI36:AI43)+SUMIF(D36:D43,1,AJ36:AJ43)</f>
        <v>5</v>
      </c>
      <c r="BF36" s="157">
        <f>IF(BE36&lt;&gt;0,RANK(BE36,BE36:BE42),"")</f>
        <v>2</v>
      </c>
      <c r="BG36" s="158">
        <f>SUMIF(A36:A39,C36,B36:B39)</f>
        <v>0</v>
      </c>
      <c r="BH36" s="159">
        <f>SUMIF(A36:A39,D36,B36:B39)</f>
        <v>0</v>
      </c>
      <c r="BI36" s="120">
        <f t="shared" ref="BI36:BI41" si="153">1+BI26</f>
        <v>4</v>
      </c>
      <c r="BJ36" s="121">
        <f>1*BJ31+1</f>
        <v>19</v>
      </c>
      <c r="BK36" s="160">
        <v>1</v>
      </c>
      <c r="BL36" s="161" t="str">
        <f t="shared" ref="BL36:BL41" si="154">CONCATENATE(C36," ","-"," ",D36)</f>
        <v>1 - 3</v>
      </c>
      <c r="BM36" s="162" t="s">
        <v>220</v>
      </c>
      <c r="BN36" s="163" t="s">
        <v>232</v>
      </c>
      <c r="BO36" s="164">
        <v>6</v>
      </c>
      <c r="BP36" s="444">
        <v>1</v>
      </c>
      <c r="BQ36" s="479">
        <f>B36</f>
        <v>0</v>
      </c>
      <c r="BR36" s="428" t="s">
        <v>18</v>
      </c>
      <c r="BS36" s="428"/>
      <c r="BT36" s="428"/>
      <c r="BU36" s="165">
        <f>IF(BQ36=0,0,VLOOKUP(BQ36,[3]Список!$A:P,7,FALSE))</f>
        <v>0</v>
      </c>
      <c r="BV36" s="481">
        <f>IF(BQ36=0,0,VLOOKUP(BQ36,[3]Список!$A:$P,6,FALSE))</f>
        <v>0</v>
      </c>
      <c r="BW36" s="483"/>
      <c r="BX36" s="406"/>
      <c r="BY36" s="484"/>
      <c r="BZ36" s="215"/>
      <c r="CA36" s="167">
        <f>IF(AG40&lt;AH40,AI40,IF(AH40&lt;AG40,AI40," "))</f>
        <v>1</v>
      </c>
      <c r="CB36" s="169"/>
      <c r="CC36" s="170"/>
      <c r="CD36" s="167">
        <f>IF(AG36&lt;AH36,AI36,IF(AH36&lt;AG36,AI36," "))</f>
        <v>2</v>
      </c>
      <c r="CE36" s="168"/>
      <c r="CF36" s="169"/>
      <c r="CG36" s="167">
        <f>IF(AG38&lt;AH38,AI38,IF(AH38&lt;AG38,AI38," "))</f>
        <v>2</v>
      </c>
      <c r="CH36" s="169"/>
      <c r="CI36" s="216"/>
      <c r="CJ36" s="473">
        <f>BE36</f>
        <v>5</v>
      </c>
      <c r="CK36" s="475"/>
      <c r="CL36" s="477">
        <f>IF(BF37="",BF36,BF37)</f>
        <v>2</v>
      </c>
      <c r="CO36" s="424"/>
      <c r="CP36" s="424"/>
      <c r="CQ36" s="424"/>
      <c r="CR36" s="117"/>
    </row>
    <row r="37" spans="1:96" ht="15.95" customHeight="1" x14ac:dyDescent="0.25">
      <c r="A37" s="144">
        <v>2</v>
      </c>
      <c r="B37" s="145"/>
      <c r="C37" s="146">
        <v>2</v>
      </c>
      <c r="D37" s="146">
        <v>4</v>
      </c>
      <c r="E37" s="147">
        <v>2</v>
      </c>
      <c r="F37" s="148">
        <v>1</v>
      </c>
      <c r="G37" s="149">
        <v>2</v>
      </c>
      <c r="H37" s="150">
        <v>1</v>
      </c>
      <c r="I37" s="147">
        <v>2</v>
      </c>
      <c r="J37" s="148">
        <v>1</v>
      </c>
      <c r="K37" s="149"/>
      <c r="L37" s="150"/>
      <c r="M37" s="147"/>
      <c r="N37" s="148"/>
      <c r="O37" s="149"/>
      <c r="P37" s="150"/>
      <c r="Q37" s="147"/>
      <c r="R37" s="148"/>
      <c r="S37" s="151">
        <f t="shared" si="116"/>
        <v>1</v>
      </c>
      <c r="T37" s="151">
        <f t="shared" si="117"/>
        <v>0</v>
      </c>
      <c r="U37" s="151">
        <f t="shared" si="118"/>
        <v>1</v>
      </c>
      <c r="V37" s="151">
        <f t="shared" si="119"/>
        <v>0</v>
      </c>
      <c r="W37" s="151">
        <f t="shared" si="120"/>
        <v>1</v>
      </c>
      <c r="X37" s="151">
        <f t="shared" si="121"/>
        <v>0</v>
      </c>
      <c r="Y37" s="151">
        <f t="shared" si="122"/>
        <v>0</v>
      </c>
      <c r="Z37" s="151">
        <f t="shared" si="123"/>
        <v>0</v>
      </c>
      <c r="AA37" s="151">
        <f t="shared" si="124"/>
        <v>0</v>
      </c>
      <c r="AB37" s="151">
        <f t="shared" si="125"/>
        <v>0</v>
      </c>
      <c r="AC37" s="151">
        <f t="shared" si="126"/>
        <v>0</v>
      </c>
      <c r="AD37" s="151">
        <f t="shared" si="127"/>
        <v>0</v>
      </c>
      <c r="AE37" s="151">
        <f t="shared" si="128"/>
        <v>0</v>
      </c>
      <c r="AF37" s="151">
        <f t="shared" si="129"/>
        <v>0</v>
      </c>
      <c r="AG37" s="152">
        <f t="shared" si="130"/>
        <v>3</v>
      </c>
      <c r="AH37" s="152">
        <f t="shared" si="130"/>
        <v>0</v>
      </c>
      <c r="AI37" s="153">
        <f t="shared" si="131"/>
        <v>2</v>
      </c>
      <c r="AJ37" s="153">
        <f t="shared" si="132"/>
        <v>1</v>
      </c>
      <c r="AK37" s="154">
        <f t="shared" si="133"/>
        <v>1</v>
      </c>
      <c r="AL37" s="154">
        <f t="shared" si="134"/>
        <v>1</v>
      </c>
      <c r="AM37" s="154">
        <f t="shared" si="135"/>
        <v>1</v>
      </c>
      <c r="AN37" s="154" t="str">
        <f t="shared" si="136"/>
        <v/>
      </c>
      <c r="AO37" s="154" t="str">
        <f t="shared" si="137"/>
        <v/>
      </c>
      <c r="AP37" s="154" t="str">
        <f t="shared" si="138"/>
        <v/>
      </c>
      <c r="AQ37" s="154" t="str">
        <f t="shared" si="139"/>
        <v/>
      </c>
      <c r="AR37" s="155" t="str">
        <f t="shared" si="140"/>
        <v>3 - 0</v>
      </c>
      <c r="AS37" s="156" t="str">
        <f t="shared" si="141"/>
        <v>1,1,1</v>
      </c>
      <c r="AT37" s="153">
        <f t="shared" si="142"/>
        <v>1</v>
      </c>
      <c r="AU37" s="153">
        <f t="shared" si="143"/>
        <v>2</v>
      </c>
      <c r="AV37" s="154">
        <f t="shared" si="144"/>
        <v>-1</v>
      </c>
      <c r="AW37" s="154">
        <f t="shared" si="145"/>
        <v>-1</v>
      </c>
      <c r="AX37" s="154">
        <f t="shared" si="146"/>
        <v>-1</v>
      </c>
      <c r="AY37" s="154" t="str">
        <f t="shared" si="147"/>
        <v/>
      </c>
      <c r="AZ37" s="154" t="str">
        <f t="shared" si="148"/>
        <v/>
      </c>
      <c r="BA37" s="154" t="str">
        <f t="shared" si="149"/>
        <v/>
      </c>
      <c r="BB37" s="154" t="str">
        <f t="shared" si="150"/>
        <v/>
      </c>
      <c r="BC37" s="155" t="str">
        <f t="shared" si="151"/>
        <v>0 - 3</v>
      </c>
      <c r="BD37" s="156" t="str">
        <f t="shared" si="152"/>
        <v>-1, -1, -1</v>
      </c>
      <c r="BE37" s="172"/>
      <c r="BF37" s="172"/>
      <c r="BG37" s="158">
        <f>SUMIF(A36:A39,C37,B36:B39)</f>
        <v>0</v>
      </c>
      <c r="BH37" s="159">
        <f>SUMIF(A36:A39,D37,B36:B39)</f>
        <v>0</v>
      </c>
      <c r="BI37" s="120">
        <f t="shared" si="153"/>
        <v>4</v>
      </c>
      <c r="BJ37" s="121">
        <f>1+BJ36</f>
        <v>20</v>
      </c>
      <c r="BK37" s="160">
        <v>1</v>
      </c>
      <c r="BL37" s="161" t="str">
        <f t="shared" si="154"/>
        <v>2 - 4</v>
      </c>
      <c r="BM37" s="162" t="s">
        <v>220</v>
      </c>
      <c r="BN37" s="163" t="s">
        <v>232</v>
      </c>
      <c r="BO37" s="164">
        <v>7</v>
      </c>
      <c r="BP37" s="445"/>
      <c r="BQ37" s="480"/>
      <c r="BR37" s="447"/>
      <c r="BS37" s="447"/>
      <c r="BT37" s="447"/>
      <c r="BU37" s="173">
        <f>IF(BQ36=0,0,VLOOKUP(BQ36,[3]Список!$A:P,8,FALSE))</f>
        <v>0</v>
      </c>
      <c r="BV37" s="482"/>
      <c r="BW37" s="485"/>
      <c r="BX37" s="407"/>
      <c r="BY37" s="486"/>
      <c r="BZ37" s="442" t="str">
        <f>IF(AI40&lt;AJ40,AR40,IF(AJ40&lt;AI40,AS40," "))</f>
        <v>2 - 3</v>
      </c>
      <c r="CA37" s="442"/>
      <c r="CB37" s="442"/>
      <c r="CC37" s="441" t="str">
        <f>IF(AI36&lt;AJ36,AR36,IF(AJ36&lt;AI36,AS36," "))</f>
        <v>1,-1,1,1</v>
      </c>
      <c r="CD37" s="442"/>
      <c r="CE37" s="443"/>
      <c r="CF37" s="442" t="str">
        <f>IF(AI38&lt;AJ38,AR38,IF(AJ38&lt;AI38,AS38," "))</f>
        <v>1,1,1</v>
      </c>
      <c r="CG37" s="442"/>
      <c r="CH37" s="442"/>
      <c r="CI37" s="217"/>
      <c r="CJ37" s="474"/>
      <c r="CK37" s="476"/>
      <c r="CL37" s="478"/>
      <c r="CO37" s="424"/>
      <c r="CP37" s="424"/>
      <c r="CQ37" s="424"/>
      <c r="CR37" s="117"/>
    </row>
    <row r="38" spans="1:96" ht="15.95" customHeight="1" x14ac:dyDescent="0.25">
      <c r="A38" s="144">
        <v>3</v>
      </c>
      <c r="B38" s="145"/>
      <c r="C38" s="146">
        <v>1</v>
      </c>
      <c r="D38" s="146">
        <v>4</v>
      </c>
      <c r="E38" s="147">
        <v>2</v>
      </c>
      <c r="F38" s="148">
        <v>1</v>
      </c>
      <c r="G38" s="149">
        <v>2</v>
      </c>
      <c r="H38" s="150">
        <v>1</v>
      </c>
      <c r="I38" s="147">
        <v>2</v>
      </c>
      <c r="J38" s="148">
        <v>1</v>
      </c>
      <c r="K38" s="149"/>
      <c r="L38" s="150"/>
      <c r="M38" s="147"/>
      <c r="N38" s="148"/>
      <c r="O38" s="149"/>
      <c r="P38" s="150"/>
      <c r="Q38" s="147"/>
      <c r="R38" s="148"/>
      <c r="S38" s="151">
        <f t="shared" si="116"/>
        <v>1</v>
      </c>
      <c r="T38" s="151">
        <f t="shared" si="117"/>
        <v>0</v>
      </c>
      <c r="U38" s="151">
        <f t="shared" si="118"/>
        <v>1</v>
      </c>
      <c r="V38" s="151">
        <f t="shared" si="119"/>
        <v>0</v>
      </c>
      <c r="W38" s="151">
        <f t="shared" si="120"/>
        <v>1</v>
      </c>
      <c r="X38" s="151">
        <f t="shared" si="121"/>
        <v>0</v>
      </c>
      <c r="Y38" s="151">
        <f t="shared" si="122"/>
        <v>0</v>
      </c>
      <c r="Z38" s="151">
        <f t="shared" si="123"/>
        <v>0</v>
      </c>
      <c r="AA38" s="151">
        <f t="shared" si="124"/>
        <v>0</v>
      </c>
      <c r="AB38" s="151">
        <f t="shared" si="125"/>
        <v>0</v>
      </c>
      <c r="AC38" s="151">
        <f t="shared" si="126"/>
        <v>0</v>
      </c>
      <c r="AD38" s="151">
        <f t="shared" si="127"/>
        <v>0</v>
      </c>
      <c r="AE38" s="151">
        <f t="shared" si="128"/>
        <v>0</v>
      </c>
      <c r="AF38" s="151">
        <f t="shared" si="129"/>
        <v>0</v>
      </c>
      <c r="AG38" s="152">
        <f t="shared" si="130"/>
        <v>3</v>
      </c>
      <c r="AH38" s="152">
        <f t="shared" si="130"/>
        <v>0</v>
      </c>
      <c r="AI38" s="153">
        <f t="shared" si="131"/>
        <v>2</v>
      </c>
      <c r="AJ38" s="153">
        <f t="shared" si="132"/>
        <v>1</v>
      </c>
      <c r="AK38" s="154">
        <f t="shared" si="133"/>
        <v>1</v>
      </c>
      <c r="AL38" s="154">
        <f t="shared" si="134"/>
        <v>1</v>
      </c>
      <c r="AM38" s="154">
        <f t="shared" si="135"/>
        <v>1</v>
      </c>
      <c r="AN38" s="154" t="str">
        <f t="shared" si="136"/>
        <v/>
      </c>
      <c r="AO38" s="154" t="str">
        <f t="shared" si="137"/>
        <v/>
      </c>
      <c r="AP38" s="154" t="str">
        <f t="shared" si="138"/>
        <v/>
      </c>
      <c r="AQ38" s="154" t="str">
        <f t="shared" si="139"/>
        <v/>
      </c>
      <c r="AR38" s="155" t="str">
        <f t="shared" si="140"/>
        <v>3 - 0</v>
      </c>
      <c r="AS38" s="156" t="str">
        <f t="shared" si="141"/>
        <v>1,1,1</v>
      </c>
      <c r="AT38" s="153">
        <f t="shared" si="142"/>
        <v>1</v>
      </c>
      <c r="AU38" s="153">
        <f t="shared" si="143"/>
        <v>2</v>
      </c>
      <c r="AV38" s="154">
        <f t="shared" si="144"/>
        <v>-1</v>
      </c>
      <c r="AW38" s="154">
        <f t="shared" si="145"/>
        <v>-1</v>
      </c>
      <c r="AX38" s="154">
        <f t="shared" si="146"/>
        <v>-1</v>
      </c>
      <c r="AY38" s="154" t="str">
        <f t="shared" si="147"/>
        <v/>
      </c>
      <c r="AZ38" s="154" t="str">
        <f t="shared" si="148"/>
        <v/>
      </c>
      <c r="BA38" s="154" t="str">
        <f t="shared" si="149"/>
        <v/>
      </c>
      <c r="BB38" s="154" t="str">
        <f t="shared" si="150"/>
        <v/>
      </c>
      <c r="BC38" s="155" t="str">
        <f t="shared" si="151"/>
        <v>0 - 3</v>
      </c>
      <c r="BD38" s="156" t="str">
        <f t="shared" si="152"/>
        <v>-1, -1, -1</v>
      </c>
      <c r="BE38" s="157">
        <f>SUMIF(C36:C43,2,AI36:AI43)+SUMIF(D36:D43,2,AJ36:AJ43)</f>
        <v>6</v>
      </c>
      <c r="BF38" s="157">
        <f>IF(BE38&lt;&gt;0,RANK(BE38,BE36:BE42),"")</f>
        <v>1</v>
      </c>
      <c r="BG38" s="158">
        <f>SUMIF(A36:A39,C38,B36:B39)</f>
        <v>0</v>
      </c>
      <c r="BH38" s="159">
        <f>SUMIF(A36:A39,D38,B36:B39)</f>
        <v>0</v>
      </c>
      <c r="BI38" s="120">
        <f t="shared" si="153"/>
        <v>4</v>
      </c>
      <c r="BJ38" s="121">
        <f>1+BJ37</f>
        <v>21</v>
      </c>
      <c r="BK38" s="160">
        <v>2</v>
      </c>
      <c r="BL38" s="175" t="str">
        <f t="shared" si="154"/>
        <v>1 - 4</v>
      </c>
      <c r="BM38" s="176"/>
      <c r="BN38" s="177"/>
      <c r="BO38" s="178"/>
      <c r="BP38" s="426">
        <v>2</v>
      </c>
      <c r="BQ38" s="470">
        <f>B37</f>
        <v>0</v>
      </c>
      <c r="BR38" s="428" t="s">
        <v>13</v>
      </c>
      <c r="BS38" s="428"/>
      <c r="BT38" s="428"/>
      <c r="BU38" s="179">
        <f>IF(BQ38=0,0,VLOOKUP(BQ38,[3]Список!$A:P,7,FALSE))</f>
        <v>0</v>
      </c>
      <c r="BV38" s="471">
        <f>IF(BQ38=0,0,VLOOKUP(BQ38,[3]Список!$A:$P,6,FALSE))</f>
        <v>0</v>
      </c>
      <c r="BW38" s="218"/>
      <c r="BX38" s="181">
        <f>IF(AG40&lt;AH40,AT40,IF(AH40&lt;AG40,AT40," "))</f>
        <v>2</v>
      </c>
      <c r="BY38" s="184"/>
      <c r="BZ38" s="432"/>
      <c r="CA38" s="432"/>
      <c r="CB38" s="432"/>
      <c r="CC38" s="195"/>
      <c r="CD38" s="181">
        <f>IF(AG39&lt;AH39,AI39,IF(AH39&lt;AG39,AI39," "))</f>
        <v>2</v>
      </c>
      <c r="CE38" s="184"/>
      <c r="CF38" s="219"/>
      <c r="CG38" s="181">
        <f>IF(AG37&lt;AH37,AI37,IF(AH37&lt;AG37,AI37," "))</f>
        <v>2</v>
      </c>
      <c r="CH38" s="182"/>
      <c r="CI38" s="220"/>
      <c r="CJ38" s="472">
        <f>BE38</f>
        <v>6</v>
      </c>
      <c r="CK38" s="490"/>
      <c r="CL38" s="492">
        <f>IF(BF39="",BF38,BF39)</f>
        <v>1</v>
      </c>
      <c r="CO38" s="251"/>
      <c r="CP38" s="251"/>
      <c r="CQ38" s="251"/>
      <c r="CR38" s="117"/>
    </row>
    <row r="39" spans="1:96" ht="15.95" customHeight="1" x14ac:dyDescent="0.25">
      <c r="A39" s="144">
        <v>4</v>
      </c>
      <c r="B39" s="145"/>
      <c r="C39" s="146">
        <v>2</v>
      </c>
      <c r="D39" s="146">
        <v>3</v>
      </c>
      <c r="E39" s="147">
        <v>2</v>
      </c>
      <c r="F39" s="148">
        <v>1</v>
      </c>
      <c r="G39" s="149">
        <v>2</v>
      </c>
      <c r="H39" s="150">
        <v>1</v>
      </c>
      <c r="I39" s="147">
        <v>2</v>
      </c>
      <c r="J39" s="148">
        <v>1</v>
      </c>
      <c r="K39" s="149"/>
      <c r="L39" s="150"/>
      <c r="M39" s="147"/>
      <c r="N39" s="148"/>
      <c r="O39" s="149"/>
      <c r="P39" s="150"/>
      <c r="Q39" s="147"/>
      <c r="R39" s="148"/>
      <c r="S39" s="151">
        <f t="shared" si="116"/>
        <v>1</v>
      </c>
      <c r="T39" s="151">
        <f t="shared" si="117"/>
        <v>0</v>
      </c>
      <c r="U39" s="151">
        <f t="shared" si="118"/>
        <v>1</v>
      </c>
      <c r="V39" s="151">
        <f t="shared" si="119"/>
        <v>0</v>
      </c>
      <c r="W39" s="151">
        <f t="shared" si="120"/>
        <v>1</v>
      </c>
      <c r="X39" s="151">
        <f t="shared" si="121"/>
        <v>0</v>
      </c>
      <c r="Y39" s="151">
        <f t="shared" si="122"/>
        <v>0</v>
      </c>
      <c r="Z39" s="151">
        <f t="shared" si="123"/>
        <v>0</v>
      </c>
      <c r="AA39" s="151">
        <f t="shared" si="124"/>
        <v>0</v>
      </c>
      <c r="AB39" s="151">
        <f t="shared" si="125"/>
        <v>0</v>
      </c>
      <c r="AC39" s="151">
        <f t="shared" si="126"/>
        <v>0</v>
      </c>
      <c r="AD39" s="151">
        <f t="shared" si="127"/>
        <v>0</v>
      </c>
      <c r="AE39" s="151">
        <f t="shared" si="128"/>
        <v>0</v>
      </c>
      <c r="AF39" s="151">
        <f t="shared" si="129"/>
        <v>0</v>
      </c>
      <c r="AG39" s="152">
        <f t="shared" si="130"/>
        <v>3</v>
      </c>
      <c r="AH39" s="152">
        <f t="shared" si="130"/>
        <v>0</v>
      </c>
      <c r="AI39" s="153">
        <f t="shared" si="131"/>
        <v>2</v>
      </c>
      <c r="AJ39" s="153">
        <f t="shared" si="132"/>
        <v>1</v>
      </c>
      <c r="AK39" s="154">
        <f t="shared" si="133"/>
        <v>1</v>
      </c>
      <c r="AL39" s="154">
        <f t="shared" si="134"/>
        <v>1</v>
      </c>
      <c r="AM39" s="154">
        <f t="shared" si="135"/>
        <v>1</v>
      </c>
      <c r="AN39" s="154" t="str">
        <f t="shared" si="136"/>
        <v/>
      </c>
      <c r="AO39" s="154" t="str">
        <f t="shared" si="137"/>
        <v/>
      </c>
      <c r="AP39" s="154" t="str">
        <f t="shared" si="138"/>
        <v/>
      </c>
      <c r="AQ39" s="154" t="str">
        <f t="shared" si="139"/>
        <v/>
      </c>
      <c r="AR39" s="155" t="str">
        <f t="shared" si="140"/>
        <v>3 - 0</v>
      </c>
      <c r="AS39" s="156" t="str">
        <f t="shared" si="141"/>
        <v>1,1,1</v>
      </c>
      <c r="AT39" s="153">
        <f t="shared" si="142"/>
        <v>1</v>
      </c>
      <c r="AU39" s="153">
        <f t="shared" si="143"/>
        <v>2</v>
      </c>
      <c r="AV39" s="154">
        <f t="shared" si="144"/>
        <v>-1</v>
      </c>
      <c r="AW39" s="154">
        <f t="shared" si="145"/>
        <v>-1</v>
      </c>
      <c r="AX39" s="154">
        <f t="shared" si="146"/>
        <v>-1</v>
      </c>
      <c r="AY39" s="154" t="str">
        <f t="shared" si="147"/>
        <v/>
      </c>
      <c r="AZ39" s="154" t="str">
        <f t="shared" si="148"/>
        <v/>
      </c>
      <c r="BA39" s="154" t="str">
        <f t="shared" si="149"/>
        <v/>
      </c>
      <c r="BB39" s="154" t="str">
        <f t="shared" si="150"/>
        <v/>
      </c>
      <c r="BC39" s="155" t="str">
        <f t="shared" si="151"/>
        <v>0 - 3</v>
      </c>
      <c r="BD39" s="156" t="str">
        <f t="shared" si="152"/>
        <v>-1, -1, -1</v>
      </c>
      <c r="BE39" s="172"/>
      <c r="BF39" s="172"/>
      <c r="BG39" s="158">
        <f>SUMIF(A36:A39,C39,B36:B39)</f>
        <v>0</v>
      </c>
      <c r="BH39" s="159">
        <f>SUMIF(A36:A39,D39,B36:B39)</f>
        <v>0</v>
      </c>
      <c r="BI39" s="120">
        <f t="shared" si="153"/>
        <v>4</v>
      </c>
      <c r="BJ39" s="121">
        <f>1+BJ38</f>
        <v>22</v>
      </c>
      <c r="BK39" s="160">
        <v>2</v>
      </c>
      <c r="BL39" s="175" t="str">
        <f t="shared" si="154"/>
        <v>2 - 3</v>
      </c>
      <c r="BM39" s="176"/>
      <c r="BN39" s="177"/>
      <c r="BO39" s="178"/>
      <c r="BP39" s="426"/>
      <c r="BQ39" s="470"/>
      <c r="BR39" s="447"/>
      <c r="BS39" s="447"/>
      <c r="BT39" s="447"/>
      <c r="BU39" s="179">
        <f>IF(BQ38=0,0,VLOOKUP(BQ38,[3]Список!$A:P,8,FALSE))</f>
        <v>0</v>
      </c>
      <c r="BV39" s="471"/>
      <c r="BW39" s="451" t="str">
        <f>IF(AI40&gt;AJ40,BC40,IF(AJ40&gt;AI40,BD40," "))</f>
        <v>1,-1,-1,1,1</v>
      </c>
      <c r="BX39" s="450"/>
      <c r="BY39" s="452"/>
      <c r="BZ39" s="432"/>
      <c r="CA39" s="432"/>
      <c r="CB39" s="432"/>
      <c r="CC39" s="451" t="str">
        <f>IF(AI39&lt;AJ39,AR39,IF(AJ39&lt;AI39,AS39," "))</f>
        <v>1,1,1</v>
      </c>
      <c r="CD39" s="450"/>
      <c r="CE39" s="452"/>
      <c r="CF39" s="450" t="str">
        <f>IF(AI37&lt;AJ37,AR37,IF(AJ37&lt;AI37,AS37," "))</f>
        <v>1,1,1</v>
      </c>
      <c r="CG39" s="450"/>
      <c r="CH39" s="450"/>
      <c r="CI39" s="221"/>
      <c r="CJ39" s="472"/>
      <c r="CK39" s="490"/>
      <c r="CL39" s="492"/>
      <c r="CO39" s="229"/>
      <c r="CP39" s="117"/>
      <c r="CQ39" s="117"/>
      <c r="CR39" s="117"/>
    </row>
    <row r="40" spans="1:96" ht="15.95" customHeight="1" x14ac:dyDescent="0.25">
      <c r="A40" s="144">
        <v>5</v>
      </c>
      <c r="B40" s="187"/>
      <c r="C40" s="146">
        <v>1</v>
      </c>
      <c r="D40" s="146">
        <v>2</v>
      </c>
      <c r="E40" s="147">
        <v>1</v>
      </c>
      <c r="F40" s="148">
        <v>2</v>
      </c>
      <c r="G40" s="149">
        <v>2</v>
      </c>
      <c r="H40" s="150">
        <v>1</v>
      </c>
      <c r="I40" s="147">
        <v>2</v>
      </c>
      <c r="J40" s="148">
        <v>1</v>
      </c>
      <c r="K40" s="149">
        <v>1</v>
      </c>
      <c r="L40" s="150">
        <v>2</v>
      </c>
      <c r="M40" s="147">
        <v>1</v>
      </c>
      <c r="N40" s="148">
        <v>2</v>
      </c>
      <c r="O40" s="149"/>
      <c r="P40" s="150"/>
      <c r="Q40" s="147"/>
      <c r="R40" s="148"/>
      <c r="S40" s="151">
        <f t="shared" si="116"/>
        <v>0</v>
      </c>
      <c r="T40" s="151">
        <f t="shared" si="117"/>
        <v>1</v>
      </c>
      <c r="U40" s="151">
        <f t="shared" si="118"/>
        <v>1</v>
      </c>
      <c r="V40" s="151">
        <f t="shared" si="119"/>
        <v>0</v>
      </c>
      <c r="W40" s="151">
        <f t="shared" si="120"/>
        <v>1</v>
      </c>
      <c r="X40" s="151">
        <f t="shared" si="121"/>
        <v>0</v>
      </c>
      <c r="Y40" s="151">
        <f t="shared" si="122"/>
        <v>0</v>
      </c>
      <c r="Z40" s="151">
        <f t="shared" si="123"/>
        <v>1</v>
      </c>
      <c r="AA40" s="151">
        <f t="shared" si="124"/>
        <v>0</v>
      </c>
      <c r="AB40" s="151">
        <f t="shared" si="125"/>
        <v>1</v>
      </c>
      <c r="AC40" s="151">
        <f t="shared" si="126"/>
        <v>0</v>
      </c>
      <c r="AD40" s="151">
        <f t="shared" si="127"/>
        <v>0</v>
      </c>
      <c r="AE40" s="151">
        <f t="shared" si="128"/>
        <v>0</v>
      </c>
      <c r="AF40" s="151">
        <f t="shared" si="129"/>
        <v>0</v>
      </c>
      <c r="AG40" s="152">
        <f t="shared" si="130"/>
        <v>2</v>
      </c>
      <c r="AH40" s="152">
        <f t="shared" si="130"/>
        <v>3</v>
      </c>
      <c r="AI40" s="153">
        <f t="shared" si="131"/>
        <v>1</v>
      </c>
      <c r="AJ40" s="153">
        <f t="shared" si="132"/>
        <v>2</v>
      </c>
      <c r="AK40" s="154">
        <f t="shared" si="133"/>
        <v>-1</v>
      </c>
      <c r="AL40" s="154">
        <f t="shared" si="134"/>
        <v>1</v>
      </c>
      <c r="AM40" s="154">
        <f t="shared" si="135"/>
        <v>1</v>
      </c>
      <c r="AN40" s="154">
        <f t="shared" si="136"/>
        <v>-1</v>
      </c>
      <c r="AO40" s="154">
        <f t="shared" si="137"/>
        <v>-1</v>
      </c>
      <c r="AP40" s="154" t="str">
        <f t="shared" si="138"/>
        <v/>
      </c>
      <c r="AQ40" s="154" t="str">
        <f t="shared" si="139"/>
        <v/>
      </c>
      <c r="AR40" s="155" t="str">
        <f t="shared" si="140"/>
        <v>2 - 3</v>
      </c>
      <c r="AS40" s="156" t="str">
        <f t="shared" si="141"/>
        <v>-1,1,1,-1,-1</v>
      </c>
      <c r="AT40" s="153">
        <f t="shared" si="142"/>
        <v>2</v>
      </c>
      <c r="AU40" s="153">
        <f t="shared" si="143"/>
        <v>1</v>
      </c>
      <c r="AV40" s="154">
        <f t="shared" si="144"/>
        <v>1</v>
      </c>
      <c r="AW40" s="154">
        <f t="shared" si="145"/>
        <v>-1</v>
      </c>
      <c r="AX40" s="154">
        <f t="shared" si="146"/>
        <v>-1</v>
      </c>
      <c r="AY40" s="154">
        <f t="shared" si="147"/>
        <v>1</v>
      </c>
      <c r="AZ40" s="154">
        <f t="shared" si="148"/>
        <v>1</v>
      </c>
      <c r="BA40" s="154" t="str">
        <f t="shared" si="149"/>
        <v/>
      </c>
      <c r="BB40" s="154" t="str">
        <f t="shared" si="150"/>
        <v/>
      </c>
      <c r="BC40" s="155" t="str">
        <f t="shared" si="151"/>
        <v>3 - 2</v>
      </c>
      <c r="BD40" s="156" t="str">
        <f t="shared" si="152"/>
        <v>1,-1,-1,1,1</v>
      </c>
      <c r="BE40" s="157">
        <f>SUMIF(C36:C43,3,AI36:AI43)+SUMIF(D36:D43,3,AJ36:AJ43)</f>
        <v>4</v>
      </c>
      <c r="BF40" s="157">
        <f>IF(BE40&lt;&gt;0,RANK(BE40,BE36:BE42),"")</f>
        <v>3</v>
      </c>
      <c r="BG40" s="158">
        <f>SUMIF(A36:A39,C40,B36:B39)</f>
        <v>0</v>
      </c>
      <c r="BH40" s="159">
        <f>SUMIF(A36:A39,D40,B36:B39)</f>
        <v>0</v>
      </c>
      <c r="BI40" s="120">
        <f t="shared" si="153"/>
        <v>4</v>
      </c>
      <c r="BJ40" s="121">
        <f>1+BJ39</f>
        <v>23</v>
      </c>
      <c r="BK40" s="160">
        <v>3</v>
      </c>
      <c r="BL40" s="188" t="str">
        <f t="shared" si="154"/>
        <v>1 - 2</v>
      </c>
      <c r="BM40" s="162" t="s">
        <v>220</v>
      </c>
      <c r="BN40" s="207" t="s">
        <v>234</v>
      </c>
      <c r="BO40" s="164">
        <v>2</v>
      </c>
      <c r="BP40" s="420">
        <v>3</v>
      </c>
      <c r="BQ40" s="479">
        <f>B38</f>
        <v>0</v>
      </c>
      <c r="BR40" s="428" t="s">
        <v>166</v>
      </c>
      <c r="BS40" s="428"/>
      <c r="BT40" s="428"/>
      <c r="BU40" s="165">
        <f>IF(BQ40=0,0,VLOOKUP(BQ40,[3]Список!$A:P,7,FALSE))</f>
        <v>0</v>
      </c>
      <c r="BV40" s="481">
        <f>IF(BQ40=0,0,VLOOKUP(BQ40,[3]Список!$A:$P,6,FALSE))</f>
        <v>0</v>
      </c>
      <c r="BW40" s="222"/>
      <c r="BX40" s="167">
        <f>IF(AG36&lt;AH36,AT36,IF(AH36&lt;AG36,AT36," "))</f>
        <v>1</v>
      </c>
      <c r="BY40" s="168"/>
      <c r="BZ40" s="169"/>
      <c r="CA40" s="167">
        <f>IF(AG39&lt;AH39,AT39,IF(AH39&lt;AG39,AT39," "))</f>
        <v>1</v>
      </c>
      <c r="CB40" s="169"/>
      <c r="CC40" s="483"/>
      <c r="CD40" s="406"/>
      <c r="CE40" s="484"/>
      <c r="CF40" s="215"/>
      <c r="CG40" s="167">
        <f>IF(AG41&lt;AH41,AI41,IF(AH41&lt;AG41,AI41," "))</f>
        <v>2</v>
      </c>
      <c r="CH40" s="169"/>
      <c r="CI40" s="216"/>
      <c r="CJ40" s="473">
        <f>BE40</f>
        <v>4</v>
      </c>
      <c r="CK40" s="475"/>
      <c r="CL40" s="477">
        <f>IF(BF41="",BF40,BF41)</f>
        <v>3</v>
      </c>
      <c r="CO40" s="229"/>
      <c r="CP40" s="117"/>
      <c r="CQ40" s="117"/>
      <c r="CR40" s="117"/>
    </row>
    <row r="41" spans="1:96" ht="15.95" customHeight="1" x14ac:dyDescent="0.25">
      <c r="A41" s="144">
        <v>6</v>
      </c>
      <c r="C41" s="146">
        <v>3</v>
      </c>
      <c r="D41" s="146">
        <v>4</v>
      </c>
      <c r="E41" s="147">
        <v>1</v>
      </c>
      <c r="F41" s="148">
        <v>2</v>
      </c>
      <c r="G41" s="149">
        <v>2</v>
      </c>
      <c r="H41" s="150">
        <v>1</v>
      </c>
      <c r="I41" s="147">
        <v>2</v>
      </c>
      <c r="J41" s="148">
        <v>1</v>
      </c>
      <c r="K41" s="149">
        <v>2</v>
      </c>
      <c r="L41" s="150">
        <v>1</v>
      </c>
      <c r="M41" s="147"/>
      <c r="N41" s="148"/>
      <c r="O41" s="149"/>
      <c r="P41" s="150"/>
      <c r="Q41" s="147"/>
      <c r="R41" s="148"/>
      <c r="S41" s="151">
        <f t="shared" si="116"/>
        <v>0</v>
      </c>
      <c r="T41" s="151">
        <f t="shared" si="117"/>
        <v>1</v>
      </c>
      <c r="U41" s="151">
        <f t="shared" si="118"/>
        <v>1</v>
      </c>
      <c r="V41" s="151">
        <f t="shared" si="119"/>
        <v>0</v>
      </c>
      <c r="W41" s="151">
        <f t="shared" si="120"/>
        <v>1</v>
      </c>
      <c r="X41" s="151">
        <f t="shared" si="121"/>
        <v>0</v>
      </c>
      <c r="Y41" s="151">
        <f t="shared" si="122"/>
        <v>1</v>
      </c>
      <c r="Z41" s="151">
        <f t="shared" si="123"/>
        <v>0</v>
      </c>
      <c r="AA41" s="151">
        <f t="shared" si="124"/>
        <v>0</v>
      </c>
      <c r="AB41" s="151">
        <f t="shared" si="125"/>
        <v>0</v>
      </c>
      <c r="AC41" s="151">
        <f t="shared" si="126"/>
        <v>0</v>
      </c>
      <c r="AD41" s="151">
        <f t="shared" si="127"/>
        <v>0</v>
      </c>
      <c r="AE41" s="151">
        <f t="shared" si="128"/>
        <v>0</v>
      </c>
      <c r="AF41" s="151">
        <f t="shared" si="129"/>
        <v>0</v>
      </c>
      <c r="AG41" s="152">
        <f t="shared" si="130"/>
        <v>3</v>
      </c>
      <c r="AH41" s="152">
        <f t="shared" si="130"/>
        <v>1</v>
      </c>
      <c r="AI41" s="153">
        <f t="shared" si="131"/>
        <v>2</v>
      </c>
      <c r="AJ41" s="153">
        <f t="shared" si="132"/>
        <v>1</v>
      </c>
      <c r="AK41" s="154">
        <f t="shared" si="133"/>
        <v>-1</v>
      </c>
      <c r="AL41" s="154">
        <f t="shared" si="134"/>
        <v>1</v>
      </c>
      <c r="AM41" s="154">
        <f t="shared" si="135"/>
        <v>1</v>
      </c>
      <c r="AN41" s="154">
        <f t="shared" si="136"/>
        <v>1</v>
      </c>
      <c r="AO41" s="154" t="str">
        <f t="shared" si="137"/>
        <v/>
      </c>
      <c r="AP41" s="154" t="str">
        <f t="shared" si="138"/>
        <v/>
      </c>
      <c r="AQ41" s="154" t="str">
        <f t="shared" si="139"/>
        <v/>
      </c>
      <c r="AR41" s="155" t="str">
        <f t="shared" si="140"/>
        <v>3 - 1</v>
      </c>
      <c r="AS41" s="156" t="str">
        <f t="shared" si="141"/>
        <v>-1,1,1,1</v>
      </c>
      <c r="AT41" s="153">
        <f t="shared" si="142"/>
        <v>1</v>
      </c>
      <c r="AU41" s="153">
        <f t="shared" si="143"/>
        <v>2</v>
      </c>
      <c r="AV41" s="154">
        <f t="shared" si="144"/>
        <v>1</v>
      </c>
      <c r="AW41" s="154">
        <f t="shared" si="145"/>
        <v>-1</v>
      </c>
      <c r="AX41" s="154">
        <f t="shared" si="146"/>
        <v>-1</v>
      </c>
      <c r="AY41" s="154">
        <f t="shared" si="147"/>
        <v>-1</v>
      </c>
      <c r="AZ41" s="154" t="str">
        <f t="shared" si="148"/>
        <v/>
      </c>
      <c r="BA41" s="154" t="str">
        <f t="shared" si="149"/>
        <v/>
      </c>
      <c r="BB41" s="154" t="str">
        <f t="shared" si="150"/>
        <v/>
      </c>
      <c r="BC41" s="155" t="str">
        <f t="shared" si="151"/>
        <v>1 - 3</v>
      </c>
      <c r="BD41" s="156" t="str">
        <f t="shared" si="152"/>
        <v>1,-1,-1,-1</v>
      </c>
      <c r="BE41" s="172"/>
      <c r="BF41" s="172"/>
      <c r="BG41" s="158">
        <f>SUMIF(A36:A39,C41,B36:B39)</f>
        <v>0</v>
      </c>
      <c r="BH41" s="159">
        <f>SUMIF(A36:A39,D41,B36:B39)</f>
        <v>0</v>
      </c>
      <c r="BI41" s="120">
        <f t="shared" si="153"/>
        <v>4</v>
      </c>
      <c r="BJ41" s="121">
        <f>1+BJ40</f>
        <v>24</v>
      </c>
      <c r="BK41" s="160">
        <v>3</v>
      </c>
      <c r="BL41" s="190" t="str">
        <f t="shared" si="154"/>
        <v>3 - 4</v>
      </c>
      <c r="BM41" s="191" t="s">
        <v>220</v>
      </c>
      <c r="BN41" s="208" t="s">
        <v>234</v>
      </c>
      <c r="BO41" s="193">
        <v>3</v>
      </c>
      <c r="BP41" s="421"/>
      <c r="BQ41" s="480"/>
      <c r="BR41" s="447"/>
      <c r="BS41" s="447"/>
      <c r="BT41" s="447"/>
      <c r="BU41" s="173">
        <f>IF(BQ40=0,0,VLOOKUP(BQ40,[3]Список!$A:P,8,FALSE))</f>
        <v>0</v>
      </c>
      <c r="BV41" s="482"/>
      <c r="BW41" s="441" t="str">
        <f>IF(AI36&gt;AJ36,BC36,IF(AJ36&gt;AI36,BD36," "))</f>
        <v>1 - 3</v>
      </c>
      <c r="BX41" s="442"/>
      <c r="BY41" s="443"/>
      <c r="BZ41" s="442" t="str">
        <f>IF(AI39&gt;AJ39,BC39,IF(AJ39&gt;AI39,BD39," "))</f>
        <v>0 - 3</v>
      </c>
      <c r="CA41" s="442"/>
      <c r="CB41" s="442"/>
      <c r="CC41" s="485"/>
      <c r="CD41" s="407"/>
      <c r="CE41" s="486"/>
      <c r="CF41" s="442" t="str">
        <f>IF(AI41&lt;AJ41,AR41,IF(AJ41&lt;AI41,AS41," "))</f>
        <v>-1,1,1,1</v>
      </c>
      <c r="CG41" s="442"/>
      <c r="CH41" s="442"/>
      <c r="CI41" s="217"/>
      <c r="CJ41" s="474"/>
      <c r="CK41" s="476"/>
      <c r="CL41" s="478"/>
      <c r="CO41" s="229"/>
      <c r="CP41" s="117"/>
      <c r="CQ41" s="117"/>
      <c r="CR41" s="117"/>
    </row>
    <row r="42" spans="1:96" ht="15.95" customHeight="1" x14ac:dyDescent="0.25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V42" s="23"/>
      <c r="AW42" s="23"/>
      <c r="AX42" s="23"/>
      <c r="AY42" s="23"/>
      <c r="AZ42" s="23"/>
      <c r="BE42" s="157">
        <f>SUMIF(C36:C43,4,AI36:AI43)+SUMIF(D36:D43,4,AJ36:AJ43)</f>
        <v>3</v>
      </c>
      <c r="BF42" s="157">
        <f>IF(BE42&lt;&gt;0,RANK(BE42,BE36:BE42),"")</f>
        <v>4</v>
      </c>
      <c r="BG42" s="194"/>
      <c r="BH42" s="194"/>
      <c r="BK42" s="136"/>
      <c r="BP42" s="426">
        <v>4</v>
      </c>
      <c r="BQ42" s="470">
        <f>B39</f>
        <v>0</v>
      </c>
      <c r="BR42" s="424" t="s">
        <v>224</v>
      </c>
      <c r="BS42" s="424"/>
      <c r="BT42" s="425"/>
      <c r="BU42" s="179">
        <f>IF(BQ42=0,0,VLOOKUP(BQ42,[3]Список!$A:P,7,FALSE))</f>
        <v>0</v>
      </c>
      <c r="BV42" s="471">
        <f>IF(BQ42=0,0,VLOOKUP(BQ42,[3]Список!$A:$P,6,FALSE))</f>
        <v>0</v>
      </c>
      <c r="BW42" s="218"/>
      <c r="BX42" s="181">
        <f>IF(AG38&lt;AH38,AT38,IF(AH38&lt;AG38,AT38," "))</f>
        <v>1</v>
      </c>
      <c r="BY42" s="184"/>
      <c r="BZ42" s="182"/>
      <c r="CA42" s="181">
        <f>IF(AG37&lt;AH37,AT37,IF(AH37&lt;AG37,AT37," "))</f>
        <v>1</v>
      </c>
      <c r="CB42" s="182"/>
      <c r="CC42" s="195"/>
      <c r="CD42" s="181">
        <f>IF(AG41&lt;AH41,AT41,IF(AH41&lt;AG41,AT41," "))</f>
        <v>1</v>
      </c>
      <c r="CE42" s="184"/>
      <c r="CF42" s="432"/>
      <c r="CG42" s="432"/>
      <c r="CH42" s="432"/>
      <c r="CI42" s="220"/>
      <c r="CJ42" s="472">
        <f>BE42</f>
        <v>3</v>
      </c>
      <c r="CK42" s="490"/>
      <c r="CL42" s="492">
        <f>IF(BF43="",BF42,BF43)</f>
        <v>4</v>
      </c>
      <c r="CO42" s="229"/>
      <c r="CP42" s="117"/>
      <c r="CQ42" s="117"/>
      <c r="CR42" s="117"/>
    </row>
    <row r="43" spans="1:96" ht="15.95" customHeight="1" thickBot="1" x14ac:dyDescent="0.3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V43" s="23"/>
      <c r="AW43" s="23"/>
      <c r="AX43" s="23"/>
      <c r="AY43" s="23"/>
      <c r="AZ43" s="23"/>
      <c r="BE43" s="172"/>
      <c r="BF43" s="172"/>
      <c r="BG43" s="194"/>
      <c r="BH43" s="194"/>
      <c r="BK43" s="210"/>
      <c r="BL43" s="196"/>
      <c r="BM43" s="197"/>
      <c r="BN43" s="198"/>
      <c r="BO43" s="197"/>
      <c r="BP43" s="461"/>
      <c r="BQ43" s="487"/>
      <c r="BR43" s="424" t="s">
        <v>222</v>
      </c>
      <c r="BS43" s="424"/>
      <c r="BT43" s="425"/>
      <c r="BU43" s="199">
        <f>IF(BQ42=0,0,VLOOKUP(BQ42,[3]Список!$A:P,8,FALSE))</f>
        <v>0</v>
      </c>
      <c r="BV43" s="488"/>
      <c r="BW43" s="459" t="str">
        <f>IF(AI38&gt;AJ38,BC38,IF(AJ38&gt;AI38,BD38," "))</f>
        <v>0 - 3</v>
      </c>
      <c r="BX43" s="458"/>
      <c r="BY43" s="460"/>
      <c r="BZ43" s="458" t="str">
        <f>IF(AI37&gt;AJ37,BC37,IF(AJ37&gt;AI37,BD37," "))</f>
        <v>0 - 3</v>
      </c>
      <c r="CA43" s="458"/>
      <c r="CB43" s="458"/>
      <c r="CC43" s="459" t="str">
        <f>IF(AI41&gt;AJ41,BC41,IF(AJ41&gt;AI41,BD41," "))</f>
        <v>1 - 3</v>
      </c>
      <c r="CD43" s="458"/>
      <c r="CE43" s="460"/>
      <c r="CF43" s="467"/>
      <c r="CG43" s="467"/>
      <c r="CH43" s="467"/>
      <c r="CI43" s="223"/>
      <c r="CJ43" s="489"/>
      <c r="CK43" s="491"/>
      <c r="CL43" s="493"/>
      <c r="CO43" s="229"/>
      <c r="CP43" s="117"/>
      <c r="CQ43" s="117"/>
      <c r="CR43" s="117"/>
    </row>
    <row r="44" spans="1:96" ht="20.100000000000001" customHeight="1" x14ac:dyDescent="0.25"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V44" s="23"/>
      <c r="AW44" s="23"/>
      <c r="AX44" s="23"/>
      <c r="AY44" s="23"/>
      <c r="AZ44" s="23"/>
      <c r="BE44" s="172"/>
      <c r="BF44" s="172"/>
      <c r="BG44" s="194"/>
      <c r="BH44" s="194"/>
      <c r="BK44" s="210"/>
      <c r="BL44" s="196"/>
      <c r="BM44" s="197"/>
      <c r="BN44" s="198"/>
      <c r="BO44" s="197"/>
      <c r="BP44" s="224"/>
      <c r="BQ44" s="225"/>
      <c r="BR44" s="494" t="s">
        <v>241</v>
      </c>
      <c r="BS44" s="494"/>
      <c r="BT44" s="494"/>
      <c r="BU44" s="494"/>
      <c r="BV44" s="494"/>
      <c r="BW44" s="494"/>
      <c r="BX44" s="494"/>
      <c r="BY44" s="494"/>
      <c r="BZ44" s="494"/>
      <c r="CA44" s="494"/>
      <c r="CB44" s="494"/>
      <c r="CC44" s="494"/>
      <c r="CD44" s="494"/>
      <c r="CE44" s="494"/>
      <c r="CF44" s="494"/>
      <c r="CG44" s="494"/>
      <c r="CH44" s="494"/>
      <c r="CI44" s="494"/>
      <c r="CJ44" s="494"/>
      <c r="CK44" s="494"/>
      <c r="CL44" s="226"/>
      <c r="CO44" s="229"/>
      <c r="CP44" s="117"/>
      <c r="CQ44" s="117"/>
      <c r="CR44" s="117"/>
    </row>
    <row r="45" spans="1:96" ht="20.100000000000001" customHeight="1" x14ac:dyDescent="0.25"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V45" s="23"/>
      <c r="AW45" s="23"/>
      <c r="AX45" s="23"/>
      <c r="AY45" s="23"/>
      <c r="AZ45" s="23"/>
      <c r="BE45" s="172"/>
      <c r="BF45" s="172"/>
      <c r="BG45" s="194"/>
      <c r="BH45" s="194"/>
      <c r="BJ45" s="227"/>
      <c r="BK45" s="228"/>
      <c r="BL45" s="196"/>
      <c r="BM45" s="197"/>
      <c r="BN45" s="198"/>
      <c r="BO45" s="197"/>
      <c r="BP45" s="224"/>
      <c r="BQ45" s="225"/>
      <c r="BR45" s="495" t="s">
        <v>303</v>
      </c>
      <c r="BS45" s="495"/>
      <c r="BT45" s="495"/>
      <c r="BU45" s="495"/>
      <c r="BV45" s="495"/>
      <c r="BW45" s="495"/>
      <c r="BX45" s="495"/>
      <c r="BY45" s="495"/>
      <c r="BZ45" s="495"/>
      <c r="CA45" s="495"/>
      <c r="CB45" s="495"/>
      <c r="CC45" s="495"/>
      <c r="CD45" s="495"/>
      <c r="CE45" s="495"/>
      <c r="CF45" s="495"/>
      <c r="CG45" s="495"/>
      <c r="CH45" s="495"/>
      <c r="CI45" s="495"/>
      <c r="CJ45" s="495"/>
      <c r="CK45" s="495"/>
      <c r="CL45" s="226"/>
      <c r="CM45" s="117"/>
      <c r="CO45" s="229"/>
      <c r="CP45" s="117"/>
      <c r="CQ45" s="117"/>
      <c r="CR45" s="117"/>
    </row>
    <row r="46" spans="1:96" ht="18.75" x14ac:dyDescent="0.25"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V46" s="23"/>
      <c r="AW46" s="23"/>
      <c r="AX46" s="23"/>
      <c r="AY46" s="23"/>
      <c r="AZ46" s="23"/>
      <c r="BE46" s="172"/>
      <c r="BF46" s="172"/>
      <c r="BG46" s="194"/>
      <c r="BH46" s="194"/>
      <c r="BJ46" s="227"/>
      <c r="BK46" s="228"/>
      <c r="BL46" s="196"/>
      <c r="BM46" s="197"/>
      <c r="BN46" s="198"/>
      <c r="BO46" s="197"/>
      <c r="BP46" s="224"/>
      <c r="BQ46" s="250"/>
      <c r="BR46" s="249"/>
      <c r="BS46" s="249"/>
      <c r="BT46" s="249"/>
      <c r="BU46" s="249"/>
      <c r="BV46" s="249"/>
      <c r="BW46" s="249"/>
      <c r="BX46" s="249"/>
      <c r="BY46" s="249"/>
      <c r="BZ46" s="249"/>
      <c r="CA46" s="249"/>
      <c r="CB46" s="249"/>
      <c r="CC46" s="249"/>
      <c r="CD46" s="249"/>
      <c r="CE46" s="249"/>
      <c r="CF46" s="249"/>
      <c r="CG46" s="249"/>
      <c r="CH46" s="249"/>
      <c r="CI46" s="249"/>
      <c r="CJ46" s="249"/>
      <c r="CK46" s="249"/>
      <c r="CL46" s="226"/>
      <c r="CM46" s="117"/>
      <c r="CO46" s="229"/>
      <c r="CP46" s="117"/>
      <c r="CQ46" s="117"/>
      <c r="CR46" s="117"/>
    </row>
    <row r="47" spans="1:96" ht="24.95" customHeight="1" x14ac:dyDescent="0.25"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V47" s="23"/>
      <c r="AW47" s="23"/>
      <c r="AX47" s="23"/>
      <c r="AY47" s="23"/>
      <c r="AZ47" s="23"/>
      <c r="BE47" s="172"/>
      <c r="BF47" s="172"/>
      <c r="BG47" s="194"/>
      <c r="BH47" s="194"/>
      <c r="BJ47" s="227"/>
      <c r="BK47" s="228"/>
      <c r="BL47" s="196"/>
      <c r="BM47" s="197"/>
      <c r="BN47" s="198"/>
      <c r="BO47" s="197"/>
      <c r="BP47" s="224"/>
      <c r="BQ47" s="225"/>
      <c r="BR47" s="402" t="s">
        <v>301</v>
      </c>
      <c r="BS47" s="402"/>
      <c r="BT47" s="402"/>
      <c r="BU47" s="402"/>
      <c r="BV47" s="402"/>
      <c r="BW47" s="402"/>
      <c r="BX47" s="402"/>
      <c r="BY47" s="402"/>
      <c r="BZ47" s="402"/>
      <c r="CA47" s="402"/>
      <c r="CB47" s="402"/>
      <c r="CC47" s="402"/>
      <c r="CD47" s="402"/>
      <c r="CE47" s="402"/>
      <c r="CF47" s="402"/>
      <c r="CG47" s="402"/>
      <c r="CH47" s="402"/>
      <c r="CI47" s="402"/>
      <c r="CJ47" s="402"/>
      <c r="CK47" s="402"/>
      <c r="CL47" s="226"/>
      <c r="CM47" s="117"/>
      <c r="CO47" s="229"/>
      <c r="CP47" s="117"/>
      <c r="CQ47" s="117"/>
      <c r="CR47" s="117"/>
    </row>
    <row r="48" spans="1:96" ht="15.95" customHeight="1" x14ac:dyDescent="0.25"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V48" s="23"/>
      <c r="AW48" s="23"/>
      <c r="AX48" s="23"/>
      <c r="AY48" s="23"/>
      <c r="AZ48" s="23"/>
      <c r="BE48" s="172"/>
      <c r="BF48" s="172"/>
      <c r="BG48" s="194"/>
      <c r="BH48" s="194"/>
      <c r="BJ48" s="227"/>
      <c r="BK48" s="228"/>
      <c r="BL48" s="196"/>
      <c r="BM48" s="197"/>
      <c r="BN48" s="198"/>
      <c r="BO48" s="197"/>
      <c r="BP48" s="224"/>
      <c r="BQ48" s="225"/>
      <c r="BR48" s="381" t="s">
        <v>256</v>
      </c>
      <c r="BS48" s="381"/>
      <c r="BT48" s="381"/>
      <c r="BU48" s="381"/>
      <c r="BV48" s="381"/>
      <c r="BW48" s="381"/>
      <c r="BX48" s="381"/>
      <c r="BY48" s="381"/>
      <c r="BZ48" s="381"/>
      <c r="CA48" s="381"/>
      <c r="CB48" s="381"/>
      <c r="CC48" s="381"/>
      <c r="CD48" s="381"/>
      <c r="CE48" s="381"/>
      <c r="CF48" s="381"/>
      <c r="CG48" s="381"/>
      <c r="CH48" s="381"/>
      <c r="CI48" s="381"/>
      <c r="CJ48" s="381"/>
      <c r="CK48" s="381"/>
      <c r="CL48" s="226"/>
      <c r="CM48" s="117"/>
      <c r="CO48" s="229"/>
      <c r="CP48" s="117"/>
      <c r="CQ48" s="117"/>
      <c r="CR48" s="117"/>
    </row>
    <row r="49" spans="1:96" ht="20.100000000000001" customHeight="1" x14ac:dyDescent="0.25"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V49" s="23"/>
      <c r="AW49" s="23"/>
      <c r="AX49" s="23"/>
      <c r="AY49" s="23"/>
      <c r="AZ49" s="23"/>
      <c r="BE49" s="172"/>
      <c r="BF49" s="172"/>
      <c r="BG49" s="194"/>
      <c r="BH49" s="194"/>
      <c r="BJ49" s="227"/>
      <c r="BK49" s="228"/>
      <c r="BL49" s="196"/>
      <c r="BM49" s="197"/>
      <c r="BN49" s="198"/>
      <c r="BO49" s="197"/>
      <c r="BP49" s="224"/>
      <c r="BQ49" s="225"/>
      <c r="BR49" s="34"/>
      <c r="BS49" s="1"/>
      <c r="BT49" s="496" t="s">
        <v>307</v>
      </c>
      <c r="BU49" s="496"/>
      <c r="BV49" s="496"/>
      <c r="BW49" s="496"/>
      <c r="BX49" s="496"/>
      <c r="BY49" s="496"/>
      <c r="BZ49" s="496"/>
      <c r="CA49" s="496"/>
      <c r="CB49" s="496"/>
      <c r="CC49" s="496"/>
      <c r="CD49" s="496"/>
      <c r="CE49" s="496"/>
      <c r="CF49" s="496"/>
      <c r="CG49" s="496"/>
      <c r="CH49" s="496"/>
      <c r="CI49" s="496"/>
      <c r="CJ49" s="127"/>
      <c r="CK49" s="35"/>
      <c r="CL49" s="226"/>
      <c r="CM49" s="117"/>
      <c r="CO49" s="229"/>
      <c r="CP49" s="117"/>
      <c r="CQ49" s="117"/>
      <c r="CR49" s="117"/>
    </row>
    <row r="50" spans="1:96" ht="15.95" customHeight="1" thickBot="1" x14ac:dyDescent="0.3">
      <c r="Z50" s="128"/>
      <c r="BK50" s="136"/>
      <c r="BL50" s="410" t="str">
        <f>C51</f>
        <v>Мужчины. Группа 1</v>
      </c>
      <c r="BM50" s="410"/>
      <c r="BN50" s="410"/>
      <c r="BO50" s="410"/>
      <c r="BP50" s="411"/>
      <c r="BQ50" s="411"/>
      <c r="BR50" s="411"/>
      <c r="BS50" s="411"/>
      <c r="BT50" s="411"/>
      <c r="BU50" s="411"/>
      <c r="BV50" s="411"/>
      <c r="BW50" s="411"/>
      <c r="BX50" s="411"/>
      <c r="BY50" s="411"/>
      <c r="BZ50" s="411"/>
      <c r="CA50" s="411"/>
      <c r="CB50" s="411"/>
      <c r="CC50" s="411"/>
      <c r="CD50" s="411"/>
      <c r="CE50" s="411"/>
      <c r="CF50" s="411"/>
      <c r="CG50" s="411"/>
      <c r="CH50" s="411"/>
      <c r="CI50" s="411"/>
      <c r="CJ50" s="411"/>
      <c r="CK50" s="411"/>
      <c r="CL50" s="411"/>
      <c r="CO50" s="229"/>
      <c r="CP50" s="117"/>
      <c r="CQ50" s="117"/>
      <c r="CR50" s="117"/>
    </row>
    <row r="51" spans="1:96" ht="15.95" customHeight="1" x14ac:dyDescent="0.25">
      <c r="A51" s="129">
        <v>1</v>
      </c>
      <c r="B51" s="130"/>
      <c r="C51" s="131" t="s">
        <v>237</v>
      </c>
      <c r="D51" s="131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3">
        <v>1</v>
      </c>
      <c r="Z51" s="128"/>
      <c r="AR51" s="134">
        <f>IF(B52=0,0,(IF(B53=0,1,IF(B54=0,2,IF(B55=0,3,IF(B55&gt;0,4))))))</f>
        <v>0</v>
      </c>
      <c r="BC51" s="134" t="b">
        <f>IF(BE51=15,3,IF(BE51&gt;15,4))</f>
        <v>0</v>
      </c>
      <c r="BE51" s="135">
        <f>SUM(BE52,BE54,BE56,BE58)</f>
        <v>9</v>
      </c>
      <c r="BF51" s="135">
        <f>SUM(BF52,BF54,BF56,BF58)</f>
        <v>6</v>
      </c>
      <c r="BK51" s="136"/>
      <c r="BL51" s="137" t="s">
        <v>90</v>
      </c>
      <c r="BM51" s="138" t="s">
        <v>8</v>
      </c>
      <c r="BN51" s="138" t="s">
        <v>91</v>
      </c>
      <c r="BO51" s="139" t="s">
        <v>92</v>
      </c>
      <c r="BP51" s="201" t="s">
        <v>218</v>
      </c>
      <c r="BQ51" s="412" t="s">
        <v>7</v>
      </c>
      <c r="BR51" s="413"/>
      <c r="BS51" s="413"/>
      <c r="BT51" s="414"/>
      <c r="BU51" s="415" t="s">
        <v>219</v>
      </c>
      <c r="BV51" s="416"/>
      <c r="BW51" s="417">
        <v>1</v>
      </c>
      <c r="BX51" s="417"/>
      <c r="BY51" s="417"/>
      <c r="BZ51" s="418">
        <v>2</v>
      </c>
      <c r="CA51" s="417"/>
      <c r="CB51" s="419"/>
      <c r="CC51" s="417">
        <v>3</v>
      </c>
      <c r="CD51" s="417"/>
      <c r="CE51" s="417"/>
      <c r="CF51" s="418">
        <v>4</v>
      </c>
      <c r="CG51" s="417"/>
      <c r="CH51" s="419"/>
      <c r="CI51" s="140"/>
      <c r="CJ51" s="141" t="s">
        <v>0</v>
      </c>
      <c r="CK51" s="142" t="s">
        <v>3</v>
      </c>
      <c r="CL51" s="143" t="s">
        <v>1</v>
      </c>
      <c r="CO51" s="229"/>
      <c r="CP51" s="117"/>
      <c r="CQ51" s="117"/>
      <c r="CR51" s="117"/>
    </row>
    <row r="52" spans="1:96" ht="15.95" customHeight="1" x14ac:dyDescent="0.25">
      <c r="A52" s="144">
        <v>1</v>
      </c>
      <c r="B52" s="145"/>
      <c r="C52" s="146">
        <v>1</v>
      </c>
      <c r="D52" s="146">
        <v>3</v>
      </c>
      <c r="E52" s="147">
        <v>2</v>
      </c>
      <c r="F52" s="148">
        <v>1</v>
      </c>
      <c r="G52" s="149">
        <v>2</v>
      </c>
      <c r="H52" s="150">
        <v>1</v>
      </c>
      <c r="I52" s="147">
        <v>2</v>
      </c>
      <c r="J52" s="148">
        <v>1</v>
      </c>
      <c r="K52" s="149"/>
      <c r="L52" s="150"/>
      <c r="M52" s="147"/>
      <c r="N52" s="148"/>
      <c r="O52" s="149"/>
      <c r="P52" s="150"/>
      <c r="Q52" s="147"/>
      <c r="R52" s="148"/>
      <c r="S52" s="151">
        <f t="shared" ref="S52:S57" si="155">IF(E52="wo",0,IF(F52="wo",1,IF(E52&gt;F52,1,0)))</f>
        <v>1</v>
      </c>
      <c r="T52" s="151">
        <f t="shared" ref="T52:T57" si="156">IF(E52="wo",1,IF(F52="wo",0,IF(F52&gt;E52,1,0)))</f>
        <v>0</v>
      </c>
      <c r="U52" s="151">
        <f t="shared" ref="U52:U57" si="157">IF(G52="wo",0,IF(H52="wo",1,IF(G52&gt;H52,1,0)))</f>
        <v>1</v>
      </c>
      <c r="V52" s="151">
        <f t="shared" ref="V52:V57" si="158">IF(G52="wo",1,IF(H52="wo",0,IF(H52&gt;G52,1,0)))</f>
        <v>0</v>
      </c>
      <c r="W52" s="151">
        <f t="shared" ref="W52:W57" si="159">IF(I52="wo",0,IF(J52="wo",1,IF(I52&gt;J52,1,0)))</f>
        <v>1</v>
      </c>
      <c r="X52" s="151">
        <f t="shared" ref="X52:X57" si="160">IF(I52="wo",1,IF(J52="wo",0,IF(J52&gt;I52,1,0)))</f>
        <v>0</v>
      </c>
      <c r="Y52" s="151">
        <f t="shared" ref="Y52:Y57" si="161">IF(K52="wo",0,IF(L52="wo",1,IF(K52&gt;L52,1,0)))</f>
        <v>0</v>
      </c>
      <c r="Z52" s="151">
        <f t="shared" ref="Z52:Z57" si="162">IF(K52="wo",1,IF(L52="wo",0,IF(L52&gt;K52,1,0)))</f>
        <v>0</v>
      </c>
      <c r="AA52" s="151">
        <f t="shared" ref="AA52:AA57" si="163">IF(M52="wo",0,IF(N52="wo",1,IF(M52&gt;N52,1,0)))</f>
        <v>0</v>
      </c>
      <c r="AB52" s="151">
        <f t="shared" ref="AB52:AB57" si="164">IF(M52="wo",1,IF(N52="wo",0,IF(N52&gt;M52,1,0)))</f>
        <v>0</v>
      </c>
      <c r="AC52" s="151">
        <f t="shared" ref="AC52:AC57" si="165">IF(O52="wo",0,IF(P52="wo",1,IF(O52&gt;P52,1,0)))</f>
        <v>0</v>
      </c>
      <c r="AD52" s="151">
        <f t="shared" ref="AD52:AD57" si="166">IF(O52="wo",1,IF(P52="wo",0,IF(P52&gt;O52,1,0)))</f>
        <v>0</v>
      </c>
      <c r="AE52" s="151">
        <f t="shared" ref="AE52:AE57" si="167">IF(Q52="wo",0,IF(R52="wo",1,IF(Q52&gt;R52,1,0)))</f>
        <v>0</v>
      </c>
      <c r="AF52" s="151">
        <f t="shared" ref="AF52:AF57" si="168">IF(Q52="wo",1,IF(R52="wo",0,IF(R52&gt;Q52,1,0)))</f>
        <v>0</v>
      </c>
      <c r="AG52" s="152">
        <f t="shared" ref="AG52:AH57" si="169">IF(E52="wo","wo",+S52+U52+W52+Y52+AA52+AC52+AE52)</f>
        <v>3</v>
      </c>
      <c r="AH52" s="152">
        <f t="shared" si="169"/>
        <v>0</v>
      </c>
      <c r="AI52" s="153">
        <f t="shared" ref="AI52:AI57" si="170">IF(E52="",0,IF(E52="wo",0,IF(F52="wo",2,IF(AG52=AH52,0,IF(AG52&gt;AH52,2,1)))))</f>
        <v>2</v>
      </c>
      <c r="AJ52" s="153">
        <f t="shared" ref="AJ52:AJ57" si="171">IF(F52="",0,IF(F52="wo",0,IF(E52="wo",2,IF(AH52=AG52,0,IF(AH52&gt;AG52,2,1)))))</f>
        <v>1</v>
      </c>
      <c r="AK52" s="154">
        <f t="shared" ref="AK52:AK57" si="172">IF(E52="","",IF(E52="wo",0,IF(F52="wo",0,IF(E52=F52,"ERROR",IF(E52&gt;F52,F52,-1*E52)))))</f>
        <v>1</v>
      </c>
      <c r="AL52" s="154">
        <f t="shared" ref="AL52:AL57" si="173">IF(G52="","",IF(G52="wo",0,IF(H52="wo",0,IF(G52=H52,"ERROR",IF(G52&gt;H52,H52,-1*G52)))))</f>
        <v>1</v>
      </c>
      <c r="AM52" s="154">
        <f t="shared" ref="AM52:AM57" si="174">IF(I52="","",IF(I52="wo",0,IF(J52="wo",0,IF(I52=J52,"ERROR",IF(I52&gt;J52,J52,-1*I52)))))</f>
        <v>1</v>
      </c>
      <c r="AN52" s="154" t="str">
        <f t="shared" ref="AN52:AN57" si="175">IF(K52="","",IF(K52="wo",0,IF(L52="wo",0,IF(K52=L52,"ERROR",IF(K52&gt;L52,L52,-1*K52)))))</f>
        <v/>
      </c>
      <c r="AO52" s="154" t="str">
        <f t="shared" ref="AO52:AO57" si="176">IF(M52="","",IF(M52="wo",0,IF(N52="wo",0,IF(M52=N52,"ERROR",IF(M52&gt;N52,N52,-1*M52)))))</f>
        <v/>
      </c>
      <c r="AP52" s="154" t="str">
        <f t="shared" ref="AP52:AP57" si="177">IF(O52="","",IF(O52="wo",0,IF(P52="wo",0,IF(O52=P52,"ERROR",IF(O52&gt;P52,P52,-1*O52)))))</f>
        <v/>
      </c>
      <c r="AQ52" s="154" t="str">
        <f t="shared" ref="AQ52:AQ57" si="178">IF(Q52="","",IF(Q52="wo",0,IF(R52="wo",0,IF(Q52=R52,"ERROR",IF(Q52&gt;R52,R52,-1*Q52)))))</f>
        <v/>
      </c>
      <c r="AR52" s="155" t="str">
        <f t="shared" ref="AR52:AR57" si="179">CONCATENATE(AG52," - ",AH52)</f>
        <v>3 - 0</v>
      </c>
      <c r="AS52" s="156" t="str">
        <f t="shared" ref="AS52:AS57" si="180">IF(E52="","",(IF(K52="",AK52&amp;","&amp;AL52&amp;","&amp;AM52,IF(M52="",AK52&amp;","&amp;AL52&amp;","&amp;AM52&amp;","&amp;AN52,IF(O52="",AK52&amp;","&amp;AL52&amp;","&amp;AM52&amp;","&amp;AN52&amp;","&amp;AO52,IF(Q52="",AK52&amp;","&amp;AL52&amp;","&amp;AM52&amp;","&amp;AN52&amp;","&amp;AO52&amp;","&amp;AP52,AK52&amp;","&amp;AL52&amp;","&amp;AM52&amp;","&amp;AN52&amp;","&amp;AO52&amp;","&amp;AP52&amp;","&amp;AQ52))))))</f>
        <v>1,1,1</v>
      </c>
      <c r="AT52" s="153">
        <f t="shared" ref="AT52:AT57" si="181">IF(F52="",0,IF(F52="wo",0,IF(E52="wo",2,IF(AH52=AG52,0,IF(AH52&gt;AG52,2,1)))))</f>
        <v>1</v>
      </c>
      <c r="AU52" s="153">
        <f t="shared" ref="AU52:AU57" si="182">IF(E52="",0,IF(E52="wo",0,IF(F52="wo",2,IF(AG52=AH52,0,IF(AG52&gt;AH52,2,1)))))</f>
        <v>2</v>
      </c>
      <c r="AV52" s="154">
        <f t="shared" ref="AV52:AV57" si="183">IF(F52="","",IF(F52="wo",0,IF(E52="wo",0,IF(F52=E52,"ERROR",IF(F52&gt;E52,E52,-1*F52)))))</f>
        <v>-1</v>
      </c>
      <c r="AW52" s="154">
        <f t="shared" ref="AW52:AW57" si="184">IF(H52="","",IF(H52="wo",0,IF(G52="wo",0,IF(H52=G52,"ERROR",IF(H52&gt;G52,G52,-1*H52)))))</f>
        <v>-1</v>
      </c>
      <c r="AX52" s="154">
        <f t="shared" ref="AX52:AX57" si="185">IF(J52="","",IF(J52="wo",0,IF(I52="wo",0,IF(J52=I52,"ERROR",IF(J52&gt;I52,I52,-1*J52)))))</f>
        <v>-1</v>
      </c>
      <c r="AY52" s="154" t="str">
        <f t="shared" ref="AY52:AY57" si="186">IF(L52="","",IF(L52="wo",0,IF(K52="wo",0,IF(L52=K52,"ERROR",IF(L52&gt;K52,K52,-1*L52)))))</f>
        <v/>
      </c>
      <c r="AZ52" s="154" t="str">
        <f t="shared" ref="AZ52:AZ57" si="187">IF(N52="","",IF(N52="wo",0,IF(M52="wo",0,IF(N52=M52,"ERROR",IF(N52&gt;M52,M52,-1*N52)))))</f>
        <v/>
      </c>
      <c r="BA52" s="154" t="str">
        <f t="shared" ref="BA52:BA57" si="188">IF(P52="","",IF(P52="wo",0,IF(O52="wo",0,IF(P52=O52,"ERROR",IF(P52&gt;O52,O52,-1*P52)))))</f>
        <v/>
      </c>
      <c r="BB52" s="154" t="str">
        <f t="shared" ref="BB52:BB57" si="189">IF(R52="","",IF(R52="wo",0,IF(Q52="wo",0,IF(R52=Q52,"ERROR",IF(R52&gt;Q52,Q52,-1*R52)))))</f>
        <v/>
      </c>
      <c r="BC52" s="155" t="str">
        <f t="shared" ref="BC52:BC57" si="190">CONCATENATE(AH52," - ",AG52)</f>
        <v>0 - 3</v>
      </c>
      <c r="BD52" s="156" t="str">
        <f t="shared" ref="BD52:BD57" si="191">IF(E52="","",(IF(K52="",AV52&amp;", "&amp;AW52&amp;", "&amp;AX52,IF(M52="",AV52&amp;","&amp;AW52&amp;","&amp;AX52&amp;","&amp;AY52,IF(O52="",AV52&amp;","&amp;AW52&amp;","&amp;AX52&amp;","&amp;AY52&amp;","&amp;AZ52,IF(Q52="",AV52&amp;","&amp;AW52&amp;","&amp;AX52&amp;","&amp;AY52&amp;","&amp;AZ52&amp;","&amp;BA52,AV52&amp;","&amp;AW52&amp;","&amp;AX52&amp;","&amp;AY52&amp;","&amp;AZ52&amp;","&amp;BA52&amp;","&amp;BB52))))))</f>
        <v>-1, -1, -1</v>
      </c>
      <c r="BE52" s="157">
        <f>SUMIF(C52:C59,1,AI52:AI59)+SUMIF(D52:D59,1,AJ52:AJ59)</f>
        <v>4</v>
      </c>
      <c r="BF52" s="157">
        <f>IF(BE52&lt;&gt;0,RANK(BE52,BE52:BE58),"")</f>
        <v>1</v>
      </c>
      <c r="BG52" s="158">
        <f>SUMIF(A52:A55,C52,B52:B55)</f>
        <v>0</v>
      </c>
      <c r="BH52" s="159">
        <f>SUMIF(A52:A55,D52,B52:B55)</f>
        <v>0</v>
      </c>
      <c r="BI52" s="120">
        <v>1</v>
      </c>
      <c r="BJ52" s="121">
        <f>1*BJ41+1</f>
        <v>25</v>
      </c>
      <c r="BK52" s="160">
        <v>1</v>
      </c>
      <c r="BL52" s="161" t="str">
        <f t="shared" ref="BL52:BL57" si="192">CONCATENATE(C52," ","-"," ",D52)</f>
        <v>1 - 3</v>
      </c>
      <c r="BM52" s="162" t="s">
        <v>220</v>
      </c>
      <c r="BN52" s="163" t="s">
        <v>221</v>
      </c>
      <c r="BO52" s="164">
        <v>1</v>
      </c>
      <c r="BP52" s="444">
        <v>1</v>
      </c>
      <c r="BQ52" s="422">
        <f>B52</f>
        <v>0</v>
      </c>
      <c r="BR52" s="428" t="s">
        <v>18</v>
      </c>
      <c r="BS52" s="428"/>
      <c r="BT52" s="429"/>
      <c r="BU52" s="165">
        <f>IF(BQ52=0,0,VLOOKUP(BQ52,[3]Список!$A:P,7,FALSE))</f>
        <v>0</v>
      </c>
      <c r="BV52" s="404">
        <f>IF(BQ52=0,0,VLOOKUP(BQ52,[3]Список!$A:$P,6,FALSE))</f>
        <v>0</v>
      </c>
      <c r="BW52" s="406"/>
      <c r="BX52" s="406"/>
      <c r="BY52" s="406"/>
      <c r="BZ52" s="166"/>
      <c r="CA52" s="167">
        <f>IF(AG56&lt;AH56,AI56,IF(AH56&lt;AG56,AI56," "))</f>
        <v>2</v>
      </c>
      <c r="CB52" s="168"/>
      <c r="CC52" s="169"/>
      <c r="CD52" s="167">
        <f>IF(AG52&lt;AH52,AI52,IF(AH52&lt;AG52,AI52," "))</f>
        <v>2</v>
      </c>
      <c r="CE52" s="169"/>
      <c r="CF52" s="170"/>
      <c r="CG52" s="167" t="str">
        <f>IF(AG54&lt;AH54,AI54,IF(AH54&lt;AG54,AI54," "))</f>
        <v xml:space="preserve"> </v>
      </c>
      <c r="CH52" s="168"/>
      <c r="CI52" s="171"/>
      <c r="CJ52" s="408">
        <f>BE52</f>
        <v>4</v>
      </c>
      <c r="CK52" s="437"/>
      <c r="CL52" s="439">
        <f>IF(BF53="",BF52,BF53)</f>
        <v>1</v>
      </c>
      <c r="CO52" s="424"/>
      <c r="CP52" s="424"/>
      <c r="CQ52" s="424"/>
      <c r="CR52" s="117"/>
    </row>
    <row r="53" spans="1:96" ht="15.95" customHeight="1" x14ac:dyDescent="0.25">
      <c r="A53" s="144">
        <v>2</v>
      </c>
      <c r="B53" s="145"/>
      <c r="C53" s="146">
        <v>2</v>
      </c>
      <c r="D53" s="146">
        <v>4</v>
      </c>
      <c r="E53" s="147"/>
      <c r="F53" s="148"/>
      <c r="G53" s="149"/>
      <c r="H53" s="150"/>
      <c r="I53" s="147"/>
      <c r="J53" s="148"/>
      <c r="K53" s="149"/>
      <c r="L53" s="150"/>
      <c r="M53" s="147"/>
      <c r="N53" s="148"/>
      <c r="O53" s="149"/>
      <c r="P53" s="150"/>
      <c r="Q53" s="147"/>
      <c r="R53" s="148"/>
      <c r="S53" s="151">
        <f t="shared" si="155"/>
        <v>0</v>
      </c>
      <c r="T53" s="151">
        <f t="shared" si="156"/>
        <v>0</v>
      </c>
      <c r="U53" s="151">
        <f t="shared" si="157"/>
        <v>0</v>
      </c>
      <c r="V53" s="151">
        <f t="shared" si="158"/>
        <v>0</v>
      </c>
      <c r="W53" s="151">
        <f t="shared" si="159"/>
        <v>0</v>
      </c>
      <c r="X53" s="151">
        <f t="shared" si="160"/>
        <v>0</v>
      </c>
      <c r="Y53" s="151">
        <f t="shared" si="161"/>
        <v>0</v>
      </c>
      <c r="Z53" s="151">
        <f t="shared" si="162"/>
        <v>0</v>
      </c>
      <c r="AA53" s="151">
        <f t="shared" si="163"/>
        <v>0</v>
      </c>
      <c r="AB53" s="151">
        <f t="shared" si="164"/>
        <v>0</v>
      </c>
      <c r="AC53" s="151">
        <f t="shared" si="165"/>
        <v>0</v>
      </c>
      <c r="AD53" s="151">
        <f t="shared" si="166"/>
        <v>0</v>
      </c>
      <c r="AE53" s="151">
        <f t="shared" si="167"/>
        <v>0</v>
      </c>
      <c r="AF53" s="151">
        <f t="shared" si="168"/>
        <v>0</v>
      </c>
      <c r="AG53" s="152">
        <f t="shared" si="169"/>
        <v>0</v>
      </c>
      <c r="AH53" s="152">
        <f t="shared" si="169"/>
        <v>0</v>
      </c>
      <c r="AI53" s="153">
        <f t="shared" si="170"/>
        <v>0</v>
      </c>
      <c r="AJ53" s="153">
        <f t="shared" si="171"/>
        <v>0</v>
      </c>
      <c r="AK53" s="154" t="str">
        <f t="shared" si="172"/>
        <v/>
      </c>
      <c r="AL53" s="154" t="str">
        <f t="shared" si="173"/>
        <v/>
      </c>
      <c r="AM53" s="154" t="str">
        <f t="shared" si="174"/>
        <v/>
      </c>
      <c r="AN53" s="154" t="str">
        <f t="shared" si="175"/>
        <v/>
      </c>
      <c r="AO53" s="154" t="str">
        <f t="shared" si="176"/>
        <v/>
      </c>
      <c r="AP53" s="154" t="str">
        <f t="shared" si="177"/>
        <v/>
      </c>
      <c r="AQ53" s="154" t="str">
        <f t="shared" si="178"/>
        <v/>
      </c>
      <c r="AR53" s="155" t="str">
        <f t="shared" si="179"/>
        <v>0 - 0</v>
      </c>
      <c r="AS53" s="156" t="str">
        <f t="shared" si="180"/>
        <v/>
      </c>
      <c r="AT53" s="153">
        <f t="shared" si="181"/>
        <v>0</v>
      </c>
      <c r="AU53" s="153">
        <f t="shared" si="182"/>
        <v>0</v>
      </c>
      <c r="AV53" s="154" t="str">
        <f t="shared" si="183"/>
        <v/>
      </c>
      <c r="AW53" s="154" t="str">
        <f t="shared" si="184"/>
        <v/>
      </c>
      <c r="AX53" s="154" t="str">
        <f t="shared" si="185"/>
        <v/>
      </c>
      <c r="AY53" s="154" t="str">
        <f t="shared" si="186"/>
        <v/>
      </c>
      <c r="AZ53" s="154" t="str">
        <f t="shared" si="187"/>
        <v/>
      </c>
      <c r="BA53" s="154" t="str">
        <f t="shared" si="188"/>
        <v/>
      </c>
      <c r="BB53" s="154" t="str">
        <f t="shared" si="189"/>
        <v/>
      </c>
      <c r="BC53" s="155" t="str">
        <f t="shared" si="190"/>
        <v>0 - 0</v>
      </c>
      <c r="BD53" s="156" t="str">
        <f t="shared" si="191"/>
        <v/>
      </c>
      <c r="BE53" s="172"/>
      <c r="BF53" s="172"/>
      <c r="BG53" s="158">
        <f>SUMIF(A52:A55,C53,B52:B55)</f>
        <v>0</v>
      </c>
      <c r="BH53" s="159">
        <f>SUMIF(A52:A55,D53,B52:B55)</f>
        <v>0</v>
      </c>
      <c r="BI53" s="120">
        <v>1</v>
      </c>
      <c r="BJ53" s="121">
        <f>1+BJ52</f>
        <v>26</v>
      </c>
      <c r="BK53" s="160">
        <v>1</v>
      </c>
      <c r="BL53" s="161" t="str">
        <f t="shared" si="192"/>
        <v>2 - 4</v>
      </c>
      <c r="BM53" s="162" t="s">
        <v>220</v>
      </c>
      <c r="BN53" s="163" t="s">
        <v>221</v>
      </c>
      <c r="BO53" s="164">
        <v>4</v>
      </c>
      <c r="BP53" s="445"/>
      <c r="BQ53" s="423"/>
      <c r="BR53" s="447"/>
      <c r="BS53" s="447"/>
      <c r="BT53" s="448"/>
      <c r="BU53" s="173">
        <f>IF(BQ52=0,0,VLOOKUP(BQ52,[3]Список!$A:P,8,FALSE))</f>
        <v>0</v>
      </c>
      <c r="BV53" s="405"/>
      <c r="BW53" s="407"/>
      <c r="BX53" s="407"/>
      <c r="BY53" s="407"/>
      <c r="BZ53" s="441" t="str">
        <f>IF(AI56&lt;AJ56,AR56,IF(AJ56&lt;AI56,AS56," "))</f>
        <v>1,1,1</v>
      </c>
      <c r="CA53" s="442"/>
      <c r="CB53" s="443"/>
      <c r="CC53" s="442" t="str">
        <f>IF(AI52&lt;AJ52,AR52,IF(AJ52&lt;AI52,AS52," "))</f>
        <v>1,1,1</v>
      </c>
      <c r="CD53" s="442"/>
      <c r="CE53" s="442"/>
      <c r="CF53" s="441" t="str">
        <f>IF(AI54&lt;AJ54,AR54,IF(AJ54&lt;AI54,AS54," "))</f>
        <v xml:space="preserve"> </v>
      </c>
      <c r="CG53" s="442"/>
      <c r="CH53" s="443"/>
      <c r="CI53" s="174"/>
      <c r="CJ53" s="409"/>
      <c r="CK53" s="438"/>
      <c r="CL53" s="440"/>
      <c r="CO53" s="424"/>
      <c r="CP53" s="424"/>
      <c r="CQ53" s="424"/>
      <c r="CR53" s="117"/>
    </row>
    <row r="54" spans="1:96" ht="15.95" customHeight="1" x14ac:dyDescent="0.25">
      <c r="A54" s="144">
        <v>3</v>
      </c>
      <c r="B54" s="145"/>
      <c r="C54" s="146">
        <v>1</v>
      </c>
      <c r="D54" s="146">
        <v>4</v>
      </c>
      <c r="E54" s="147"/>
      <c r="F54" s="148"/>
      <c r="G54" s="149"/>
      <c r="H54" s="150"/>
      <c r="I54" s="147"/>
      <c r="J54" s="148"/>
      <c r="K54" s="149"/>
      <c r="L54" s="150"/>
      <c r="M54" s="147"/>
      <c r="N54" s="148"/>
      <c r="O54" s="149"/>
      <c r="P54" s="150"/>
      <c r="Q54" s="147"/>
      <c r="R54" s="148"/>
      <c r="S54" s="151">
        <f t="shared" si="155"/>
        <v>0</v>
      </c>
      <c r="T54" s="151">
        <f t="shared" si="156"/>
        <v>0</v>
      </c>
      <c r="U54" s="151">
        <f t="shared" si="157"/>
        <v>0</v>
      </c>
      <c r="V54" s="151">
        <f t="shared" si="158"/>
        <v>0</v>
      </c>
      <c r="W54" s="151">
        <f t="shared" si="159"/>
        <v>0</v>
      </c>
      <c r="X54" s="151">
        <f t="shared" si="160"/>
        <v>0</v>
      </c>
      <c r="Y54" s="151">
        <f t="shared" si="161"/>
        <v>0</v>
      </c>
      <c r="Z54" s="151">
        <f t="shared" si="162"/>
        <v>0</v>
      </c>
      <c r="AA54" s="151">
        <f t="shared" si="163"/>
        <v>0</v>
      </c>
      <c r="AB54" s="151">
        <f t="shared" si="164"/>
        <v>0</v>
      </c>
      <c r="AC54" s="151">
        <f t="shared" si="165"/>
        <v>0</v>
      </c>
      <c r="AD54" s="151">
        <f t="shared" si="166"/>
        <v>0</v>
      </c>
      <c r="AE54" s="151">
        <f t="shared" si="167"/>
        <v>0</v>
      </c>
      <c r="AF54" s="151">
        <f t="shared" si="168"/>
        <v>0</v>
      </c>
      <c r="AG54" s="152">
        <f t="shared" si="169"/>
        <v>0</v>
      </c>
      <c r="AH54" s="152">
        <f t="shared" si="169"/>
        <v>0</v>
      </c>
      <c r="AI54" s="153">
        <f t="shared" si="170"/>
        <v>0</v>
      </c>
      <c r="AJ54" s="153">
        <f t="shared" si="171"/>
        <v>0</v>
      </c>
      <c r="AK54" s="154" t="str">
        <f t="shared" si="172"/>
        <v/>
      </c>
      <c r="AL54" s="154" t="str">
        <f t="shared" si="173"/>
        <v/>
      </c>
      <c r="AM54" s="154" t="str">
        <f t="shared" si="174"/>
        <v/>
      </c>
      <c r="AN54" s="154" t="str">
        <f t="shared" si="175"/>
        <v/>
      </c>
      <c r="AO54" s="154" t="str">
        <f t="shared" si="176"/>
        <v/>
      </c>
      <c r="AP54" s="154" t="str">
        <f t="shared" si="177"/>
        <v/>
      </c>
      <c r="AQ54" s="154" t="str">
        <f t="shared" si="178"/>
        <v/>
      </c>
      <c r="AR54" s="155" t="str">
        <f t="shared" si="179"/>
        <v>0 - 0</v>
      </c>
      <c r="AS54" s="156" t="str">
        <f t="shared" si="180"/>
        <v/>
      </c>
      <c r="AT54" s="153">
        <f t="shared" si="181"/>
        <v>0</v>
      </c>
      <c r="AU54" s="153">
        <f t="shared" si="182"/>
        <v>0</v>
      </c>
      <c r="AV54" s="154" t="str">
        <f t="shared" si="183"/>
        <v/>
      </c>
      <c r="AW54" s="154" t="str">
        <f t="shared" si="184"/>
        <v/>
      </c>
      <c r="AX54" s="154" t="str">
        <f t="shared" si="185"/>
        <v/>
      </c>
      <c r="AY54" s="154" t="str">
        <f t="shared" si="186"/>
        <v/>
      </c>
      <c r="AZ54" s="154" t="str">
        <f t="shared" si="187"/>
        <v/>
      </c>
      <c r="BA54" s="154" t="str">
        <f t="shared" si="188"/>
        <v/>
      </c>
      <c r="BB54" s="154" t="str">
        <f t="shared" si="189"/>
        <v/>
      </c>
      <c r="BC54" s="155" t="str">
        <f t="shared" si="190"/>
        <v>0 - 0</v>
      </c>
      <c r="BD54" s="156" t="str">
        <f t="shared" si="191"/>
        <v/>
      </c>
      <c r="BE54" s="157">
        <f>SUMIF(C52:C59,2,AI52:AI59)+SUMIF(D52:D59,2,AJ52:AJ59)</f>
        <v>2</v>
      </c>
      <c r="BF54" s="157">
        <f>IF(BE54&lt;&gt;0,RANK(BE54,BE52:BE58),"")</f>
        <v>3</v>
      </c>
      <c r="BG54" s="158">
        <f>SUMIF(A52:A55,C54,B52:B55)</f>
        <v>0</v>
      </c>
      <c r="BH54" s="159">
        <f>SUMIF(A52:A55,D54,B52:B55)</f>
        <v>0</v>
      </c>
      <c r="BI54" s="120">
        <v>1</v>
      </c>
      <c r="BJ54" s="121">
        <f>1+BJ53</f>
        <v>27</v>
      </c>
      <c r="BK54" s="160">
        <v>2</v>
      </c>
      <c r="BL54" s="175" t="str">
        <f t="shared" si="192"/>
        <v>1 - 4</v>
      </c>
      <c r="BM54" s="176"/>
      <c r="BN54" s="177"/>
      <c r="BO54" s="178"/>
      <c r="BP54" s="426">
        <v>2</v>
      </c>
      <c r="BQ54" s="427">
        <f>B53</f>
        <v>0</v>
      </c>
      <c r="BR54" s="428" t="s">
        <v>233</v>
      </c>
      <c r="BS54" s="428"/>
      <c r="BT54" s="428"/>
      <c r="BU54" s="179">
        <f>IF(BQ54=0,0,VLOOKUP(BQ54,[3]Список!$A:P,7,FALSE))</f>
        <v>0</v>
      </c>
      <c r="BV54" s="430">
        <f>IF(BQ54=0,0,VLOOKUP(BQ54,[3]Список!$A:$P,6,FALSE))</f>
        <v>0</v>
      </c>
      <c r="BW54" s="180"/>
      <c r="BX54" s="181">
        <f>IF(AG56&lt;AH56,AT56,IF(AH56&lt;AG56,AT56," "))</f>
        <v>1</v>
      </c>
      <c r="BY54" s="182"/>
      <c r="BZ54" s="431"/>
      <c r="CA54" s="432"/>
      <c r="CB54" s="433"/>
      <c r="CC54" s="182"/>
      <c r="CD54" s="181">
        <f>IF(AG55&lt;AH55,AI55,IF(AH55&lt;AG55,AI55," "))</f>
        <v>1</v>
      </c>
      <c r="CE54" s="182"/>
      <c r="CF54" s="183"/>
      <c r="CG54" s="181" t="str">
        <f>IF(AG53&lt;AH53,AI53,IF(AH53&lt;AG53,AI53," "))</f>
        <v xml:space="preserve"> </v>
      </c>
      <c r="CH54" s="184"/>
      <c r="CI54" s="185"/>
      <c r="CJ54" s="434">
        <f>BE54</f>
        <v>2</v>
      </c>
      <c r="CK54" s="435"/>
      <c r="CL54" s="436">
        <f>IF(BF55="",BF54,BF55)</f>
        <v>3</v>
      </c>
      <c r="CO54" s="424"/>
      <c r="CP54" s="424"/>
      <c r="CQ54" s="424"/>
      <c r="CR54" s="117"/>
    </row>
    <row r="55" spans="1:96" ht="15.95" customHeight="1" x14ac:dyDescent="0.25">
      <c r="A55" s="144">
        <v>4</v>
      </c>
      <c r="B55" s="145"/>
      <c r="C55" s="146">
        <v>2</v>
      </c>
      <c r="D55" s="146">
        <v>3</v>
      </c>
      <c r="E55" s="147">
        <v>1</v>
      </c>
      <c r="F55" s="148">
        <v>2</v>
      </c>
      <c r="G55" s="149">
        <v>1</v>
      </c>
      <c r="H55" s="150">
        <v>2</v>
      </c>
      <c r="I55" s="147">
        <v>1</v>
      </c>
      <c r="J55" s="148">
        <v>2</v>
      </c>
      <c r="K55" s="149"/>
      <c r="L55" s="150"/>
      <c r="M55" s="147"/>
      <c r="N55" s="148"/>
      <c r="O55" s="149"/>
      <c r="P55" s="150"/>
      <c r="Q55" s="147"/>
      <c r="R55" s="148"/>
      <c r="S55" s="151">
        <f t="shared" si="155"/>
        <v>0</v>
      </c>
      <c r="T55" s="151">
        <f t="shared" si="156"/>
        <v>1</v>
      </c>
      <c r="U55" s="151">
        <f t="shared" si="157"/>
        <v>0</v>
      </c>
      <c r="V55" s="151">
        <f t="shared" si="158"/>
        <v>1</v>
      </c>
      <c r="W55" s="151">
        <f t="shared" si="159"/>
        <v>0</v>
      </c>
      <c r="X55" s="151">
        <f t="shared" si="160"/>
        <v>1</v>
      </c>
      <c r="Y55" s="151">
        <f t="shared" si="161"/>
        <v>0</v>
      </c>
      <c r="Z55" s="151">
        <f t="shared" si="162"/>
        <v>0</v>
      </c>
      <c r="AA55" s="151">
        <f t="shared" si="163"/>
        <v>0</v>
      </c>
      <c r="AB55" s="151">
        <f t="shared" si="164"/>
        <v>0</v>
      </c>
      <c r="AC55" s="151">
        <f t="shared" si="165"/>
        <v>0</v>
      </c>
      <c r="AD55" s="151">
        <f t="shared" si="166"/>
        <v>0</v>
      </c>
      <c r="AE55" s="151">
        <f t="shared" si="167"/>
        <v>0</v>
      </c>
      <c r="AF55" s="151">
        <f t="shared" si="168"/>
        <v>0</v>
      </c>
      <c r="AG55" s="152">
        <f t="shared" si="169"/>
        <v>0</v>
      </c>
      <c r="AH55" s="152">
        <f t="shared" si="169"/>
        <v>3</v>
      </c>
      <c r="AI55" s="153">
        <f t="shared" si="170"/>
        <v>1</v>
      </c>
      <c r="AJ55" s="153">
        <f t="shared" si="171"/>
        <v>2</v>
      </c>
      <c r="AK55" s="154">
        <f t="shared" si="172"/>
        <v>-1</v>
      </c>
      <c r="AL55" s="154">
        <f t="shared" si="173"/>
        <v>-1</v>
      </c>
      <c r="AM55" s="154">
        <f t="shared" si="174"/>
        <v>-1</v>
      </c>
      <c r="AN55" s="154" t="str">
        <f t="shared" si="175"/>
        <v/>
      </c>
      <c r="AO55" s="154" t="str">
        <f t="shared" si="176"/>
        <v/>
      </c>
      <c r="AP55" s="154" t="str">
        <f t="shared" si="177"/>
        <v/>
      </c>
      <c r="AQ55" s="154" t="str">
        <f t="shared" si="178"/>
        <v/>
      </c>
      <c r="AR55" s="155" t="str">
        <f t="shared" si="179"/>
        <v>0 - 3</v>
      </c>
      <c r="AS55" s="156" t="str">
        <f t="shared" si="180"/>
        <v>-1,-1,-1</v>
      </c>
      <c r="AT55" s="153">
        <f t="shared" si="181"/>
        <v>2</v>
      </c>
      <c r="AU55" s="153">
        <f t="shared" si="182"/>
        <v>1</v>
      </c>
      <c r="AV55" s="154">
        <f t="shared" si="183"/>
        <v>1</v>
      </c>
      <c r="AW55" s="154">
        <f t="shared" si="184"/>
        <v>1</v>
      </c>
      <c r="AX55" s="154">
        <f t="shared" si="185"/>
        <v>1</v>
      </c>
      <c r="AY55" s="154" t="str">
        <f t="shared" si="186"/>
        <v/>
      </c>
      <c r="AZ55" s="154" t="str">
        <f t="shared" si="187"/>
        <v/>
      </c>
      <c r="BA55" s="154" t="str">
        <f t="shared" si="188"/>
        <v/>
      </c>
      <c r="BB55" s="154" t="str">
        <f t="shared" si="189"/>
        <v/>
      </c>
      <c r="BC55" s="155" t="str">
        <f t="shared" si="190"/>
        <v>3 - 0</v>
      </c>
      <c r="BD55" s="156" t="str">
        <f t="shared" si="191"/>
        <v>1, 1, 1</v>
      </c>
      <c r="BE55" s="172"/>
      <c r="BF55" s="172"/>
      <c r="BG55" s="158">
        <f>SUMIF(A52:A55,C55,B52:B55)</f>
        <v>0</v>
      </c>
      <c r="BH55" s="159">
        <f>SUMIF(A52:A55,D55,B52:B55)</f>
        <v>0</v>
      </c>
      <c r="BI55" s="120">
        <v>1</v>
      </c>
      <c r="BJ55" s="121">
        <f>1+BJ54</f>
        <v>28</v>
      </c>
      <c r="BK55" s="160">
        <v>2</v>
      </c>
      <c r="BL55" s="175" t="str">
        <f t="shared" si="192"/>
        <v>2 - 3</v>
      </c>
      <c r="BM55" s="176"/>
      <c r="BN55" s="177"/>
      <c r="BO55" s="178"/>
      <c r="BP55" s="426"/>
      <c r="BQ55" s="427"/>
      <c r="BR55" s="447" t="s">
        <v>222</v>
      </c>
      <c r="BS55" s="447"/>
      <c r="BT55" s="447"/>
      <c r="BU55" s="179">
        <f>IF(BQ54=0,0,VLOOKUP(BQ54,[3]Список!$A:P,8,FALSE))</f>
        <v>0</v>
      </c>
      <c r="BV55" s="430"/>
      <c r="BW55" s="449" t="str">
        <f>IF(AI56&gt;AJ56,BC56,IF(AJ56&gt;AI56,BD56," "))</f>
        <v>0 - 3</v>
      </c>
      <c r="BX55" s="450"/>
      <c r="BY55" s="450"/>
      <c r="BZ55" s="431"/>
      <c r="CA55" s="432"/>
      <c r="CB55" s="433"/>
      <c r="CC55" s="450" t="str">
        <f>IF(AI55&lt;AJ55,AR55,IF(AJ55&lt;AI55,AS55," "))</f>
        <v>0 - 3</v>
      </c>
      <c r="CD55" s="450"/>
      <c r="CE55" s="450"/>
      <c r="CF55" s="451" t="str">
        <f>IF(AI53&lt;AJ53,AR53,IF(AJ53&lt;AI53,AS53," "))</f>
        <v xml:space="preserve"> </v>
      </c>
      <c r="CG55" s="450"/>
      <c r="CH55" s="452"/>
      <c r="CI55" s="186"/>
      <c r="CJ55" s="434"/>
      <c r="CK55" s="435"/>
      <c r="CL55" s="436"/>
      <c r="CO55" s="424"/>
      <c r="CP55" s="424"/>
      <c r="CQ55" s="424"/>
      <c r="CR55" s="117"/>
    </row>
    <row r="56" spans="1:96" ht="15.95" customHeight="1" x14ac:dyDescent="0.25">
      <c r="A56" s="144">
        <v>5</v>
      </c>
      <c r="B56" s="187"/>
      <c r="C56" s="146">
        <v>1</v>
      </c>
      <c r="D56" s="146">
        <v>2</v>
      </c>
      <c r="E56" s="147">
        <v>2</v>
      </c>
      <c r="F56" s="148">
        <v>1</v>
      </c>
      <c r="G56" s="149">
        <v>2</v>
      </c>
      <c r="H56" s="150">
        <v>1</v>
      </c>
      <c r="I56" s="147">
        <v>2</v>
      </c>
      <c r="J56" s="148">
        <v>1</v>
      </c>
      <c r="K56" s="149"/>
      <c r="L56" s="150"/>
      <c r="M56" s="147"/>
      <c r="N56" s="148"/>
      <c r="O56" s="149"/>
      <c r="P56" s="150"/>
      <c r="Q56" s="147"/>
      <c r="R56" s="148"/>
      <c r="S56" s="151">
        <f t="shared" si="155"/>
        <v>1</v>
      </c>
      <c r="T56" s="151">
        <f t="shared" si="156"/>
        <v>0</v>
      </c>
      <c r="U56" s="151">
        <f t="shared" si="157"/>
        <v>1</v>
      </c>
      <c r="V56" s="151">
        <f t="shared" si="158"/>
        <v>0</v>
      </c>
      <c r="W56" s="151">
        <f t="shared" si="159"/>
        <v>1</v>
      </c>
      <c r="X56" s="151">
        <f t="shared" si="160"/>
        <v>0</v>
      </c>
      <c r="Y56" s="151">
        <f t="shared" si="161"/>
        <v>0</v>
      </c>
      <c r="Z56" s="151">
        <f t="shared" si="162"/>
        <v>0</v>
      </c>
      <c r="AA56" s="151">
        <f t="shared" si="163"/>
        <v>0</v>
      </c>
      <c r="AB56" s="151">
        <f t="shared" si="164"/>
        <v>0</v>
      </c>
      <c r="AC56" s="151">
        <f t="shared" si="165"/>
        <v>0</v>
      </c>
      <c r="AD56" s="151">
        <f t="shared" si="166"/>
        <v>0</v>
      </c>
      <c r="AE56" s="151">
        <f t="shared" si="167"/>
        <v>0</v>
      </c>
      <c r="AF56" s="151">
        <f t="shared" si="168"/>
        <v>0</v>
      </c>
      <c r="AG56" s="152">
        <f t="shared" si="169"/>
        <v>3</v>
      </c>
      <c r="AH56" s="152">
        <f t="shared" si="169"/>
        <v>0</v>
      </c>
      <c r="AI56" s="153">
        <f t="shared" si="170"/>
        <v>2</v>
      </c>
      <c r="AJ56" s="153">
        <f t="shared" si="171"/>
        <v>1</v>
      </c>
      <c r="AK56" s="154">
        <f t="shared" si="172"/>
        <v>1</v>
      </c>
      <c r="AL56" s="154">
        <f t="shared" si="173"/>
        <v>1</v>
      </c>
      <c r="AM56" s="154">
        <f t="shared" si="174"/>
        <v>1</v>
      </c>
      <c r="AN56" s="154" t="str">
        <f t="shared" si="175"/>
        <v/>
      </c>
      <c r="AO56" s="154" t="str">
        <f t="shared" si="176"/>
        <v/>
      </c>
      <c r="AP56" s="154" t="str">
        <f t="shared" si="177"/>
        <v/>
      </c>
      <c r="AQ56" s="154" t="str">
        <f t="shared" si="178"/>
        <v/>
      </c>
      <c r="AR56" s="155" t="str">
        <f t="shared" si="179"/>
        <v>3 - 0</v>
      </c>
      <c r="AS56" s="156" t="str">
        <f t="shared" si="180"/>
        <v>1,1,1</v>
      </c>
      <c r="AT56" s="153">
        <f t="shared" si="181"/>
        <v>1</v>
      </c>
      <c r="AU56" s="153">
        <f t="shared" si="182"/>
        <v>2</v>
      </c>
      <c r="AV56" s="154">
        <f t="shared" si="183"/>
        <v>-1</v>
      </c>
      <c r="AW56" s="154">
        <f t="shared" si="184"/>
        <v>-1</v>
      </c>
      <c r="AX56" s="154">
        <f t="shared" si="185"/>
        <v>-1</v>
      </c>
      <c r="AY56" s="154" t="str">
        <f t="shared" si="186"/>
        <v/>
      </c>
      <c r="AZ56" s="154" t="str">
        <f t="shared" si="187"/>
        <v/>
      </c>
      <c r="BA56" s="154" t="str">
        <f t="shared" si="188"/>
        <v/>
      </c>
      <c r="BB56" s="154" t="str">
        <f t="shared" si="189"/>
        <v/>
      </c>
      <c r="BC56" s="155" t="str">
        <f t="shared" si="190"/>
        <v>0 - 3</v>
      </c>
      <c r="BD56" s="156" t="str">
        <f t="shared" si="191"/>
        <v>-1, -1, -1</v>
      </c>
      <c r="BE56" s="157">
        <f>SUMIF(C52:C59,3,AI52:AI59)+SUMIF(D52:D59,3,AJ52:AJ59)</f>
        <v>3</v>
      </c>
      <c r="BF56" s="157">
        <f>IF(BE56&lt;&gt;0,RANK(BE56,BE52:BE58),"")</f>
        <v>2</v>
      </c>
      <c r="BG56" s="158">
        <f>SUMIF(A52:A55,C56,B52:B55)</f>
        <v>0</v>
      </c>
      <c r="BH56" s="159">
        <f>SUMIF(A52:A55,D56,B52:B55)</f>
        <v>0</v>
      </c>
      <c r="BI56" s="120">
        <v>1</v>
      </c>
      <c r="BJ56" s="121">
        <f>1+BJ55</f>
        <v>29</v>
      </c>
      <c r="BK56" s="160">
        <v>3</v>
      </c>
      <c r="BL56" s="188" t="str">
        <f t="shared" si="192"/>
        <v>1 - 2</v>
      </c>
      <c r="BM56" s="162" t="s">
        <v>220</v>
      </c>
      <c r="BN56" s="163" t="s">
        <v>225</v>
      </c>
      <c r="BO56" s="164">
        <v>5</v>
      </c>
      <c r="BP56" s="420">
        <v>3</v>
      </c>
      <c r="BQ56" s="422">
        <f>B54</f>
        <v>0</v>
      </c>
      <c r="BR56" s="428" t="s">
        <v>226</v>
      </c>
      <c r="BS56" s="428"/>
      <c r="BT56" s="429"/>
      <c r="BU56" s="165">
        <f>IF(BQ56=0,0,VLOOKUP(BQ56,[3]Список!$A:P,7,FALSE))</f>
        <v>0</v>
      </c>
      <c r="BV56" s="404">
        <f>IF(BQ56=0,0,VLOOKUP(BQ56,[3]Список!$A:$P,6,FALSE))</f>
        <v>0</v>
      </c>
      <c r="BW56" s="189"/>
      <c r="BX56" s="167">
        <f>IF(AG52&lt;AH52,AT52,IF(AH52&lt;AG52,AT52," "))</f>
        <v>1</v>
      </c>
      <c r="BY56" s="169"/>
      <c r="BZ56" s="170"/>
      <c r="CA56" s="167">
        <f>IF(AG55&lt;AH55,AT55,IF(AH55&lt;AG55,AT55," "))</f>
        <v>2</v>
      </c>
      <c r="CB56" s="168"/>
      <c r="CC56" s="406"/>
      <c r="CD56" s="406"/>
      <c r="CE56" s="406"/>
      <c r="CF56" s="166"/>
      <c r="CG56" s="167" t="str">
        <f>IF(AG57&lt;AH57,AI57,IF(AH57&lt;AG57,AI57," "))</f>
        <v xml:space="preserve"> </v>
      </c>
      <c r="CH56" s="168"/>
      <c r="CI56" s="171"/>
      <c r="CJ56" s="408">
        <f>BE56</f>
        <v>3</v>
      </c>
      <c r="CK56" s="437"/>
      <c r="CL56" s="439">
        <f>IF(BF57="",BF56,BF57)</f>
        <v>2</v>
      </c>
      <c r="CO56" s="424"/>
      <c r="CP56" s="424"/>
      <c r="CQ56" s="424"/>
      <c r="CR56" s="117"/>
    </row>
    <row r="57" spans="1:96" ht="15.95" customHeight="1" x14ac:dyDescent="0.25">
      <c r="A57" s="144">
        <v>6</v>
      </c>
      <c r="C57" s="146">
        <v>3</v>
      </c>
      <c r="D57" s="146">
        <v>4</v>
      </c>
      <c r="E57" s="147"/>
      <c r="F57" s="148"/>
      <c r="G57" s="149"/>
      <c r="H57" s="150"/>
      <c r="I57" s="147"/>
      <c r="J57" s="148"/>
      <c r="K57" s="149"/>
      <c r="L57" s="150"/>
      <c r="M57" s="147"/>
      <c r="N57" s="148"/>
      <c r="O57" s="149"/>
      <c r="P57" s="150"/>
      <c r="Q57" s="147"/>
      <c r="R57" s="148"/>
      <c r="S57" s="151">
        <f t="shared" si="155"/>
        <v>0</v>
      </c>
      <c r="T57" s="151">
        <f t="shared" si="156"/>
        <v>0</v>
      </c>
      <c r="U57" s="151">
        <f t="shared" si="157"/>
        <v>0</v>
      </c>
      <c r="V57" s="151">
        <f t="shared" si="158"/>
        <v>0</v>
      </c>
      <c r="W57" s="151">
        <f t="shared" si="159"/>
        <v>0</v>
      </c>
      <c r="X57" s="151">
        <f t="shared" si="160"/>
        <v>0</v>
      </c>
      <c r="Y57" s="151">
        <f t="shared" si="161"/>
        <v>0</v>
      </c>
      <c r="Z57" s="151">
        <f t="shared" si="162"/>
        <v>0</v>
      </c>
      <c r="AA57" s="151">
        <f t="shared" si="163"/>
        <v>0</v>
      </c>
      <c r="AB57" s="151">
        <f t="shared" si="164"/>
        <v>0</v>
      </c>
      <c r="AC57" s="151">
        <f t="shared" si="165"/>
        <v>0</v>
      </c>
      <c r="AD57" s="151">
        <f t="shared" si="166"/>
        <v>0</v>
      </c>
      <c r="AE57" s="151">
        <f t="shared" si="167"/>
        <v>0</v>
      </c>
      <c r="AF57" s="151">
        <f t="shared" si="168"/>
        <v>0</v>
      </c>
      <c r="AG57" s="152">
        <f t="shared" si="169"/>
        <v>0</v>
      </c>
      <c r="AH57" s="152">
        <f t="shared" si="169"/>
        <v>0</v>
      </c>
      <c r="AI57" s="153">
        <f t="shared" si="170"/>
        <v>0</v>
      </c>
      <c r="AJ57" s="153">
        <f t="shared" si="171"/>
        <v>0</v>
      </c>
      <c r="AK57" s="154" t="str">
        <f t="shared" si="172"/>
        <v/>
      </c>
      <c r="AL57" s="154" t="str">
        <f t="shared" si="173"/>
        <v/>
      </c>
      <c r="AM57" s="154" t="str">
        <f t="shared" si="174"/>
        <v/>
      </c>
      <c r="AN57" s="154" t="str">
        <f t="shared" si="175"/>
        <v/>
      </c>
      <c r="AO57" s="154" t="str">
        <f t="shared" si="176"/>
        <v/>
      </c>
      <c r="AP57" s="154" t="str">
        <f t="shared" si="177"/>
        <v/>
      </c>
      <c r="AQ57" s="154" t="str">
        <f t="shared" si="178"/>
        <v/>
      </c>
      <c r="AR57" s="155" t="str">
        <f t="shared" si="179"/>
        <v>0 - 0</v>
      </c>
      <c r="AS57" s="156" t="str">
        <f t="shared" si="180"/>
        <v/>
      </c>
      <c r="AT57" s="153">
        <f t="shared" si="181"/>
        <v>0</v>
      </c>
      <c r="AU57" s="153">
        <f t="shared" si="182"/>
        <v>0</v>
      </c>
      <c r="AV57" s="154" t="str">
        <f t="shared" si="183"/>
        <v/>
      </c>
      <c r="AW57" s="154" t="str">
        <f t="shared" si="184"/>
        <v/>
      </c>
      <c r="AX57" s="154" t="str">
        <f t="shared" si="185"/>
        <v/>
      </c>
      <c r="AY57" s="154" t="str">
        <f t="shared" si="186"/>
        <v/>
      </c>
      <c r="AZ57" s="154" t="str">
        <f t="shared" si="187"/>
        <v/>
      </c>
      <c r="BA57" s="154" t="str">
        <f t="shared" si="188"/>
        <v/>
      </c>
      <c r="BB57" s="154" t="str">
        <f t="shared" si="189"/>
        <v/>
      </c>
      <c r="BC57" s="155" t="str">
        <f t="shared" si="190"/>
        <v>0 - 0</v>
      </c>
      <c r="BD57" s="156" t="str">
        <f t="shared" si="191"/>
        <v/>
      </c>
      <c r="BE57" s="172"/>
      <c r="BF57" s="172"/>
      <c r="BG57" s="158">
        <f>SUMIF(A52:A55,C57,B52:B55)</f>
        <v>0</v>
      </c>
      <c r="BH57" s="159">
        <f>SUMIF(A52:A55,D57,B52:B55)</f>
        <v>0</v>
      </c>
      <c r="BI57" s="120">
        <v>1</v>
      </c>
      <c r="BJ57" s="121">
        <f>1+BJ56</f>
        <v>30</v>
      </c>
      <c r="BK57" s="160">
        <v>3</v>
      </c>
      <c r="BL57" s="190" t="str">
        <f t="shared" si="192"/>
        <v>3 - 4</v>
      </c>
      <c r="BM57" s="191" t="s">
        <v>220</v>
      </c>
      <c r="BN57" s="192" t="s">
        <v>225</v>
      </c>
      <c r="BO57" s="193">
        <v>8</v>
      </c>
      <c r="BP57" s="421"/>
      <c r="BQ57" s="423"/>
      <c r="BR57" s="447" t="s">
        <v>222</v>
      </c>
      <c r="BS57" s="447"/>
      <c r="BT57" s="448"/>
      <c r="BU57" s="173">
        <f>IF(BQ56=0,0,VLOOKUP(BQ56,[3]Список!$A:P,8,FALSE))</f>
        <v>0</v>
      </c>
      <c r="BV57" s="405"/>
      <c r="BW57" s="446" t="str">
        <f>IF(AI52&gt;AJ52,BC52,IF(AJ52&gt;AI52,BD52," "))</f>
        <v>0 - 3</v>
      </c>
      <c r="BX57" s="442"/>
      <c r="BY57" s="442"/>
      <c r="BZ57" s="441" t="str">
        <f>IF(AI55&gt;AJ55,BC55,IF(AJ55&gt;AI55,BD55," "))</f>
        <v>1, 1, 1</v>
      </c>
      <c r="CA57" s="442"/>
      <c r="CB57" s="443"/>
      <c r="CC57" s="407"/>
      <c r="CD57" s="407"/>
      <c r="CE57" s="407"/>
      <c r="CF57" s="441" t="str">
        <f>IF(AI57&lt;AJ57,AR57,IF(AJ57&lt;AI57,AS57," "))</f>
        <v xml:space="preserve"> </v>
      </c>
      <c r="CG57" s="442"/>
      <c r="CH57" s="443"/>
      <c r="CI57" s="174"/>
      <c r="CJ57" s="409"/>
      <c r="CK57" s="438"/>
      <c r="CL57" s="440"/>
      <c r="CO57" s="424"/>
      <c r="CP57" s="424"/>
      <c r="CQ57" s="424"/>
      <c r="CR57" s="117"/>
    </row>
    <row r="58" spans="1:96" ht="15.95" customHeight="1" x14ac:dyDescent="0.25"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V58" s="23"/>
      <c r="AW58" s="23"/>
      <c r="AX58" s="23"/>
      <c r="AY58" s="23"/>
      <c r="AZ58" s="23"/>
      <c r="BE58" s="157">
        <f>SUMIF(C52:C59,4,AI52:AI59)+SUMIF(D52:D59,4,AJ52:AJ59)</f>
        <v>0</v>
      </c>
      <c r="BF58" s="157" t="str">
        <f>IF(BE58&lt;&gt;0,RANK(BE58,BE52:BE58),"")</f>
        <v/>
      </c>
      <c r="BG58" s="194"/>
      <c r="BH58" s="194"/>
      <c r="BK58" s="136"/>
      <c r="BP58" s="426">
        <v>4</v>
      </c>
      <c r="BQ58" s="427">
        <f>B55</f>
        <v>0</v>
      </c>
      <c r="BR58" s="202"/>
      <c r="BS58" s="202"/>
      <c r="BT58" s="203"/>
      <c r="BU58" s="179">
        <f>IF(BQ58=0,0,VLOOKUP(BQ58,[3]Список!$A:P,7,FALSE))</f>
        <v>0</v>
      </c>
      <c r="BV58" s="430">
        <f>IF(BQ58=0,0,VLOOKUP(BQ58,[3]Список!$A:$P,6,FALSE))</f>
        <v>0</v>
      </c>
      <c r="BW58" s="180"/>
      <c r="BX58" s="181" t="str">
        <f>IF(AG54&lt;AH54,AT54,IF(AH54&lt;AG54,AT54," "))</f>
        <v xml:space="preserve"> </v>
      </c>
      <c r="BY58" s="182"/>
      <c r="BZ58" s="195"/>
      <c r="CA58" s="181" t="str">
        <f>IF(AG53&lt;AH53,AT53,IF(AH53&lt;AG53,AT53," "))</f>
        <v xml:space="preserve"> </v>
      </c>
      <c r="CB58" s="184"/>
      <c r="CC58" s="182"/>
      <c r="CD58" s="181" t="str">
        <f>IF(AG57&lt;AH57,AT57,IF(AH57&lt;AG57,AT57," "))</f>
        <v xml:space="preserve"> </v>
      </c>
      <c r="CE58" s="182"/>
      <c r="CF58" s="431"/>
      <c r="CG58" s="432"/>
      <c r="CH58" s="433"/>
      <c r="CI58" s="185"/>
      <c r="CJ58" s="434">
        <f>BE58</f>
        <v>0</v>
      </c>
      <c r="CK58" s="435"/>
      <c r="CL58" s="436" t="str">
        <f>IF(BF59="",BF58,BF59)</f>
        <v/>
      </c>
      <c r="CO58" s="463"/>
      <c r="CP58" s="463"/>
      <c r="CQ58" s="463"/>
      <c r="CR58" s="117"/>
    </row>
    <row r="59" spans="1:96" ht="15.95" customHeight="1" thickBot="1" x14ac:dyDescent="0.3"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V59" s="23"/>
      <c r="AW59" s="23"/>
      <c r="AX59" s="23"/>
      <c r="AY59" s="23"/>
      <c r="AZ59" s="23"/>
      <c r="BE59" s="172"/>
      <c r="BF59" s="172"/>
      <c r="BG59" s="194"/>
      <c r="BH59" s="194"/>
      <c r="BK59" s="210"/>
      <c r="BL59" s="196"/>
      <c r="BM59" s="197"/>
      <c r="BN59" s="198"/>
      <c r="BO59" s="197"/>
      <c r="BP59" s="461"/>
      <c r="BQ59" s="462"/>
      <c r="BR59" s="230"/>
      <c r="BS59" s="230"/>
      <c r="BT59" s="231"/>
      <c r="BU59" s="199">
        <f>IF(BQ58=0,0,VLOOKUP(BQ58,[3]Список!$A:P,8,FALSE))</f>
        <v>0</v>
      </c>
      <c r="BV59" s="465"/>
      <c r="BW59" s="457" t="str">
        <f>IF(AI54&gt;AJ54,BC54,IF(AJ54&gt;AI54,BD54," "))</f>
        <v xml:space="preserve"> </v>
      </c>
      <c r="BX59" s="458"/>
      <c r="BY59" s="458"/>
      <c r="BZ59" s="459" t="str">
        <f>IF(AI53&gt;AJ53,BC53,IF(AJ53&gt;AI53,BD53," "))</f>
        <v xml:space="preserve"> </v>
      </c>
      <c r="CA59" s="458"/>
      <c r="CB59" s="460"/>
      <c r="CC59" s="458" t="str">
        <f>IF(AI57&gt;AJ57,BC57,IF(AJ57&gt;AI57,BD57," "))</f>
        <v xml:space="preserve"> </v>
      </c>
      <c r="CD59" s="458"/>
      <c r="CE59" s="458"/>
      <c r="CF59" s="466"/>
      <c r="CG59" s="467"/>
      <c r="CH59" s="468"/>
      <c r="CI59" s="200"/>
      <c r="CJ59" s="469"/>
      <c r="CK59" s="453"/>
      <c r="CL59" s="454"/>
      <c r="CO59" s="463"/>
      <c r="CP59" s="463"/>
      <c r="CQ59" s="463"/>
      <c r="CR59" s="117"/>
    </row>
    <row r="60" spans="1:96" ht="15.95" customHeight="1" thickBot="1" x14ac:dyDescent="0.3">
      <c r="Z60" s="128"/>
      <c r="BK60" s="136"/>
      <c r="BL60" s="410" t="str">
        <f>C61</f>
        <v>Мужчины. Группа 2</v>
      </c>
      <c r="BM60" s="410"/>
      <c r="BN60" s="410"/>
      <c r="BO60" s="410"/>
      <c r="BP60" s="411"/>
      <c r="BQ60" s="411"/>
      <c r="BR60" s="411"/>
      <c r="BS60" s="411"/>
      <c r="BT60" s="411"/>
      <c r="BU60" s="411"/>
      <c r="BV60" s="411"/>
      <c r="BW60" s="411"/>
      <c r="BX60" s="411"/>
      <c r="BY60" s="411"/>
      <c r="BZ60" s="411"/>
      <c r="CA60" s="411"/>
      <c r="CB60" s="411"/>
      <c r="CC60" s="411"/>
      <c r="CD60" s="411"/>
      <c r="CE60" s="411"/>
      <c r="CF60" s="411"/>
      <c r="CG60" s="411"/>
      <c r="CH60" s="411"/>
      <c r="CI60" s="411"/>
      <c r="CJ60" s="411"/>
      <c r="CK60" s="411"/>
      <c r="CL60" s="411"/>
      <c r="CO60" s="229"/>
      <c r="CP60" s="117"/>
      <c r="CQ60" s="117"/>
      <c r="CR60" s="117"/>
    </row>
    <row r="61" spans="1:96" ht="15.95" customHeight="1" x14ac:dyDescent="0.25">
      <c r="A61" s="129">
        <f>1+A51</f>
        <v>2</v>
      </c>
      <c r="B61" s="130"/>
      <c r="C61" s="131" t="s">
        <v>238</v>
      </c>
      <c r="D61" s="131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3">
        <f>1+R51</f>
        <v>2</v>
      </c>
      <c r="Z61" s="128"/>
      <c r="AR61" s="134">
        <f>IF(B62=0,0,(IF(B63=0,1,IF(B64=0,2,IF(B65=0,3,IF(B65&gt;0,4))))))</f>
        <v>0</v>
      </c>
      <c r="BC61" s="134">
        <f>IF(BE61=15,3,IF(BE61&gt;15,4))</f>
        <v>4</v>
      </c>
      <c r="BE61" s="135">
        <f>SUM(BE62,BE64,BE66,BE68)</f>
        <v>18</v>
      </c>
      <c r="BF61" s="135">
        <f>SUM(BF62,BF64,BF66,BF68)</f>
        <v>10</v>
      </c>
      <c r="BK61" s="136"/>
      <c r="BL61" s="137" t="s">
        <v>90</v>
      </c>
      <c r="BM61" s="138" t="s">
        <v>8</v>
      </c>
      <c r="BN61" s="138" t="s">
        <v>91</v>
      </c>
      <c r="BO61" s="139" t="s">
        <v>92</v>
      </c>
      <c r="BP61" s="201" t="s">
        <v>218</v>
      </c>
      <c r="BQ61" s="413" t="s">
        <v>7</v>
      </c>
      <c r="BR61" s="413"/>
      <c r="BS61" s="413"/>
      <c r="BT61" s="413"/>
      <c r="BU61" s="415" t="s">
        <v>219</v>
      </c>
      <c r="BV61" s="415"/>
      <c r="BW61" s="418">
        <v>1</v>
      </c>
      <c r="BX61" s="417"/>
      <c r="BY61" s="419"/>
      <c r="BZ61" s="417">
        <v>2</v>
      </c>
      <c r="CA61" s="417"/>
      <c r="CB61" s="417"/>
      <c r="CC61" s="418">
        <v>3</v>
      </c>
      <c r="CD61" s="417"/>
      <c r="CE61" s="419"/>
      <c r="CF61" s="417">
        <v>4</v>
      </c>
      <c r="CG61" s="417"/>
      <c r="CH61" s="417"/>
      <c r="CI61" s="232"/>
      <c r="CJ61" s="141" t="s">
        <v>0</v>
      </c>
      <c r="CK61" s="233" t="s">
        <v>3</v>
      </c>
      <c r="CL61" s="214" t="s">
        <v>1</v>
      </c>
      <c r="CO61" s="424"/>
      <c r="CP61" s="424"/>
      <c r="CQ61" s="424"/>
      <c r="CR61" s="117"/>
    </row>
    <row r="62" spans="1:96" ht="15.95" customHeight="1" x14ac:dyDescent="0.25">
      <c r="A62" s="144">
        <v>1</v>
      </c>
      <c r="B62" s="145"/>
      <c r="C62" s="146">
        <v>1</v>
      </c>
      <c r="D62" s="146">
        <v>3</v>
      </c>
      <c r="E62" s="147">
        <v>2</v>
      </c>
      <c r="F62" s="148">
        <v>1</v>
      </c>
      <c r="G62" s="149">
        <v>2</v>
      </c>
      <c r="H62" s="150">
        <v>1</v>
      </c>
      <c r="I62" s="147">
        <v>2</v>
      </c>
      <c r="J62" s="148">
        <v>1</v>
      </c>
      <c r="K62" s="149"/>
      <c r="L62" s="150"/>
      <c r="M62" s="147"/>
      <c r="N62" s="148"/>
      <c r="O62" s="149"/>
      <c r="P62" s="150"/>
      <c r="Q62" s="147"/>
      <c r="R62" s="148"/>
      <c r="S62" s="151">
        <f t="shared" ref="S62:S67" si="193">IF(E62="wo",0,IF(F62="wo",1,IF(E62&gt;F62,1,0)))</f>
        <v>1</v>
      </c>
      <c r="T62" s="151">
        <f t="shared" ref="T62:T67" si="194">IF(E62="wo",1,IF(F62="wo",0,IF(F62&gt;E62,1,0)))</f>
        <v>0</v>
      </c>
      <c r="U62" s="151">
        <f t="shared" ref="U62:U67" si="195">IF(G62="wo",0,IF(H62="wo",1,IF(G62&gt;H62,1,0)))</f>
        <v>1</v>
      </c>
      <c r="V62" s="151">
        <f t="shared" ref="V62:V67" si="196">IF(G62="wo",1,IF(H62="wo",0,IF(H62&gt;G62,1,0)))</f>
        <v>0</v>
      </c>
      <c r="W62" s="151">
        <f t="shared" ref="W62:W67" si="197">IF(I62="wo",0,IF(J62="wo",1,IF(I62&gt;J62,1,0)))</f>
        <v>1</v>
      </c>
      <c r="X62" s="151">
        <f t="shared" ref="X62:X67" si="198">IF(I62="wo",1,IF(J62="wo",0,IF(J62&gt;I62,1,0)))</f>
        <v>0</v>
      </c>
      <c r="Y62" s="151">
        <f t="shared" ref="Y62:Y67" si="199">IF(K62="wo",0,IF(L62="wo",1,IF(K62&gt;L62,1,0)))</f>
        <v>0</v>
      </c>
      <c r="Z62" s="151">
        <f t="shared" ref="Z62:Z67" si="200">IF(K62="wo",1,IF(L62="wo",0,IF(L62&gt;K62,1,0)))</f>
        <v>0</v>
      </c>
      <c r="AA62" s="151">
        <f t="shared" ref="AA62:AA67" si="201">IF(M62="wo",0,IF(N62="wo",1,IF(M62&gt;N62,1,0)))</f>
        <v>0</v>
      </c>
      <c r="AB62" s="151">
        <f t="shared" ref="AB62:AB67" si="202">IF(M62="wo",1,IF(N62="wo",0,IF(N62&gt;M62,1,0)))</f>
        <v>0</v>
      </c>
      <c r="AC62" s="151">
        <f t="shared" ref="AC62:AC67" si="203">IF(O62="wo",0,IF(P62="wo",1,IF(O62&gt;P62,1,0)))</f>
        <v>0</v>
      </c>
      <c r="AD62" s="151">
        <f t="shared" ref="AD62:AD67" si="204">IF(O62="wo",1,IF(P62="wo",0,IF(P62&gt;O62,1,0)))</f>
        <v>0</v>
      </c>
      <c r="AE62" s="151">
        <f t="shared" ref="AE62:AE67" si="205">IF(Q62="wo",0,IF(R62="wo",1,IF(Q62&gt;R62,1,0)))</f>
        <v>0</v>
      </c>
      <c r="AF62" s="151">
        <f t="shared" ref="AF62:AF67" si="206">IF(Q62="wo",1,IF(R62="wo",0,IF(R62&gt;Q62,1,0)))</f>
        <v>0</v>
      </c>
      <c r="AG62" s="152">
        <f t="shared" ref="AG62:AH67" si="207">IF(E62="wo","wo",+S62+U62+W62+Y62+AA62+AC62+AE62)</f>
        <v>3</v>
      </c>
      <c r="AH62" s="152">
        <f t="shared" si="207"/>
        <v>0</v>
      </c>
      <c r="AI62" s="153">
        <f t="shared" ref="AI62:AI67" si="208">IF(E62="",0,IF(E62="wo",0,IF(F62="wo",2,IF(AG62=AH62,0,IF(AG62&gt;AH62,2,1)))))</f>
        <v>2</v>
      </c>
      <c r="AJ62" s="153">
        <f t="shared" ref="AJ62:AJ67" si="209">IF(F62="",0,IF(F62="wo",0,IF(E62="wo",2,IF(AH62=AG62,0,IF(AH62&gt;AG62,2,1)))))</f>
        <v>1</v>
      </c>
      <c r="AK62" s="154">
        <f t="shared" ref="AK62:AK66" si="210">IF(E62="","",IF(E62="wo",0,IF(F62="wo",0,IF(E62=F62,"ERROR",IF(E62&gt;F62,F62,-1*E62)))))</f>
        <v>1</v>
      </c>
      <c r="AL62" s="154">
        <f t="shared" ref="AL62:AL67" si="211">IF(G62="","",IF(G62="wo",0,IF(H62="wo",0,IF(G62=H62,"ERROR",IF(G62&gt;H62,H62,-1*G62)))))</f>
        <v>1</v>
      </c>
      <c r="AM62" s="154">
        <f t="shared" ref="AM62:AM67" si="212">IF(I62="","",IF(I62="wo",0,IF(J62="wo",0,IF(I62=J62,"ERROR",IF(I62&gt;J62,J62,-1*I62)))))</f>
        <v>1</v>
      </c>
      <c r="AN62" s="154" t="str">
        <f t="shared" ref="AN62:AN67" si="213">IF(K62="","",IF(K62="wo",0,IF(L62="wo",0,IF(K62=L62,"ERROR",IF(K62&gt;L62,L62,-1*K62)))))</f>
        <v/>
      </c>
      <c r="AO62" s="154" t="str">
        <f t="shared" ref="AO62:AO67" si="214">IF(M62="","",IF(M62="wo",0,IF(N62="wo",0,IF(M62=N62,"ERROR",IF(M62&gt;N62,N62,-1*M62)))))</f>
        <v/>
      </c>
      <c r="AP62" s="154" t="str">
        <f t="shared" ref="AP62:AP67" si="215">IF(O62="","",IF(O62="wo",0,IF(P62="wo",0,IF(O62=P62,"ERROR",IF(O62&gt;P62,P62,-1*O62)))))</f>
        <v/>
      </c>
      <c r="AQ62" s="154" t="str">
        <f t="shared" ref="AQ62:AQ67" si="216">IF(Q62="","",IF(Q62="wo",0,IF(R62="wo",0,IF(Q62=R62,"ERROR",IF(Q62&gt;R62,R62,-1*Q62)))))</f>
        <v/>
      </c>
      <c r="AR62" s="155" t="str">
        <f t="shared" ref="AR62:AR67" si="217">CONCATENATE(AG62," - ",AH62)</f>
        <v>3 - 0</v>
      </c>
      <c r="AS62" s="156" t="str">
        <f t="shared" ref="AS62:AS67" si="218">IF(E62="","",(IF(K62="",AK62&amp;","&amp;AL62&amp;","&amp;AM62,IF(M62="",AK62&amp;","&amp;AL62&amp;","&amp;AM62&amp;","&amp;AN62,IF(O62="",AK62&amp;","&amp;AL62&amp;","&amp;AM62&amp;","&amp;AN62&amp;","&amp;AO62,IF(Q62="",AK62&amp;","&amp;AL62&amp;","&amp;AM62&amp;","&amp;AN62&amp;","&amp;AO62&amp;","&amp;AP62,AK62&amp;","&amp;AL62&amp;","&amp;AM62&amp;","&amp;AN62&amp;","&amp;AO62&amp;","&amp;AP62&amp;","&amp;AQ62))))))</f>
        <v>1,1,1</v>
      </c>
      <c r="AT62" s="153">
        <f t="shared" ref="AT62:AT67" si="219">IF(F62="",0,IF(F62="wo",0,IF(E62="wo",2,IF(AH62=AG62,0,IF(AH62&gt;AG62,2,1)))))</f>
        <v>1</v>
      </c>
      <c r="AU62" s="153">
        <f t="shared" ref="AU62:AU67" si="220">IF(E62="",0,IF(E62="wo",0,IF(F62="wo",2,IF(AG62=AH62,0,IF(AG62&gt;AH62,2,1)))))</f>
        <v>2</v>
      </c>
      <c r="AV62" s="154">
        <f t="shared" ref="AV62:AV66" si="221">IF(F62="","",IF(F62="wo",0,IF(E62="wo",0,IF(F62=E62,"ERROR",IF(F62&gt;E62,E62,-1*F62)))))</f>
        <v>-1</v>
      </c>
      <c r="AW62" s="154">
        <f t="shared" ref="AW62:AW67" si="222">IF(H62="","",IF(H62="wo",0,IF(G62="wo",0,IF(H62=G62,"ERROR",IF(H62&gt;G62,G62,-1*H62)))))</f>
        <v>-1</v>
      </c>
      <c r="AX62" s="154">
        <f t="shared" ref="AX62:AX67" si="223">IF(J62="","",IF(J62="wo",0,IF(I62="wo",0,IF(J62=I62,"ERROR",IF(J62&gt;I62,I62,-1*J62)))))</f>
        <v>-1</v>
      </c>
      <c r="AY62" s="154" t="str">
        <f t="shared" ref="AY62:AY67" si="224">IF(L62="","",IF(L62="wo",0,IF(K62="wo",0,IF(L62=K62,"ERROR",IF(L62&gt;K62,K62,-1*L62)))))</f>
        <v/>
      </c>
      <c r="AZ62" s="154" t="str">
        <f t="shared" ref="AZ62:AZ67" si="225">IF(N62="","",IF(N62="wo",0,IF(M62="wo",0,IF(N62=M62,"ERROR",IF(N62&gt;M62,M62,-1*N62)))))</f>
        <v/>
      </c>
      <c r="BA62" s="154" t="str">
        <f t="shared" ref="BA62:BA67" si="226">IF(P62="","",IF(P62="wo",0,IF(O62="wo",0,IF(P62=O62,"ERROR",IF(P62&gt;O62,O62,-1*P62)))))</f>
        <v/>
      </c>
      <c r="BB62" s="154" t="str">
        <f t="shared" ref="BB62:BB67" si="227">IF(R62="","",IF(R62="wo",0,IF(Q62="wo",0,IF(R62=Q62,"ERROR",IF(R62&gt;Q62,Q62,-1*R62)))))</f>
        <v/>
      </c>
      <c r="BC62" s="155" t="str">
        <f t="shared" ref="BC62:BC67" si="228">CONCATENATE(AH62," - ",AG62)</f>
        <v>0 - 3</v>
      </c>
      <c r="BD62" s="156" t="str">
        <f t="shared" ref="BD62:BD66" si="229">IF(E62="","",(IF(K62="",AV62&amp;", "&amp;AW62&amp;", "&amp;AX62,IF(M62="",AV62&amp;","&amp;AW62&amp;","&amp;AX62&amp;","&amp;AY62,IF(O62="",AV62&amp;","&amp;AW62&amp;","&amp;AX62&amp;","&amp;AY62&amp;","&amp;AZ62,IF(Q62="",AV62&amp;","&amp;AW62&amp;","&amp;AX62&amp;","&amp;AY62&amp;","&amp;AZ62&amp;","&amp;BA62,AV62&amp;","&amp;AW62&amp;","&amp;AX62&amp;","&amp;AY62&amp;","&amp;AZ62&amp;","&amp;BA62&amp;","&amp;BB62))))))</f>
        <v>-1, -1, -1</v>
      </c>
      <c r="BE62" s="157">
        <f>SUMIF(C62:C69,1,AI62:AI69)+SUMIF(D62:D69,1,AJ62:AJ69)</f>
        <v>5</v>
      </c>
      <c r="BF62" s="157">
        <f>IF(BE62&lt;&gt;0,RANK(BE62,BE62:BE68),"")</f>
        <v>2</v>
      </c>
      <c r="BG62" s="158">
        <f>SUMIF(A62:A65,C62,B62:B65)</f>
        <v>0</v>
      </c>
      <c r="BH62" s="159">
        <f>SUMIF(A62:A65,D62,B62:B65)</f>
        <v>0</v>
      </c>
      <c r="BI62" s="120">
        <f t="shared" ref="BI62:BI67" si="230">1+BI52</f>
        <v>2</v>
      </c>
      <c r="BJ62" s="121">
        <f>1*BJ57+1</f>
        <v>31</v>
      </c>
      <c r="BK62" s="160">
        <v>1</v>
      </c>
      <c r="BL62" s="161" t="str">
        <f t="shared" ref="BL62:BL67" si="231">CONCATENATE(C62," ","-"," ",D62)</f>
        <v>1 - 3</v>
      </c>
      <c r="BM62" s="162" t="s">
        <v>220</v>
      </c>
      <c r="BN62" s="163" t="s">
        <v>221</v>
      </c>
      <c r="BO62" s="164">
        <v>5</v>
      </c>
      <c r="BP62" s="444">
        <v>1</v>
      </c>
      <c r="BQ62" s="479">
        <f>B62</f>
        <v>0</v>
      </c>
      <c r="BR62" s="424" t="s">
        <v>236</v>
      </c>
      <c r="BS62" s="424"/>
      <c r="BT62" s="424"/>
      <c r="BU62" s="165">
        <f>IF(BQ62=0,0,VLOOKUP(BQ62,[3]Список!$A:P,7,FALSE))</f>
        <v>0</v>
      </c>
      <c r="BV62" s="481">
        <f>IF(BQ62=0,0,VLOOKUP(BQ62,[3]Список!$A:$P,6,FALSE))</f>
        <v>0</v>
      </c>
      <c r="BW62" s="483"/>
      <c r="BX62" s="406"/>
      <c r="BY62" s="484"/>
      <c r="BZ62" s="215"/>
      <c r="CA62" s="167">
        <f>IF(AG66&lt;AH66,AI66,IF(AH66&lt;AG66,AI66," "))</f>
        <v>1</v>
      </c>
      <c r="CB62" s="169"/>
      <c r="CC62" s="170"/>
      <c r="CD62" s="167">
        <f>IF(AG62&lt;AH62,AI62,IF(AH62&lt;AG62,AI62," "))</f>
        <v>2</v>
      </c>
      <c r="CE62" s="168"/>
      <c r="CF62" s="169"/>
      <c r="CG62" s="167">
        <f>IF(AG64&lt;AH64,AI64,IF(AH64&lt;AG64,AI64," "))</f>
        <v>2</v>
      </c>
      <c r="CH62" s="169"/>
      <c r="CI62" s="234"/>
      <c r="CJ62" s="408">
        <f>BE62</f>
        <v>5</v>
      </c>
      <c r="CK62" s="498"/>
      <c r="CL62" s="477">
        <f>IF(BF63="",BF62,BF63)</f>
        <v>2</v>
      </c>
      <c r="CO62" s="424"/>
      <c r="CP62" s="424"/>
      <c r="CQ62" s="424"/>
      <c r="CR62" s="117"/>
    </row>
    <row r="63" spans="1:96" ht="15.95" customHeight="1" x14ac:dyDescent="0.25">
      <c r="A63" s="144">
        <v>2</v>
      </c>
      <c r="B63" s="145"/>
      <c r="C63" s="146">
        <v>2</v>
      </c>
      <c r="D63" s="146">
        <v>4</v>
      </c>
      <c r="E63" s="147">
        <v>2</v>
      </c>
      <c r="F63" s="148">
        <v>1</v>
      </c>
      <c r="G63" s="149">
        <v>2</v>
      </c>
      <c r="H63" s="150">
        <v>1</v>
      </c>
      <c r="I63" s="147">
        <v>2</v>
      </c>
      <c r="J63" s="148">
        <v>1</v>
      </c>
      <c r="K63" s="149"/>
      <c r="L63" s="150"/>
      <c r="M63" s="147"/>
      <c r="N63" s="148"/>
      <c r="O63" s="149"/>
      <c r="P63" s="150"/>
      <c r="Q63" s="147"/>
      <c r="R63" s="148"/>
      <c r="S63" s="151">
        <f t="shared" si="193"/>
        <v>1</v>
      </c>
      <c r="T63" s="151">
        <f t="shared" si="194"/>
        <v>0</v>
      </c>
      <c r="U63" s="151">
        <f t="shared" si="195"/>
        <v>1</v>
      </c>
      <c r="V63" s="151">
        <f t="shared" si="196"/>
        <v>0</v>
      </c>
      <c r="W63" s="151">
        <f t="shared" si="197"/>
        <v>1</v>
      </c>
      <c r="X63" s="151">
        <f t="shared" si="198"/>
        <v>0</v>
      </c>
      <c r="Y63" s="151">
        <f t="shared" si="199"/>
        <v>0</v>
      </c>
      <c r="Z63" s="151">
        <f t="shared" si="200"/>
        <v>0</v>
      </c>
      <c r="AA63" s="151">
        <f t="shared" si="201"/>
        <v>0</v>
      </c>
      <c r="AB63" s="151">
        <f t="shared" si="202"/>
        <v>0</v>
      </c>
      <c r="AC63" s="151">
        <f t="shared" si="203"/>
        <v>0</v>
      </c>
      <c r="AD63" s="151">
        <f t="shared" si="204"/>
        <v>0</v>
      </c>
      <c r="AE63" s="151">
        <f t="shared" si="205"/>
        <v>0</v>
      </c>
      <c r="AF63" s="151">
        <f t="shared" si="206"/>
        <v>0</v>
      </c>
      <c r="AG63" s="152">
        <f t="shared" si="207"/>
        <v>3</v>
      </c>
      <c r="AH63" s="152">
        <f t="shared" si="207"/>
        <v>0</v>
      </c>
      <c r="AI63" s="153">
        <f t="shared" si="208"/>
        <v>2</v>
      </c>
      <c r="AJ63" s="153">
        <f t="shared" si="209"/>
        <v>1</v>
      </c>
      <c r="AK63" s="154">
        <f t="shared" si="210"/>
        <v>1</v>
      </c>
      <c r="AL63" s="154">
        <f t="shared" si="211"/>
        <v>1</v>
      </c>
      <c r="AM63" s="154">
        <f t="shared" si="212"/>
        <v>1</v>
      </c>
      <c r="AN63" s="154" t="str">
        <f t="shared" si="213"/>
        <v/>
      </c>
      <c r="AO63" s="154" t="str">
        <f t="shared" si="214"/>
        <v/>
      </c>
      <c r="AP63" s="154" t="str">
        <f t="shared" si="215"/>
        <v/>
      </c>
      <c r="AQ63" s="154" t="str">
        <f t="shared" si="216"/>
        <v/>
      </c>
      <c r="AR63" s="155" t="str">
        <f t="shared" si="217"/>
        <v>3 - 0</v>
      </c>
      <c r="AS63" s="156" t="str">
        <f t="shared" si="218"/>
        <v>1,1,1</v>
      </c>
      <c r="AT63" s="153">
        <f t="shared" si="219"/>
        <v>1</v>
      </c>
      <c r="AU63" s="153">
        <f t="shared" si="220"/>
        <v>2</v>
      </c>
      <c r="AV63" s="154">
        <f t="shared" si="221"/>
        <v>-1</v>
      </c>
      <c r="AW63" s="154">
        <f t="shared" si="222"/>
        <v>-1</v>
      </c>
      <c r="AX63" s="154">
        <f t="shared" si="223"/>
        <v>-1</v>
      </c>
      <c r="AY63" s="154" t="str">
        <f t="shared" si="224"/>
        <v/>
      </c>
      <c r="AZ63" s="154" t="str">
        <f t="shared" si="225"/>
        <v/>
      </c>
      <c r="BA63" s="154" t="str">
        <f t="shared" si="226"/>
        <v/>
      </c>
      <c r="BB63" s="154" t="str">
        <f t="shared" si="227"/>
        <v/>
      </c>
      <c r="BC63" s="155" t="str">
        <f t="shared" si="228"/>
        <v>0 - 3</v>
      </c>
      <c r="BD63" s="156" t="str">
        <f t="shared" si="229"/>
        <v>-1, -1, -1</v>
      </c>
      <c r="BE63" s="172"/>
      <c r="BF63" s="172"/>
      <c r="BG63" s="158">
        <f>SUMIF(A62:A65,C63,B62:B65)</f>
        <v>0</v>
      </c>
      <c r="BH63" s="159">
        <f>SUMIF(A62:A65,D63,B62:B65)</f>
        <v>0</v>
      </c>
      <c r="BI63" s="120">
        <f t="shared" si="230"/>
        <v>2</v>
      </c>
      <c r="BJ63" s="121">
        <f>1+BJ62</f>
        <v>32</v>
      </c>
      <c r="BK63" s="160">
        <v>1</v>
      </c>
      <c r="BL63" s="161" t="str">
        <f t="shared" si="231"/>
        <v>2 - 4</v>
      </c>
      <c r="BM63" s="162" t="s">
        <v>220</v>
      </c>
      <c r="BN63" s="163" t="s">
        <v>221</v>
      </c>
      <c r="BO63" s="164">
        <v>8</v>
      </c>
      <c r="BP63" s="445"/>
      <c r="BQ63" s="480"/>
      <c r="BR63" s="424" t="s">
        <v>222</v>
      </c>
      <c r="BS63" s="424"/>
      <c r="BT63" s="424"/>
      <c r="BU63" s="173">
        <f>IF(BQ62=0,0,VLOOKUP(BQ62,[3]Список!$A:P,8,FALSE))</f>
        <v>0</v>
      </c>
      <c r="BV63" s="482"/>
      <c r="BW63" s="485"/>
      <c r="BX63" s="407"/>
      <c r="BY63" s="486"/>
      <c r="BZ63" s="442" t="str">
        <f>IF(AI66&lt;AJ66,AR66,IF(AJ66&lt;AI66,AS66," "))</f>
        <v>0 - 3</v>
      </c>
      <c r="CA63" s="442"/>
      <c r="CB63" s="442"/>
      <c r="CC63" s="441" t="str">
        <f>IF(AI62&lt;AJ62,AR62,IF(AJ62&lt;AI62,AS62," "))</f>
        <v>1,1,1</v>
      </c>
      <c r="CD63" s="442"/>
      <c r="CE63" s="443"/>
      <c r="CF63" s="442" t="str">
        <f>IF(AI64&lt;AJ64,AR64,IF(AJ64&lt;AI64,AS64," "))</f>
        <v>1,1,1</v>
      </c>
      <c r="CG63" s="442"/>
      <c r="CH63" s="442"/>
      <c r="CI63" s="235"/>
      <c r="CJ63" s="409"/>
      <c r="CK63" s="499"/>
      <c r="CL63" s="478"/>
      <c r="CO63" s="424"/>
      <c r="CP63" s="424"/>
      <c r="CQ63" s="424"/>
      <c r="CR63" s="117"/>
    </row>
    <row r="64" spans="1:96" ht="15.95" customHeight="1" x14ac:dyDescent="0.25">
      <c r="A64" s="144">
        <v>3</v>
      </c>
      <c r="B64" s="145"/>
      <c r="C64" s="146">
        <v>1</v>
      </c>
      <c r="D64" s="146">
        <v>4</v>
      </c>
      <c r="E64" s="147">
        <v>2</v>
      </c>
      <c r="F64" s="148">
        <v>1</v>
      </c>
      <c r="G64" s="149">
        <v>2</v>
      </c>
      <c r="H64" s="150">
        <v>1</v>
      </c>
      <c r="I64" s="147">
        <v>2</v>
      </c>
      <c r="J64" s="148">
        <v>1</v>
      </c>
      <c r="K64" s="149"/>
      <c r="L64" s="150"/>
      <c r="M64" s="147"/>
      <c r="N64" s="148"/>
      <c r="O64" s="149"/>
      <c r="P64" s="150"/>
      <c r="Q64" s="147"/>
      <c r="R64" s="148"/>
      <c r="S64" s="151">
        <f t="shared" si="193"/>
        <v>1</v>
      </c>
      <c r="T64" s="151">
        <f t="shared" si="194"/>
        <v>0</v>
      </c>
      <c r="U64" s="151">
        <f t="shared" si="195"/>
        <v>1</v>
      </c>
      <c r="V64" s="151">
        <f t="shared" si="196"/>
        <v>0</v>
      </c>
      <c r="W64" s="151">
        <f t="shared" si="197"/>
        <v>1</v>
      </c>
      <c r="X64" s="151">
        <f t="shared" si="198"/>
        <v>0</v>
      </c>
      <c r="Y64" s="151">
        <f t="shared" si="199"/>
        <v>0</v>
      </c>
      <c r="Z64" s="151">
        <f t="shared" si="200"/>
        <v>0</v>
      </c>
      <c r="AA64" s="151">
        <f t="shared" si="201"/>
        <v>0</v>
      </c>
      <c r="AB64" s="151">
        <f t="shared" si="202"/>
        <v>0</v>
      </c>
      <c r="AC64" s="151">
        <f t="shared" si="203"/>
        <v>0</v>
      </c>
      <c r="AD64" s="151">
        <f t="shared" si="204"/>
        <v>0</v>
      </c>
      <c r="AE64" s="151">
        <f t="shared" si="205"/>
        <v>0</v>
      </c>
      <c r="AF64" s="151">
        <f t="shared" si="206"/>
        <v>0</v>
      </c>
      <c r="AG64" s="152">
        <f t="shared" si="207"/>
        <v>3</v>
      </c>
      <c r="AH64" s="152">
        <f t="shared" si="207"/>
        <v>0</v>
      </c>
      <c r="AI64" s="153">
        <f t="shared" si="208"/>
        <v>2</v>
      </c>
      <c r="AJ64" s="153">
        <f t="shared" si="209"/>
        <v>1</v>
      </c>
      <c r="AK64" s="154">
        <f t="shared" si="210"/>
        <v>1</v>
      </c>
      <c r="AL64" s="154">
        <f t="shared" si="211"/>
        <v>1</v>
      </c>
      <c r="AM64" s="154">
        <f t="shared" si="212"/>
        <v>1</v>
      </c>
      <c r="AN64" s="154" t="str">
        <f t="shared" si="213"/>
        <v/>
      </c>
      <c r="AO64" s="154" t="str">
        <f t="shared" si="214"/>
        <v/>
      </c>
      <c r="AP64" s="154" t="str">
        <f t="shared" si="215"/>
        <v/>
      </c>
      <c r="AQ64" s="154" t="str">
        <f t="shared" si="216"/>
        <v/>
      </c>
      <c r="AR64" s="155" t="str">
        <f t="shared" si="217"/>
        <v>3 - 0</v>
      </c>
      <c r="AS64" s="156" t="str">
        <f t="shared" si="218"/>
        <v>1,1,1</v>
      </c>
      <c r="AT64" s="153">
        <f t="shared" si="219"/>
        <v>1</v>
      </c>
      <c r="AU64" s="153">
        <f t="shared" si="220"/>
        <v>2</v>
      </c>
      <c r="AV64" s="154">
        <f t="shared" si="221"/>
        <v>-1</v>
      </c>
      <c r="AW64" s="154">
        <f t="shared" si="222"/>
        <v>-1</v>
      </c>
      <c r="AX64" s="154">
        <f t="shared" si="223"/>
        <v>-1</v>
      </c>
      <c r="AY64" s="154" t="str">
        <f t="shared" si="224"/>
        <v/>
      </c>
      <c r="AZ64" s="154" t="str">
        <f t="shared" si="225"/>
        <v/>
      </c>
      <c r="BA64" s="154" t="str">
        <f t="shared" si="226"/>
        <v/>
      </c>
      <c r="BB64" s="154" t="str">
        <f t="shared" si="227"/>
        <v/>
      </c>
      <c r="BC64" s="155" t="str">
        <f t="shared" si="228"/>
        <v>0 - 3</v>
      </c>
      <c r="BD64" s="156" t="str">
        <f t="shared" si="229"/>
        <v>-1, -1, -1</v>
      </c>
      <c r="BE64" s="157">
        <f>SUMIF(C62:C69,2,AI62:AI69)+SUMIF(D62:D69,2,AJ62:AJ69)</f>
        <v>6</v>
      </c>
      <c r="BF64" s="157">
        <f>IF(BE64&lt;&gt;0,RANK(BE64,BE62:BE68),"")</f>
        <v>1</v>
      </c>
      <c r="BG64" s="158">
        <f>SUMIF(A62:A65,C64,B62:B65)</f>
        <v>0</v>
      </c>
      <c r="BH64" s="159">
        <f>SUMIF(A62:A65,D64,B62:B65)</f>
        <v>0</v>
      </c>
      <c r="BI64" s="120">
        <f t="shared" si="230"/>
        <v>2</v>
      </c>
      <c r="BJ64" s="121">
        <f>1+BJ63</f>
        <v>33</v>
      </c>
      <c r="BK64" s="160">
        <v>2</v>
      </c>
      <c r="BL64" s="175" t="str">
        <f t="shared" si="231"/>
        <v>1 - 4</v>
      </c>
      <c r="BM64" s="176"/>
      <c r="BN64" s="177"/>
      <c r="BO64" s="178"/>
      <c r="BP64" s="426">
        <v>2</v>
      </c>
      <c r="BQ64" s="470">
        <f>B63</f>
        <v>0</v>
      </c>
      <c r="BR64" s="424" t="s">
        <v>224</v>
      </c>
      <c r="BS64" s="424"/>
      <c r="BT64" s="425"/>
      <c r="BU64" s="179">
        <f>IF(BQ64=0,0,VLOOKUP(BQ64,[3]Список!$A:P,7,FALSE))</f>
        <v>0</v>
      </c>
      <c r="BV64" s="471">
        <f>IF(BQ64=0,0,VLOOKUP(BQ64,[3]Список!$A:$P,6,FALSE))</f>
        <v>0</v>
      </c>
      <c r="BW64" s="218"/>
      <c r="BX64" s="181">
        <f>IF(AG66&lt;AH66,AT66,IF(AH66&lt;AG66,AT66," "))</f>
        <v>2</v>
      </c>
      <c r="BY64" s="184"/>
      <c r="BZ64" s="432"/>
      <c r="CA64" s="432"/>
      <c r="CB64" s="432"/>
      <c r="CC64" s="195"/>
      <c r="CD64" s="181">
        <f>IF(AG65&lt;AH65,AI65,IF(AH65&lt;AG65,AI65," "))</f>
        <v>2</v>
      </c>
      <c r="CE64" s="184"/>
      <c r="CF64" s="219"/>
      <c r="CG64" s="181">
        <f>IF(AG63&lt;AH63,AI63,IF(AH63&lt;AG63,AI63," "))</f>
        <v>2</v>
      </c>
      <c r="CH64" s="182"/>
      <c r="CI64" s="236"/>
      <c r="CJ64" s="434">
        <f>BE64</f>
        <v>6</v>
      </c>
      <c r="CK64" s="497"/>
      <c r="CL64" s="492">
        <f>IF(BF65="",BF64,BF65)</f>
        <v>1</v>
      </c>
      <c r="CO64" s="424"/>
      <c r="CP64" s="424"/>
      <c r="CQ64" s="424"/>
      <c r="CR64" s="117"/>
    </row>
    <row r="65" spans="1:96" ht="15.95" customHeight="1" x14ac:dyDescent="0.25">
      <c r="A65" s="144">
        <v>4</v>
      </c>
      <c r="B65" s="145"/>
      <c r="C65" s="146">
        <v>2</v>
      </c>
      <c r="D65" s="146">
        <v>3</v>
      </c>
      <c r="E65" s="147">
        <v>2</v>
      </c>
      <c r="F65" s="148">
        <v>1</v>
      </c>
      <c r="G65" s="149">
        <v>2</v>
      </c>
      <c r="H65" s="150">
        <v>1</v>
      </c>
      <c r="I65" s="147">
        <v>1</v>
      </c>
      <c r="J65" s="148">
        <v>2</v>
      </c>
      <c r="K65" s="149">
        <v>2</v>
      </c>
      <c r="L65" s="150">
        <v>1</v>
      </c>
      <c r="M65" s="147"/>
      <c r="N65" s="148"/>
      <c r="O65" s="149"/>
      <c r="P65" s="150"/>
      <c r="Q65" s="147"/>
      <c r="R65" s="148"/>
      <c r="S65" s="151">
        <f t="shared" si="193"/>
        <v>1</v>
      </c>
      <c r="T65" s="151">
        <f t="shared" si="194"/>
        <v>0</v>
      </c>
      <c r="U65" s="151">
        <f t="shared" si="195"/>
        <v>1</v>
      </c>
      <c r="V65" s="151">
        <f t="shared" si="196"/>
        <v>0</v>
      </c>
      <c r="W65" s="151">
        <f t="shared" si="197"/>
        <v>0</v>
      </c>
      <c r="X65" s="151">
        <f t="shared" si="198"/>
        <v>1</v>
      </c>
      <c r="Y65" s="151">
        <f t="shared" si="199"/>
        <v>1</v>
      </c>
      <c r="Z65" s="151">
        <f t="shared" si="200"/>
        <v>0</v>
      </c>
      <c r="AA65" s="151">
        <f t="shared" si="201"/>
        <v>0</v>
      </c>
      <c r="AB65" s="151">
        <f t="shared" si="202"/>
        <v>0</v>
      </c>
      <c r="AC65" s="151">
        <f t="shared" si="203"/>
        <v>0</v>
      </c>
      <c r="AD65" s="151">
        <f t="shared" si="204"/>
        <v>0</v>
      </c>
      <c r="AE65" s="151">
        <f t="shared" si="205"/>
        <v>0</v>
      </c>
      <c r="AF65" s="151">
        <f t="shared" si="206"/>
        <v>0</v>
      </c>
      <c r="AG65" s="152">
        <f t="shared" si="207"/>
        <v>3</v>
      </c>
      <c r="AH65" s="152">
        <f t="shared" si="207"/>
        <v>1</v>
      </c>
      <c r="AI65" s="153">
        <f t="shared" si="208"/>
        <v>2</v>
      </c>
      <c r="AJ65" s="153">
        <f t="shared" si="209"/>
        <v>1</v>
      </c>
      <c r="AK65" s="154">
        <f t="shared" si="210"/>
        <v>1</v>
      </c>
      <c r="AL65" s="154">
        <f t="shared" si="211"/>
        <v>1</v>
      </c>
      <c r="AM65" s="154">
        <f t="shared" si="212"/>
        <v>-1</v>
      </c>
      <c r="AN65" s="154">
        <f t="shared" si="213"/>
        <v>1</v>
      </c>
      <c r="AO65" s="154" t="str">
        <f t="shared" si="214"/>
        <v/>
      </c>
      <c r="AP65" s="154" t="str">
        <f t="shared" si="215"/>
        <v/>
      </c>
      <c r="AQ65" s="154" t="str">
        <f t="shared" si="216"/>
        <v/>
      </c>
      <c r="AR65" s="155" t="str">
        <f t="shared" si="217"/>
        <v>3 - 1</v>
      </c>
      <c r="AS65" s="156" t="str">
        <f t="shared" si="218"/>
        <v>1,1,-1,1</v>
      </c>
      <c r="AT65" s="153">
        <f t="shared" si="219"/>
        <v>1</v>
      </c>
      <c r="AU65" s="153">
        <f t="shared" si="220"/>
        <v>2</v>
      </c>
      <c r="AV65" s="154">
        <f t="shared" si="221"/>
        <v>-1</v>
      </c>
      <c r="AW65" s="154">
        <f t="shared" si="222"/>
        <v>-1</v>
      </c>
      <c r="AX65" s="154">
        <f t="shared" si="223"/>
        <v>1</v>
      </c>
      <c r="AY65" s="154">
        <f t="shared" si="224"/>
        <v>-1</v>
      </c>
      <c r="AZ65" s="154" t="str">
        <f t="shared" si="225"/>
        <v/>
      </c>
      <c r="BA65" s="154" t="str">
        <f t="shared" si="226"/>
        <v/>
      </c>
      <c r="BB65" s="154" t="str">
        <f t="shared" si="227"/>
        <v/>
      </c>
      <c r="BC65" s="155" t="str">
        <f t="shared" si="228"/>
        <v>1 - 3</v>
      </c>
      <c r="BD65" s="156" t="str">
        <f t="shared" si="229"/>
        <v>-1,-1,1,-1</v>
      </c>
      <c r="BE65" s="172"/>
      <c r="BF65" s="172"/>
      <c r="BG65" s="158">
        <f>SUMIF(A62:A65,C65,B62:B65)</f>
        <v>0</v>
      </c>
      <c r="BH65" s="159">
        <f>SUMIF(A62:A65,D65,B62:B65)</f>
        <v>0</v>
      </c>
      <c r="BI65" s="120">
        <f t="shared" si="230"/>
        <v>2</v>
      </c>
      <c r="BJ65" s="121">
        <f>1+BJ64</f>
        <v>34</v>
      </c>
      <c r="BK65" s="160">
        <v>2</v>
      </c>
      <c r="BL65" s="175" t="str">
        <f t="shared" si="231"/>
        <v>2 - 3</v>
      </c>
      <c r="BM65" s="176"/>
      <c r="BN65" s="177"/>
      <c r="BO65" s="178"/>
      <c r="BP65" s="426"/>
      <c r="BQ65" s="470"/>
      <c r="BR65" s="424" t="s">
        <v>222</v>
      </c>
      <c r="BS65" s="424"/>
      <c r="BT65" s="425"/>
      <c r="BU65" s="179">
        <f>IF(BQ64=0,0,VLOOKUP(BQ64,[3]Список!$A:P,8,FALSE))</f>
        <v>0</v>
      </c>
      <c r="BV65" s="471"/>
      <c r="BW65" s="451" t="str">
        <f>IF(AI66&gt;AJ66,BC66,IF(AJ66&gt;AI66,BD66," "))</f>
        <v>1, 1, 1</v>
      </c>
      <c r="BX65" s="450"/>
      <c r="BY65" s="452"/>
      <c r="BZ65" s="432"/>
      <c r="CA65" s="432"/>
      <c r="CB65" s="432"/>
      <c r="CC65" s="451" t="str">
        <f>IF(AI65&lt;AJ65,AR65,IF(AJ65&lt;AI65,AS65," "))</f>
        <v>1,1,-1,1</v>
      </c>
      <c r="CD65" s="450"/>
      <c r="CE65" s="452"/>
      <c r="CF65" s="450" t="str">
        <f>IF(AI63&lt;AJ63,AR63,IF(AJ63&lt;AI63,AS63," "))</f>
        <v>1,1,1</v>
      </c>
      <c r="CG65" s="450"/>
      <c r="CH65" s="450"/>
      <c r="CI65" s="237"/>
      <c r="CJ65" s="434"/>
      <c r="CK65" s="497"/>
      <c r="CL65" s="492"/>
      <c r="CO65" s="424"/>
      <c r="CP65" s="424"/>
      <c r="CQ65" s="424"/>
      <c r="CR65" s="117"/>
    </row>
    <row r="66" spans="1:96" ht="15.95" customHeight="1" x14ac:dyDescent="0.25">
      <c r="A66" s="144">
        <v>5</v>
      </c>
      <c r="B66" s="187"/>
      <c r="C66" s="146">
        <v>1</v>
      </c>
      <c r="D66" s="146">
        <v>2</v>
      </c>
      <c r="E66" s="147">
        <v>1</v>
      </c>
      <c r="F66" s="148">
        <v>2</v>
      </c>
      <c r="G66" s="149">
        <v>1</v>
      </c>
      <c r="H66" s="150">
        <v>2</v>
      </c>
      <c r="I66" s="147">
        <v>1</v>
      </c>
      <c r="J66" s="148">
        <v>2</v>
      </c>
      <c r="K66" s="149"/>
      <c r="L66" s="150"/>
      <c r="M66" s="147"/>
      <c r="N66" s="148"/>
      <c r="O66" s="149"/>
      <c r="P66" s="150"/>
      <c r="Q66" s="147"/>
      <c r="R66" s="148"/>
      <c r="S66" s="151">
        <f t="shared" si="193"/>
        <v>0</v>
      </c>
      <c r="T66" s="151">
        <f t="shared" si="194"/>
        <v>1</v>
      </c>
      <c r="U66" s="151">
        <f t="shared" si="195"/>
        <v>0</v>
      </c>
      <c r="V66" s="151">
        <f t="shared" si="196"/>
        <v>1</v>
      </c>
      <c r="W66" s="151">
        <f t="shared" si="197"/>
        <v>0</v>
      </c>
      <c r="X66" s="151">
        <f t="shared" si="198"/>
        <v>1</v>
      </c>
      <c r="Y66" s="151">
        <f t="shared" si="199"/>
        <v>0</v>
      </c>
      <c r="Z66" s="151">
        <f t="shared" si="200"/>
        <v>0</v>
      </c>
      <c r="AA66" s="151">
        <f t="shared" si="201"/>
        <v>0</v>
      </c>
      <c r="AB66" s="151">
        <f t="shared" si="202"/>
        <v>0</v>
      </c>
      <c r="AC66" s="151">
        <f t="shared" si="203"/>
        <v>0</v>
      </c>
      <c r="AD66" s="151">
        <f t="shared" si="204"/>
        <v>0</v>
      </c>
      <c r="AE66" s="151">
        <f t="shared" si="205"/>
        <v>0</v>
      </c>
      <c r="AF66" s="151">
        <f t="shared" si="206"/>
        <v>0</v>
      </c>
      <c r="AG66" s="152">
        <f t="shared" si="207"/>
        <v>0</v>
      </c>
      <c r="AH66" s="152">
        <f t="shared" si="207"/>
        <v>3</v>
      </c>
      <c r="AI66" s="153">
        <f t="shared" si="208"/>
        <v>1</v>
      </c>
      <c r="AJ66" s="153">
        <f t="shared" si="209"/>
        <v>2</v>
      </c>
      <c r="AK66" s="154">
        <f t="shared" si="210"/>
        <v>-1</v>
      </c>
      <c r="AL66" s="154">
        <f t="shared" si="211"/>
        <v>-1</v>
      </c>
      <c r="AM66" s="154">
        <f t="shared" si="212"/>
        <v>-1</v>
      </c>
      <c r="AN66" s="154" t="str">
        <f t="shared" si="213"/>
        <v/>
      </c>
      <c r="AO66" s="154" t="str">
        <f t="shared" si="214"/>
        <v/>
      </c>
      <c r="AP66" s="154" t="str">
        <f t="shared" si="215"/>
        <v/>
      </c>
      <c r="AQ66" s="154" t="str">
        <f t="shared" si="216"/>
        <v/>
      </c>
      <c r="AR66" s="155" t="str">
        <f t="shared" si="217"/>
        <v>0 - 3</v>
      </c>
      <c r="AS66" s="156" t="str">
        <f t="shared" si="218"/>
        <v>-1,-1,-1</v>
      </c>
      <c r="AT66" s="153">
        <f t="shared" si="219"/>
        <v>2</v>
      </c>
      <c r="AU66" s="153">
        <f t="shared" si="220"/>
        <v>1</v>
      </c>
      <c r="AV66" s="154">
        <f t="shared" si="221"/>
        <v>1</v>
      </c>
      <c r="AW66" s="154">
        <f t="shared" si="222"/>
        <v>1</v>
      </c>
      <c r="AX66" s="154">
        <f t="shared" si="223"/>
        <v>1</v>
      </c>
      <c r="AY66" s="154" t="str">
        <f t="shared" si="224"/>
        <v/>
      </c>
      <c r="AZ66" s="154" t="str">
        <f t="shared" si="225"/>
        <v/>
      </c>
      <c r="BA66" s="154" t="str">
        <f t="shared" si="226"/>
        <v/>
      </c>
      <c r="BB66" s="154" t="str">
        <f t="shared" si="227"/>
        <v/>
      </c>
      <c r="BC66" s="155" t="str">
        <f t="shared" si="228"/>
        <v>3 - 0</v>
      </c>
      <c r="BD66" s="156" t="str">
        <f t="shared" si="229"/>
        <v>1, 1, 1</v>
      </c>
      <c r="BE66" s="157">
        <f>SUMIF(C62:C69,3,AI62:AI69)+SUMIF(D62:D69,3,AJ62:AJ69)</f>
        <v>4</v>
      </c>
      <c r="BF66" s="157">
        <f>IF(BE66&lt;&gt;0,RANK(BE66,BE62:BE68),"")</f>
        <v>3</v>
      </c>
      <c r="BG66" s="158">
        <f>SUMIF(A62:A65,C66,B62:B65)</f>
        <v>0</v>
      </c>
      <c r="BH66" s="159">
        <f>SUMIF(A62:A65,D66,B62:B65)</f>
        <v>0</v>
      </c>
      <c r="BI66" s="120">
        <f t="shared" si="230"/>
        <v>2</v>
      </c>
      <c r="BJ66" s="121">
        <f>1+BJ65</f>
        <v>35</v>
      </c>
      <c r="BK66" s="160">
        <v>3</v>
      </c>
      <c r="BL66" s="188" t="str">
        <f t="shared" si="231"/>
        <v>1 - 2</v>
      </c>
      <c r="BM66" s="162" t="s">
        <v>220</v>
      </c>
      <c r="BN66" s="163" t="s">
        <v>225</v>
      </c>
      <c r="BO66" s="164">
        <v>1</v>
      </c>
      <c r="BP66" s="420">
        <v>3</v>
      </c>
      <c r="BQ66" s="479">
        <f>B64</f>
        <v>0</v>
      </c>
      <c r="BR66" s="509" t="s">
        <v>94</v>
      </c>
      <c r="BS66" s="509"/>
      <c r="BT66" s="509"/>
      <c r="BU66" s="165">
        <f>IF(BQ66=0,0,VLOOKUP(BQ66,[3]Список!$A:P,7,FALSE))</f>
        <v>0</v>
      </c>
      <c r="BV66" s="481">
        <f>IF(BQ66=0,0,VLOOKUP(BQ66,[3]Список!$A:$P,6,FALSE))</f>
        <v>0</v>
      </c>
      <c r="BW66" s="222"/>
      <c r="BX66" s="167">
        <f>IF(AG62&lt;AH62,AT62,IF(AH62&lt;AG62,AT62," "))</f>
        <v>1</v>
      </c>
      <c r="BY66" s="168"/>
      <c r="BZ66" s="169"/>
      <c r="CA66" s="167">
        <f>IF(AG65&lt;AH65,AT65,IF(AH65&lt;AG65,AT65," "))</f>
        <v>1</v>
      </c>
      <c r="CB66" s="169"/>
      <c r="CC66" s="483"/>
      <c r="CD66" s="406"/>
      <c r="CE66" s="484"/>
      <c r="CF66" s="215"/>
      <c r="CG66" s="167">
        <f>IF(AG67&lt;AH67,AI67,IF(AH67&lt;AG67,AI67," "))</f>
        <v>2</v>
      </c>
      <c r="CH66" s="169"/>
      <c r="CI66" s="234"/>
      <c r="CJ66" s="408">
        <f>BE66</f>
        <v>4</v>
      </c>
      <c r="CK66" s="498"/>
      <c r="CL66" s="477">
        <v>3</v>
      </c>
      <c r="CO66" s="424"/>
      <c r="CP66" s="424"/>
      <c r="CQ66" s="424"/>
      <c r="CR66" s="117"/>
    </row>
    <row r="67" spans="1:96" ht="15.95" customHeight="1" x14ac:dyDescent="0.25">
      <c r="A67" s="144">
        <v>6</v>
      </c>
      <c r="C67" s="146">
        <v>3</v>
      </c>
      <c r="D67" s="146">
        <v>4</v>
      </c>
      <c r="E67" s="147">
        <v>2</v>
      </c>
      <c r="F67" s="148">
        <v>1</v>
      </c>
      <c r="G67" s="149">
        <v>2</v>
      </c>
      <c r="H67" s="150">
        <v>1</v>
      </c>
      <c r="I67" s="147">
        <v>2</v>
      </c>
      <c r="J67" s="148">
        <v>1</v>
      </c>
      <c r="K67" s="149"/>
      <c r="L67" s="150"/>
      <c r="M67" s="147"/>
      <c r="N67" s="148"/>
      <c r="O67" s="149"/>
      <c r="P67" s="150"/>
      <c r="Q67" s="147"/>
      <c r="R67" s="148"/>
      <c r="S67" s="151">
        <f t="shared" si="193"/>
        <v>1</v>
      </c>
      <c r="T67" s="151">
        <f t="shared" si="194"/>
        <v>0</v>
      </c>
      <c r="U67" s="151">
        <f t="shared" si="195"/>
        <v>1</v>
      </c>
      <c r="V67" s="151">
        <f t="shared" si="196"/>
        <v>0</v>
      </c>
      <c r="W67" s="151">
        <f t="shared" si="197"/>
        <v>1</v>
      </c>
      <c r="X67" s="151">
        <f t="shared" si="198"/>
        <v>0</v>
      </c>
      <c r="Y67" s="151">
        <f t="shared" si="199"/>
        <v>0</v>
      </c>
      <c r="Z67" s="151">
        <f t="shared" si="200"/>
        <v>0</v>
      </c>
      <c r="AA67" s="151">
        <f t="shared" si="201"/>
        <v>0</v>
      </c>
      <c r="AB67" s="151">
        <f t="shared" si="202"/>
        <v>0</v>
      </c>
      <c r="AC67" s="151">
        <f t="shared" si="203"/>
        <v>0</v>
      </c>
      <c r="AD67" s="151">
        <f t="shared" si="204"/>
        <v>0</v>
      </c>
      <c r="AE67" s="151">
        <f t="shared" si="205"/>
        <v>0</v>
      </c>
      <c r="AF67" s="151">
        <f t="shared" si="206"/>
        <v>0</v>
      </c>
      <c r="AG67" s="152">
        <f t="shared" si="207"/>
        <v>3</v>
      </c>
      <c r="AH67" s="152">
        <f t="shared" si="207"/>
        <v>0</v>
      </c>
      <c r="AI67" s="153">
        <f t="shared" si="208"/>
        <v>2</v>
      </c>
      <c r="AJ67" s="153">
        <f t="shared" si="209"/>
        <v>1</v>
      </c>
      <c r="AK67" s="154" t="str">
        <f>IF(E67="","",IF(E67="wo",0,IF(F67="wo",0,IF(E67=F67,"ERROR",IF(E67&gt;F67,"-0",-1*E67)))))</f>
        <v>-0</v>
      </c>
      <c r="AL67" s="154">
        <f t="shared" si="211"/>
        <v>1</v>
      </c>
      <c r="AM67" s="154">
        <f t="shared" si="212"/>
        <v>1</v>
      </c>
      <c r="AN67" s="154" t="str">
        <f t="shared" si="213"/>
        <v/>
      </c>
      <c r="AO67" s="154" t="str">
        <f t="shared" si="214"/>
        <v/>
      </c>
      <c r="AP67" s="154" t="str">
        <f t="shared" si="215"/>
        <v/>
      </c>
      <c r="AQ67" s="154" t="str">
        <f t="shared" si="216"/>
        <v/>
      </c>
      <c r="AR67" s="155" t="str">
        <f t="shared" si="217"/>
        <v>3 - 0</v>
      </c>
      <c r="AS67" s="156" t="str">
        <f t="shared" si="218"/>
        <v>-0,1,1</v>
      </c>
      <c r="AT67" s="153">
        <f t="shared" si="219"/>
        <v>1</v>
      </c>
      <c r="AU67" s="153">
        <f t="shared" si="220"/>
        <v>2</v>
      </c>
      <c r="AV67" s="154" t="str">
        <f>IF(F67="","",IF(F67="wo",0,IF(E67="wo",0,IF(F67=E67,"ERROR",IF(F67&gt;E67,"-0","-0")))))</f>
        <v>-0</v>
      </c>
      <c r="AW67" s="154">
        <f t="shared" si="222"/>
        <v>-1</v>
      </c>
      <c r="AX67" s="154">
        <f t="shared" si="223"/>
        <v>-1</v>
      </c>
      <c r="AY67" s="154" t="str">
        <f t="shared" si="224"/>
        <v/>
      </c>
      <c r="AZ67" s="154" t="str">
        <f t="shared" si="225"/>
        <v/>
      </c>
      <c r="BA67" s="154" t="str">
        <f t="shared" si="226"/>
        <v/>
      </c>
      <c r="BB67" s="154" t="str">
        <f t="shared" si="227"/>
        <v/>
      </c>
      <c r="BC67" s="155" t="str">
        <f t="shared" si="228"/>
        <v>0 - 3</v>
      </c>
      <c r="BD67" s="156" t="str">
        <f>IF(E67="","",(IF(K67="",AV67&amp;", "&amp;AW67&amp;", "&amp;AX67,IF(M67="",AV67&amp;","&amp;AW67&amp;","&amp;AX67&amp;","&amp;AY67,IF(O67="",AV67&amp;","&amp;AW67&amp;","&amp;AX67&amp;","&amp;AY67&amp;","&amp;AZ67,IF(Q67="",AV67&amp;","&amp;AW67&amp;","&amp;AX67&amp;","&amp;AY67&amp;","&amp;AZ67&amp;","&amp;BA67,AV67&amp;","&amp;AW67&amp;","&amp;AX67&amp;","&amp;AY67&amp;","&amp;AZ67&amp;","&amp;BA67&amp;","&amp;BB67))))))</f>
        <v>-0, -1, -1</v>
      </c>
      <c r="BE67" s="172"/>
      <c r="BF67" s="172"/>
      <c r="BG67" s="158">
        <f>SUMIF(A62:A65,C67,B62:B65)</f>
        <v>0</v>
      </c>
      <c r="BH67" s="159">
        <f>SUMIF(A62:A65,D67,B62:B65)</f>
        <v>0</v>
      </c>
      <c r="BI67" s="120">
        <f t="shared" si="230"/>
        <v>2</v>
      </c>
      <c r="BJ67" s="121">
        <f>1+BJ66</f>
        <v>36</v>
      </c>
      <c r="BK67" s="160">
        <v>3</v>
      </c>
      <c r="BL67" s="190" t="str">
        <f t="shared" si="231"/>
        <v>3 - 4</v>
      </c>
      <c r="BM67" s="191" t="s">
        <v>220</v>
      </c>
      <c r="BN67" s="192" t="s">
        <v>225</v>
      </c>
      <c r="BO67" s="193">
        <v>4</v>
      </c>
      <c r="BP67" s="421"/>
      <c r="BQ67" s="480"/>
      <c r="BR67" s="510"/>
      <c r="BS67" s="510"/>
      <c r="BT67" s="510"/>
      <c r="BU67" s="173">
        <f>IF(BQ66=0,0,VLOOKUP(BQ66,[3]Список!$A:P,8,FALSE))</f>
        <v>0</v>
      </c>
      <c r="BV67" s="482"/>
      <c r="BW67" s="441" t="str">
        <f>IF(AI62&gt;AJ62,BC62,IF(AJ62&gt;AI62,BD62," "))</f>
        <v>0 - 3</v>
      </c>
      <c r="BX67" s="442"/>
      <c r="BY67" s="443"/>
      <c r="BZ67" s="442" t="str">
        <f>IF(AI65&gt;AJ65,BC65,IF(AJ65&gt;AI65,BD65," "))</f>
        <v>1 - 3</v>
      </c>
      <c r="CA67" s="442"/>
      <c r="CB67" s="442"/>
      <c r="CC67" s="485"/>
      <c r="CD67" s="407"/>
      <c r="CE67" s="486"/>
      <c r="CF67" s="442" t="str">
        <f>IF(AI67&lt;AJ67,AR67,IF(AJ67&lt;AI67,AS67," "))</f>
        <v>-0,1,1</v>
      </c>
      <c r="CG67" s="442"/>
      <c r="CH67" s="442"/>
      <c r="CI67" s="235"/>
      <c r="CJ67" s="409"/>
      <c r="CK67" s="499"/>
      <c r="CL67" s="478"/>
      <c r="CO67" s="202"/>
      <c r="CP67" s="202"/>
      <c r="CQ67" s="202"/>
      <c r="CR67" s="117"/>
    </row>
    <row r="68" spans="1:96" ht="15.95" customHeight="1" x14ac:dyDescent="0.25"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V68" s="23"/>
      <c r="AW68" s="23"/>
      <c r="AX68" s="23"/>
      <c r="AY68" s="23"/>
      <c r="AZ68" s="23"/>
      <c r="BE68" s="157">
        <f>SUMIF(C62:C69,4,AI62:AI69)+SUMIF(D62:D69,4,AJ62:AJ69)</f>
        <v>3</v>
      </c>
      <c r="BF68" s="157">
        <f>IF(BE68&lt;&gt;0,RANK(BE68,BE62:BE68),"")</f>
        <v>4</v>
      </c>
      <c r="BG68" s="194"/>
      <c r="BH68" s="194"/>
      <c r="BK68" s="136"/>
      <c r="BP68" s="426">
        <v>4</v>
      </c>
      <c r="BQ68" s="470">
        <f>B65</f>
        <v>0</v>
      </c>
      <c r="BR68" s="428" t="s">
        <v>166</v>
      </c>
      <c r="BS68" s="428"/>
      <c r="BT68" s="428"/>
      <c r="BU68" s="179">
        <f>IF(BQ68=0,0,VLOOKUP(BQ68,[3]Список!$A:P,7,FALSE))</f>
        <v>0</v>
      </c>
      <c r="BV68" s="471">
        <f>IF(BQ68=0,0,VLOOKUP(BQ68,[3]Список!$A:$P,6,FALSE))</f>
        <v>0</v>
      </c>
      <c r="BW68" s="218"/>
      <c r="BX68" s="181">
        <f>IF(AG64&lt;AH64,AT64,IF(AH64&lt;AG64,AT64," "))</f>
        <v>1</v>
      </c>
      <c r="BY68" s="184"/>
      <c r="BZ68" s="182"/>
      <c r="CA68" s="181">
        <f>IF(AG63&lt;AH63,AT63,IF(AH63&lt;AG63,AT63," "))</f>
        <v>1</v>
      </c>
      <c r="CB68" s="182"/>
      <c r="CC68" s="195"/>
      <c r="CD68" s="181">
        <f>IF(AG67&lt;AH67,AT67,IF(AH67&lt;AG67,AT67," "))</f>
        <v>1</v>
      </c>
      <c r="CE68" s="184"/>
      <c r="CF68" s="432"/>
      <c r="CG68" s="432"/>
      <c r="CH68" s="432"/>
      <c r="CI68" s="236"/>
      <c r="CJ68" s="434">
        <f>BE68</f>
        <v>3</v>
      </c>
      <c r="CK68" s="497"/>
      <c r="CL68" s="492">
        <v>4</v>
      </c>
      <c r="CO68" s="298"/>
      <c r="CP68" s="298"/>
      <c r="CQ68" s="298"/>
      <c r="CR68" s="117"/>
    </row>
    <row r="69" spans="1:96" ht="15.95" customHeight="1" thickBot="1" x14ac:dyDescent="0.3"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V69" s="23"/>
      <c r="AW69" s="23"/>
      <c r="AX69" s="23"/>
      <c r="AY69" s="23"/>
      <c r="AZ69" s="23"/>
      <c r="BE69" s="172"/>
      <c r="BF69" s="172"/>
      <c r="BG69" s="194"/>
      <c r="BH69" s="194"/>
      <c r="BK69" s="210"/>
      <c r="BL69" s="196"/>
      <c r="BM69" s="197"/>
      <c r="BN69" s="198"/>
      <c r="BO69" s="197"/>
      <c r="BP69" s="461"/>
      <c r="BQ69" s="487"/>
      <c r="BR69" s="501"/>
      <c r="BS69" s="501"/>
      <c r="BT69" s="501"/>
      <c r="BU69" s="199">
        <f>IF(BQ68=0,0,VLOOKUP(BQ68,[3]Список!$A:P,8,FALSE))</f>
        <v>0</v>
      </c>
      <c r="BV69" s="488"/>
      <c r="BW69" s="459" t="str">
        <f>IF(AI64&gt;AJ64,BC64,IF(AJ64&gt;AI64,BD64," "))</f>
        <v>0 - 3</v>
      </c>
      <c r="BX69" s="458"/>
      <c r="BY69" s="460"/>
      <c r="BZ69" s="458" t="str">
        <f>IF(AI63&gt;AJ63,BC63,IF(AJ63&gt;AI63,BD63," "))</f>
        <v>0 - 3</v>
      </c>
      <c r="CA69" s="458"/>
      <c r="CB69" s="458"/>
      <c r="CC69" s="459" t="str">
        <f>IF(AI67&gt;AJ67,BC67,IF(AJ67&gt;AI67,BD67," "))</f>
        <v>0 - 3</v>
      </c>
      <c r="CD69" s="458"/>
      <c r="CE69" s="460"/>
      <c r="CF69" s="467"/>
      <c r="CG69" s="467"/>
      <c r="CH69" s="467"/>
      <c r="CI69" s="238"/>
      <c r="CJ69" s="469"/>
      <c r="CK69" s="500"/>
      <c r="CL69" s="493"/>
      <c r="CO69" s="229"/>
      <c r="CP69" s="117"/>
      <c r="CQ69" s="117"/>
      <c r="CR69" s="117"/>
    </row>
    <row r="70" spans="1:96" ht="15.95" customHeight="1" thickBot="1" x14ac:dyDescent="0.3">
      <c r="Z70" s="128"/>
      <c r="BK70" s="136"/>
      <c r="BL70" s="410" t="str">
        <f>C71</f>
        <v>Мужчины. Группа 3</v>
      </c>
      <c r="BM70" s="410"/>
      <c r="BN70" s="410"/>
      <c r="BO70" s="410"/>
      <c r="BP70" s="411"/>
      <c r="BQ70" s="411"/>
      <c r="BR70" s="411"/>
      <c r="BS70" s="411"/>
      <c r="BT70" s="411"/>
      <c r="BU70" s="411"/>
      <c r="BV70" s="411"/>
      <c r="BW70" s="411"/>
      <c r="BX70" s="411"/>
      <c r="BY70" s="411"/>
      <c r="BZ70" s="411"/>
      <c r="CA70" s="411"/>
      <c r="CB70" s="411"/>
      <c r="CC70" s="411"/>
      <c r="CD70" s="411"/>
      <c r="CE70" s="411"/>
      <c r="CF70" s="411"/>
      <c r="CG70" s="411"/>
      <c r="CH70" s="411"/>
      <c r="CI70" s="411"/>
      <c r="CJ70" s="411"/>
      <c r="CK70" s="411"/>
      <c r="CL70" s="411"/>
      <c r="CO70" s="424"/>
      <c r="CP70" s="424"/>
      <c r="CQ70" s="424"/>
      <c r="CR70" s="117"/>
    </row>
    <row r="71" spans="1:96" ht="15.95" customHeight="1" x14ac:dyDescent="0.25">
      <c r="A71" s="129">
        <f>1+A61</f>
        <v>3</v>
      </c>
      <c r="B71" s="130"/>
      <c r="C71" s="131" t="s">
        <v>239</v>
      </c>
      <c r="D71" s="131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3">
        <f>1+R61</f>
        <v>3</v>
      </c>
      <c r="Z71" s="128"/>
      <c r="AR71" s="134">
        <f>IF(B72=0,0,(IF(B73=0,1,IF(B74=0,2,IF(B75=0,3,IF(B75&gt;0,4))))))</f>
        <v>0</v>
      </c>
      <c r="BC71" s="134">
        <f>IF(BE71=15,3,IF(BE71&gt;15,4))</f>
        <v>4</v>
      </c>
      <c r="BE71" s="135">
        <f>SUM(BE72,BE74,BE76,BE78)</f>
        <v>18</v>
      </c>
      <c r="BF71" s="135">
        <f>SUM(BF72,BF74,BF76,BF78)</f>
        <v>10</v>
      </c>
      <c r="BK71" s="136"/>
      <c r="BL71" s="137" t="s">
        <v>90</v>
      </c>
      <c r="BM71" s="138" t="s">
        <v>8</v>
      </c>
      <c r="BN71" s="138" t="s">
        <v>91</v>
      </c>
      <c r="BO71" s="139" t="s">
        <v>92</v>
      </c>
      <c r="BP71" s="201" t="s">
        <v>218</v>
      </c>
      <c r="BQ71" s="413" t="s">
        <v>7</v>
      </c>
      <c r="BR71" s="413"/>
      <c r="BS71" s="413"/>
      <c r="BT71" s="413"/>
      <c r="BU71" s="415" t="s">
        <v>219</v>
      </c>
      <c r="BV71" s="415"/>
      <c r="BW71" s="418">
        <v>1</v>
      </c>
      <c r="BX71" s="417"/>
      <c r="BY71" s="419"/>
      <c r="BZ71" s="417">
        <v>2</v>
      </c>
      <c r="CA71" s="417"/>
      <c r="CB71" s="417"/>
      <c r="CC71" s="418">
        <v>3</v>
      </c>
      <c r="CD71" s="417"/>
      <c r="CE71" s="419"/>
      <c r="CF71" s="417">
        <v>4</v>
      </c>
      <c r="CG71" s="417"/>
      <c r="CH71" s="417"/>
      <c r="CI71" s="232"/>
      <c r="CJ71" s="141" t="s">
        <v>0</v>
      </c>
      <c r="CK71" s="233" t="s">
        <v>3</v>
      </c>
      <c r="CL71" s="214" t="s">
        <v>1</v>
      </c>
      <c r="CO71" s="251"/>
      <c r="CP71" s="251"/>
      <c r="CQ71" s="251"/>
      <c r="CR71" s="117"/>
    </row>
    <row r="72" spans="1:96" ht="15.95" customHeight="1" x14ac:dyDescent="0.25">
      <c r="A72" s="144">
        <v>1</v>
      </c>
      <c r="B72" s="145"/>
      <c r="C72" s="146">
        <v>1</v>
      </c>
      <c r="D72" s="146">
        <v>3</v>
      </c>
      <c r="E72" s="147">
        <v>2</v>
      </c>
      <c r="F72" s="148">
        <v>1</v>
      </c>
      <c r="G72" s="149">
        <v>2</v>
      </c>
      <c r="H72" s="150">
        <v>1</v>
      </c>
      <c r="I72" s="147">
        <v>2</v>
      </c>
      <c r="J72" s="148">
        <v>1</v>
      </c>
      <c r="K72" s="149"/>
      <c r="L72" s="150"/>
      <c r="M72" s="147"/>
      <c r="N72" s="148"/>
      <c r="O72" s="149"/>
      <c r="P72" s="150"/>
      <c r="Q72" s="147"/>
      <c r="R72" s="148"/>
      <c r="S72" s="151">
        <f t="shared" ref="S72:S77" si="232">IF(E72="wo",0,IF(F72="wo",1,IF(E72&gt;F72,1,0)))</f>
        <v>1</v>
      </c>
      <c r="T72" s="151">
        <f t="shared" ref="T72:T77" si="233">IF(E72="wo",1,IF(F72="wo",0,IF(F72&gt;E72,1,0)))</f>
        <v>0</v>
      </c>
      <c r="U72" s="151">
        <f t="shared" ref="U72:U77" si="234">IF(G72="wo",0,IF(H72="wo",1,IF(G72&gt;H72,1,0)))</f>
        <v>1</v>
      </c>
      <c r="V72" s="151">
        <f t="shared" ref="V72:V77" si="235">IF(G72="wo",1,IF(H72="wo",0,IF(H72&gt;G72,1,0)))</f>
        <v>0</v>
      </c>
      <c r="W72" s="151">
        <f t="shared" ref="W72:W77" si="236">IF(I72="wo",0,IF(J72="wo",1,IF(I72&gt;J72,1,0)))</f>
        <v>1</v>
      </c>
      <c r="X72" s="151">
        <f t="shared" ref="X72:X77" si="237">IF(I72="wo",1,IF(J72="wo",0,IF(J72&gt;I72,1,0)))</f>
        <v>0</v>
      </c>
      <c r="Y72" s="151">
        <f t="shared" ref="Y72:Y77" si="238">IF(K72="wo",0,IF(L72="wo",1,IF(K72&gt;L72,1,0)))</f>
        <v>0</v>
      </c>
      <c r="Z72" s="151">
        <f t="shared" ref="Z72:Z77" si="239">IF(K72="wo",1,IF(L72="wo",0,IF(L72&gt;K72,1,0)))</f>
        <v>0</v>
      </c>
      <c r="AA72" s="151">
        <f t="shared" ref="AA72:AA77" si="240">IF(M72="wo",0,IF(N72="wo",1,IF(M72&gt;N72,1,0)))</f>
        <v>0</v>
      </c>
      <c r="AB72" s="151">
        <f t="shared" ref="AB72:AB77" si="241">IF(M72="wo",1,IF(N72="wo",0,IF(N72&gt;M72,1,0)))</f>
        <v>0</v>
      </c>
      <c r="AC72" s="151">
        <f t="shared" ref="AC72:AC77" si="242">IF(O72="wo",0,IF(P72="wo",1,IF(O72&gt;P72,1,0)))</f>
        <v>0</v>
      </c>
      <c r="AD72" s="151">
        <f t="shared" ref="AD72:AD77" si="243">IF(O72="wo",1,IF(P72="wo",0,IF(P72&gt;O72,1,0)))</f>
        <v>0</v>
      </c>
      <c r="AE72" s="151">
        <f t="shared" ref="AE72:AE77" si="244">IF(Q72="wo",0,IF(R72="wo",1,IF(Q72&gt;R72,1,0)))</f>
        <v>0</v>
      </c>
      <c r="AF72" s="151">
        <f t="shared" ref="AF72:AF77" si="245">IF(Q72="wo",1,IF(R72="wo",0,IF(R72&gt;Q72,1,0)))</f>
        <v>0</v>
      </c>
      <c r="AG72" s="152">
        <f t="shared" ref="AG72:AH77" si="246">IF(E72="wo","wo",+S72+U72+W72+Y72+AA72+AC72+AE72)</f>
        <v>3</v>
      </c>
      <c r="AH72" s="152">
        <f t="shared" si="246"/>
        <v>0</v>
      </c>
      <c r="AI72" s="153">
        <f t="shared" ref="AI72:AI77" si="247">IF(E72="",0,IF(E72="wo",0,IF(F72="wo",2,IF(AG72=AH72,0,IF(AG72&gt;AH72,2,1)))))</f>
        <v>2</v>
      </c>
      <c r="AJ72" s="153">
        <f t="shared" ref="AJ72:AJ77" si="248">IF(F72="",0,IF(F72="wo",0,IF(E72="wo",2,IF(AH72=AG72,0,IF(AH72&gt;AG72,2,1)))))</f>
        <v>1</v>
      </c>
      <c r="AK72" s="154">
        <f t="shared" ref="AK72:AK77" si="249">IF(E72="","",IF(E72="wo",0,IF(F72="wo",0,IF(E72=F72,"ERROR",IF(E72&gt;F72,F72,-1*E72)))))</f>
        <v>1</v>
      </c>
      <c r="AL72" s="154">
        <f t="shared" ref="AL72:AL77" si="250">IF(G72="","",IF(G72="wo",0,IF(H72="wo",0,IF(G72=H72,"ERROR",IF(G72&gt;H72,H72,-1*G72)))))</f>
        <v>1</v>
      </c>
      <c r="AM72" s="154">
        <f t="shared" ref="AM72:AM77" si="251">IF(I72="","",IF(I72="wo",0,IF(J72="wo",0,IF(I72=J72,"ERROR",IF(I72&gt;J72,J72,-1*I72)))))</f>
        <v>1</v>
      </c>
      <c r="AN72" s="154" t="str">
        <f t="shared" ref="AN72:AN77" si="252">IF(K72="","",IF(K72="wo",0,IF(L72="wo",0,IF(K72=L72,"ERROR",IF(K72&gt;L72,L72,-1*K72)))))</f>
        <v/>
      </c>
      <c r="AO72" s="154" t="str">
        <f t="shared" ref="AO72:AO77" si="253">IF(M72="","",IF(M72="wo",0,IF(N72="wo",0,IF(M72=N72,"ERROR",IF(M72&gt;N72,N72,-1*M72)))))</f>
        <v/>
      </c>
      <c r="AP72" s="154" t="str">
        <f t="shared" ref="AP72:AP76" si="254">IF(O72="","",IF(O72="wo",0,IF(P72="wo",0,IF(O72=P72,"ERROR",IF(O72&gt;P72,P72,-1*O72)))))</f>
        <v/>
      </c>
      <c r="AQ72" s="154" t="str">
        <f t="shared" ref="AQ72:AQ76" si="255">IF(Q72="","",IF(Q72="wo",0,IF(R72="wo",0,IF(Q72=R72,"ERROR",IF(Q72&gt;R72,R72,-1*Q72)))))</f>
        <v/>
      </c>
      <c r="AR72" s="155" t="str">
        <f t="shared" ref="AR72:AR77" si="256">CONCATENATE(AG72," - ",AH72)</f>
        <v>3 - 0</v>
      </c>
      <c r="AS72" s="156" t="str">
        <f t="shared" ref="AS72:AS77" si="257">IF(E72="","",(IF(K72="",AK72&amp;","&amp;AL72&amp;","&amp;AM72,IF(M72="",AK72&amp;","&amp;AL72&amp;","&amp;AM72&amp;","&amp;AN72,IF(O72="",AK72&amp;","&amp;AL72&amp;","&amp;AM72&amp;","&amp;AN72&amp;","&amp;AO72,IF(Q72="",AK72&amp;","&amp;AL72&amp;","&amp;AM72&amp;","&amp;AN72&amp;","&amp;AO72&amp;","&amp;AP72,AK72&amp;","&amp;AL72&amp;","&amp;AM72&amp;","&amp;AN72&amp;","&amp;AO72&amp;","&amp;AP72&amp;","&amp;AQ72))))))</f>
        <v>1,1,1</v>
      </c>
      <c r="AT72" s="153">
        <f t="shared" ref="AT72:AT77" si="258">IF(F72="",0,IF(F72="wo",0,IF(E72="wo",2,IF(AH72=AG72,0,IF(AH72&gt;AG72,2,1)))))</f>
        <v>1</v>
      </c>
      <c r="AU72" s="153">
        <f t="shared" ref="AU72:AU77" si="259">IF(E72="",0,IF(E72="wo",0,IF(F72="wo",2,IF(AG72=AH72,0,IF(AG72&gt;AH72,2,1)))))</f>
        <v>2</v>
      </c>
      <c r="AV72" s="154">
        <f t="shared" ref="AV72:AV77" si="260">IF(F72="","",IF(F72="wo",0,IF(E72="wo",0,IF(F72=E72,"ERROR",IF(F72&gt;E72,E72,-1*F72)))))</f>
        <v>-1</v>
      </c>
      <c r="AW72" s="154">
        <f t="shared" ref="AW72:AW77" si="261">IF(H72="","",IF(H72="wo",0,IF(G72="wo",0,IF(H72=G72,"ERROR",IF(H72&gt;G72,G72,-1*H72)))))</f>
        <v>-1</v>
      </c>
      <c r="AX72" s="154">
        <f t="shared" ref="AX72:AX77" si="262">IF(J72="","",IF(J72="wo",0,IF(I72="wo",0,IF(J72=I72,"ERROR",IF(J72&gt;I72,I72,-1*J72)))))</f>
        <v>-1</v>
      </c>
      <c r="AY72" s="154" t="str">
        <f t="shared" ref="AY72:AY77" si="263">IF(L72="","",IF(L72="wo",0,IF(K72="wo",0,IF(L72=K72,"ERROR",IF(L72&gt;K72,K72,-1*L72)))))</f>
        <v/>
      </c>
      <c r="AZ72" s="154" t="str">
        <f t="shared" ref="AZ72:AZ77" si="264">IF(N72="","",IF(N72="wo",0,IF(M72="wo",0,IF(N72=M72,"ERROR",IF(N72&gt;M72,M72,-1*N72)))))</f>
        <v/>
      </c>
      <c r="BA72" s="154" t="str">
        <f t="shared" ref="BA72:BA77" si="265">IF(P72="","",IF(P72="wo",0,IF(O72="wo",0,IF(P72=O72,"ERROR",IF(P72&gt;O72,O72,-1*P72)))))</f>
        <v/>
      </c>
      <c r="BB72" s="154" t="str">
        <f t="shared" ref="BB72:BB77" si="266">IF(R72="","",IF(R72="wo",0,IF(Q72="wo",0,IF(R72=Q72,"ERROR",IF(R72&gt;Q72,Q72,-1*R72)))))</f>
        <v/>
      </c>
      <c r="BC72" s="155" t="str">
        <f t="shared" ref="BC72:BC77" si="267">CONCATENATE(AH72," - ",AG72)</f>
        <v>0 - 3</v>
      </c>
      <c r="BD72" s="156" t="str">
        <f t="shared" ref="BD72:BD77" si="268">IF(E72="","",(IF(K72="",AV72&amp;", "&amp;AW72&amp;", "&amp;AX72,IF(M72="",AV72&amp;","&amp;AW72&amp;","&amp;AX72&amp;","&amp;AY72,IF(O72="",AV72&amp;","&amp;AW72&amp;","&amp;AX72&amp;","&amp;AY72&amp;","&amp;AZ72,IF(Q72="",AV72&amp;","&amp;AW72&amp;","&amp;AX72&amp;","&amp;AY72&amp;","&amp;AZ72&amp;","&amp;BA72,AV72&amp;","&amp;AW72&amp;","&amp;AX72&amp;","&amp;AY72&amp;","&amp;AZ72&amp;","&amp;BA72&amp;","&amp;BB72))))))</f>
        <v>-1, -1, -1</v>
      </c>
      <c r="BE72" s="157">
        <f>SUMIF(C72:C79,1,AI72:AI79)+SUMIF(D72:D79,1,AJ72:AJ79)</f>
        <v>6</v>
      </c>
      <c r="BF72" s="157">
        <f>IF(BE72&lt;&gt;0,RANK(BE72,BE72:BE78),"")</f>
        <v>1</v>
      </c>
      <c r="BG72" s="158">
        <f>SUMIF(A72:A75,C72,B72:B75)</f>
        <v>0</v>
      </c>
      <c r="BH72" s="159">
        <f>SUMIF(A72:A75,D72,B72:B75)</f>
        <v>0</v>
      </c>
      <c r="BI72" s="120">
        <f t="shared" ref="BI72:BI77" si="269">1+BI62</f>
        <v>3</v>
      </c>
      <c r="BJ72" s="121">
        <f>1*BJ67+1</f>
        <v>37</v>
      </c>
      <c r="BK72" s="160">
        <v>1</v>
      </c>
      <c r="BL72" s="161" t="str">
        <f t="shared" ref="BL72:BL77" si="270">CONCATENATE(C72," ","-"," ",D72)</f>
        <v>1 - 3</v>
      </c>
      <c r="BM72" s="162" t="s">
        <v>220</v>
      </c>
      <c r="BN72" s="163" t="s">
        <v>232</v>
      </c>
      <c r="BO72" s="164">
        <v>1</v>
      </c>
      <c r="BP72" s="444">
        <v>1</v>
      </c>
      <c r="BQ72" s="479">
        <f>B72</f>
        <v>0</v>
      </c>
      <c r="BR72" s="428" t="s">
        <v>302</v>
      </c>
      <c r="BS72" s="428"/>
      <c r="BT72" s="428"/>
      <c r="BU72" s="165">
        <f>IF(BQ72=0,0,VLOOKUP(BQ72,[3]Список!$A:P,7,FALSE))</f>
        <v>0</v>
      </c>
      <c r="BV72" s="481">
        <f>IF(BQ72=0,0,VLOOKUP(BQ72,[3]Список!$A:$P,6,FALSE))</f>
        <v>0</v>
      </c>
      <c r="BW72" s="483"/>
      <c r="BX72" s="406"/>
      <c r="BY72" s="484"/>
      <c r="BZ72" s="215"/>
      <c r="CA72" s="167">
        <f>IF(AG76&lt;AH76,AI76,IF(AH76&lt;AG76,AI76," "))</f>
        <v>2</v>
      </c>
      <c r="CB72" s="169"/>
      <c r="CC72" s="170"/>
      <c r="CD72" s="167">
        <f>IF(AG72&lt;AH72,AI72,IF(AH72&lt;AG72,AI72," "))</f>
        <v>2</v>
      </c>
      <c r="CE72" s="168"/>
      <c r="CF72" s="169"/>
      <c r="CG72" s="167">
        <f>IF(AG74&lt;AH74,AI74,IF(AH74&lt;AG74,AI74," "))</f>
        <v>2</v>
      </c>
      <c r="CH72" s="169"/>
      <c r="CI72" s="234"/>
      <c r="CJ72" s="408">
        <f>BE72</f>
        <v>6</v>
      </c>
      <c r="CK72" s="498"/>
      <c r="CL72" s="477">
        <f>IF(BF73="",BF72,BF73)</f>
        <v>1</v>
      </c>
      <c r="CO72" s="424"/>
      <c r="CP72" s="424"/>
      <c r="CQ72" s="424"/>
      <c r="CR72" s="117"/>
    </row>
    <row r="73" spans="1:96" ht="15.95" customHeight="1" x14ac:dyDescent="0.25">
      <c r="A73" s="144">
        <v>2</v>
      </c>
      <c r="B73" s="145"/>
      <c r="C73" s="146">
        <v>2</v>
      </c>
      <c r="D73" s="146">
        <v>4</v>
      </c>
      <c r="E73" s="147">
        <v>2</v>
      </c>
      <c r="F73" s="148">
        <v>1</v>
      </c>
      <c r="G73" s="149">
        <v>2</v>
      </c>
      <c r="H73" s="150">
        <v>1</v>
      </c>
      <c r="I73" s="147">
        <v>2</v>
      </c>
      <c r="J73" s="148">
        <v>1</v>
      </c>
      <c r="K73" s="149"/>
      <c r="L73" s="150"/>
      <c r="M73" s="147"/>
      <c r="N73" s="148"/>
      <c r="O73" s="149"/>
      <c r="P73" s="150"/>
      <c r="Q73" s="147"/>
      <c r="R73" s="148"/>
      <c r="S73" s="151">
        <f t="shared" si="232"/>
        <v>1</v>
      </c>
      <c r="T73" s="151">
        <f t="shared" si="233"/>
        <v>0</v>
      </c>
      <c r="U73" s="151">
        <f t="shared" si="234"/>
        <v>1</v>
      </c>
      <c r="V73" s="151">
        <f t="shared" si="235"/>
        <v>0</v>
      </c>
      <c r="W73" s="151">
        <f t="shared" si="236"/>
        <v>1</v>
      </c>
      <c r="X73" s="151">
        <f t="shared" si="237"/>
        <v>0</v>
      </c>
      <c r="Y73" s="151">
        <f t="shared" si="238"/>
        <v>0</v>
      </c>
      <c r="Z73" s="151">
        <f t="shared" si="239"/>
        <v>0</v>
      </c>
      <c r="AA73" s="151">
        <f t="shared" si="240"/>
        <v>0</v>
      </c>
      <c r="AB73" s="151">
        <f t="shared" si="241"/>
        <v>0</v>
      </c>
      <c r="AC73" s="151">
        <f t="shared" si="242"/>
        <v>0</v>
      </c>
      <c r="AD73" s="151">
        <f t="shared" si="243"/>
        <v>0</v>
      </c>
      <c r="AE73" s="151">
        <f t="shared" si="244"/>
        <v>0</v>
      </c>
      <c r="AF73" s="151">
        <f t="shared" si="245"/>
        <v>0</v>
      </c>
      <c r="AG73" s="152">
        <f t="shared" si="246"/>
        <v>3</v>
      </c>
      <c r="AH73" s="152">
        <f t="shared" si="246"/>
        <v>0</v>
      </c>
      <c r="AI73" s="153">
        <f t="shared" si="247"/>
        <v>2</v>
      </c>
      <c r="AJ73" s="153">
        <f t="shared" si="248"/>
        <v>1</v>
      </c>
      <c r="AK73" s="154">
        <f t="shared" si="249"/>
        <v>1</v>
      </c>
      <c r="AL73" s="154">
        <f t="shared" si="250"/>
        <v>1</v>
      </c>
      <c r="AM73" s="154">
        <f t="shared" si="251"/>
        <v>1</v>
      </c>
      <c r="AN73" s="154" t="str">
        <f t="shared" si="252"/>
        <v/>
      </c>
      <c r="AO73" s="154" t="str">
        <f t="shared" si="253"/>
        <v/>
      </c>
      <c r="AP73" s="154" t="str">
        <f t="shared" si="254"/>
        <v/>
      </c>
      <c r="AQ73" s="154" t="str">
        <f t="shared" si="255"/>
        <v/>
      </c>
      <c r="AR73" s="155" t="str">
        <f t="shared" si="256"/>
        <v>3 - 0</v>
      </c>
      <c r="AS73" s="156" t="str">
        <f t="shared" si="257"/>
        <v>1,1,1</v>
      </c>
      <c r="AT73" s="153">
        <f t="shared" si="258"/>
        <v>1</v>
      </c>
      <c r="AU73" s="153">
        <f t="shared" si="259"/>
        <v>2</v>
      </c>
      <c r="AV73" s="154">
        <f t="shared" si="260"/>
        <v>-1</v>
      </c>
      <c r="AW73" s="154">
        <f t="shared" si="261"/>
        <v>-1</v>
      </c>
      <c r="AX73" s="154">
        <f t="shared" si="262"/>
        <v>-1</v>
      </c>
      <c r="AY73" s="154" t="str">
        <f t="shared" si="263"/>
        <v/>
      </c>
      <c r="AZ73" s="154" t="str">
        <f t="shared" si="264"/>
        <v/>
      </c>
      <c r="BA73" s="154" t="str">
        <f t="shared" si="265"/>
        <v/>
      </c>
      <c r="BB73" s="154" t="str">
        <f t="shared" si="266"/>
        <v/>
      </c>
      <c r="BC73" s="155" t="str">
        <f t="shared" si="267"/>
        <v>0 - 3</v>
      </c>
      <c r="BD73" s="156" t="str">
        <f t="shared" si="268"/>
        <v>-1, -1, -1</v>
      </c>
      <c r="BE73" s="172"/>
      <c r="BF73" s="172"/>
      <c r="BG73" s="158">
        <f>SUMIF(A72:A75,C73,B72:B75)</f>
        <v>0</v>
      </c>
      <c r="BH73" s="159">
        <f>SUMIF(A72:A75,D73,B72:B75)</f>
        <v>0</v>
      </c>
      <c r="BI73" s="120">
        <f t="shared" si="269"/>
        <v>3</v>
      </c>
      <c r="BJ73" s="121">
        <f>1+BJ72</f>
        <v>38</v>
      </c>
      <c r="BK73" s="160">
        <v>1</v>
      </c>
      <c r="BL73" s="161" t="str">
        <f t="shared" si="270"/>
        <v>2 - 4</v>
      </c>
      <c r="BM73" s="162" t="s">
        <v>220</v>
      </c>
      <c r="BN73" s="163" t="s">
        <v>232</v>
      </c>
      <c r="BO73" s="164">
        <v>4</v>
      </c>
      <c r="BP73" s="445"/>
      <c r="BQ73" s="480"/>
      <c r="BR73" s="447"/>
      <c r="BS73" s="447"/>
      <c r="BT73" s="447"/>
      <c r="BU73" s="173">
        <f>IF(BQ72=0,0,VLOOKUP(BQ72,[3]Список!$A:P,8,FALSE))</f>
        <v>0</v>
      </c>
      <c r="BV73" s="482"/>
      <c r="BW73" s="485"/>
      <c r="BX73" s="407"/>
      <c r="BY73" s="486"/>
      <c r="BZ73" s="442" t="str">
        <f>IF(AI76&lt;AJ76,AR76,IF(AJ76&lt;AI76,AS76," "))</f>
        <v>-1,1,-1,1,1</v>
      </c>
      <c r="CA73" s="442"/>
      <c r="CB73" s="442"/>
      <c r="CC73" s="441" t="str">
        <f>IF(AI72&lt;AJ72,AR72,IF(AJ72&lt;AI72,AS72," "))</f>
        <v>1,1,1</v>
      </c>
      <c r="CD73" s="442"/>
      <c r="CE73" s="443"/>
      <c r="CF73" s="442" t="str">
        <f>IF(AI74&lt;AJ74,AR74,IF(AJ74&lt;AI74,AS74," "))</f>
        <v>1,1,1</v>
      </c>
      <c r="CG73" s="442"/>
      <c r="CH73" s="442"/>
      <c r="CI73" s="235"/>
      <c r="CJ73" s="409"/>
      <c r="CK73" s="499"/>
      <c r="CL73" s="478"/>
      <c r="CO73" s="424"/>
      <c r="CP73" s="424"/>
      <c r="CQ73" s="424"/>
      <c r="CR73" s="117"/>
    </row>
    <row r="74" spans="1:96" ht="15.95" customHeight="1" x14ac:dyDescent="0.25">
      <c r="A74" s="144">
        <v>3</v>
      </c>
      <c r="B74" s="145"/>
      <c r="C74" s="146">
        <v>1</v>
      </c>
      <c r="D74" s="146">
        <v>4</v>
      </c>
      <c r="E74" s="147">
        <v>2</v>
      </c>
      <c r="F74" s="148">
        <v>1</v>
      </c>
      <c r="G74" s="149">
        <v>2</v>
      </c>
      <c r="H74" s="150">
        <v>1</v>
      </c>
      <c r="I74" s="147">
        <v>2</v>
      </c>
      <c r="J74" s="148">
        <v>1</v>
      </c>
      <c r="K74" s="149"/>
      <c r="L74" s="150"/>
      <c r="M74" s="147"/>
      <c r="N74" s="148"/>
      <c r="O74" s="149"/>
      <c r="P74" s="150"/>
      <c r="Q74" s="147"/>
      <c r="R74" s="148"/>
      <c r="S74" s="151">
        <f t="shared" si="232"/>
        <v>1</v>
      </c>
      <c r="T74" s="151">
        <f t="shared" si="233"/>
        <v>0</v>
      </c>
      <c r="U74" s="151">
        <f t="shared" si="234"/>
        <v>1</v>
      </c>
      <c r="V74" s="151">
        <f t="shared" si="235"/>
        <v>0</v>
      </c>
      <c r="W74" s="151">
        <f t="shared" si="236"/>
        <v>1</v>
      </c>
      <c r="X74" s="151">
        <f t="shared" si="237"/>
        <v>0</v>
      </c>
      <c r="Y74" s="151">
        <f t="shared" si="238"/>
        <v>0</v>
      </c>
      <c r="Z74" s="151">
        <f t="shared" si="239"/>
        <v>0</v>
      </c>
      <c r="AA74" s="151">
        <f t="shared" si="240"/>
        <v>0</v>
      </c>
      <c r="AB74" s="151">
        <f t="shared" si="241"/>
        <v>0</v>
      </c>
      <c r="AC74" s="151">
        <f t="shared" si="242"/>
        <v>0</v>
      </c>
      <c r="AD74" s="151">
        <f t="shared" si="243"/>
        <v>0</v>
      </c>
      <c r="AE74" s="151">
        <f t="shared" si="244"/>
        <v>0</v>
      </c>
      <c r="AF74" s="151">
        <f t="shared" si="245"/>
        <v>0</v>
      </c>
      <c r="AG74" s="152">
        <f t="shared" si="246"/>
        <v>3</v>
      </c>
      <c r="AH74" s="152">
        <f t="shared" si="246"/>
        <v>0</v>
      </c>
      <c r="AI74" s="153">
        <f t="shared" si="247"/>
        <v>2</v>
      </c>
      <c r="AJ74" s="153">
        <f t="shared" si="248"/>
        <v>1</v>
      </c>
      <c r="AK74" s="154">
        <f t="shared" si="249"/>
        <v>1</v>
      </c>
      <c r="AL74" s="154">
        <f t="shared" si="250"/>
        <v>1</v>
      </c>
      <c r="AM74" s="154">
        <f t="shared" si="251"/>
        <v>1</v>
      </c>
      <c r="AN74" s="154" t="str">
        <f t="shared" si="252"/>
        <v/>
      </c>
      <c r="AO74" s="154" t="str">
        <f t="shared" si="253"/>
        <v/>
      </c>
      <c r="AP74" s="154" t="str">
        <f t="shared" si="254"/>
        <v/>
      </c>
      <c r="AQ74" s="154" t="str">
        <f t="shared" si="255"/>
        <v/>
      </c>
      <c r="AR74" s="155" t="str">
        <f t="shared" si="256"/>
        <v>3 - 0</v>
      </c>
      <c r="AS74" s="156" t="str">
        <f t="shared" si="257"/>
        <v>1,1,1</v>
      </c>
      <c r="AT74" s="153">
        <f t="shared" si="258"/>
        <v>1</v>
      </c>
      <c r="AU74" s="153">
        <f t="shared" si="259"/>
        <v>2</v>
      </c>
      <c r="AV74" s="154">
        <f t="shared" si="260"/>
        <v>-1</v>
      </c>
      <c r="AW74" s="154">
        <f t="shared" si="261"/>
        <v>-1</v>
      </c>
      <c r="AX74" s="154">
        <f t="shared" si="262"/>
        <v>-1</v>
      </c>
      <c r="AY74" s="154" t="str">
        <f t="shared" si="263"/>
        <v/>
      </c>
      <c r="AZ74" s="154" t="str">
        <f t="shared" si="264"/>
        <v/>
      </c>
      <c r="BA74" s="154" t="str">
        <f t="shared" si="265"/>
        <v/>
      </c>
      <c r="BB74" s="154" t="str">
        <f t="shared" si="266"/>
        <v/>
      </c>
      <c r="BC74" s="155" t="str">
        <f t="shared" si="267"/>
        <v>0 - 3</v>
      </c>
      <c r="BD74" s="156" t="str">
        <f t="shared" si="268"/>
        <v>-1, -1, -1</v>
      </c>
      <c r="BE74" s="157">
        <f>SUMIF(C72:C79,2,AI72:AI79)+SUMIF(D72:D79,2,AJ72:AJ79)</f>
        <v>4</v>
      </c>
      <c r="BF74" s="157">
        <f>IF(BE74&lt;&gt;0,RANK(BE74,BE72:BE78),"")</f>
        <v>3</v>
      </c>
      <c r="BG74" s="158">
        <f>SUMIF(A72:A75,C74,B72:B75)</f>
        <v>0</v>
      </c>
      <c r="BH74" s="159">
        <f>SUMIF(A72:A75,D74,B72:B75)</f>
        <v>0</v>
      </c>
      <c r="BI74" s="120">
        <f t="shared" si="269"/>
        <v>3</v>
      </c>
      <c r="BJ74" s="121">
        <f>1+BJ73</f>
        <v>39</v>
      </c>
      <c r="BK74" s="160">
        <v>2</v>
      </c>
      <c r="BL74" s="175" t="str">
        <f t="shared" si="270"/>
        <v>1 - 4</v>
      </c>
      <c r="BM74" s="176"/>
      <c r="BN74" s="177"/>
      <c r="BO74" s="178"/>
      <c r="BP74" s="426">
        <v>2</v>
      </c>
      <c r="BQ74" s="470">
        <f>B73</f>
        <v>0</v>
      </c>
      <c r="BR74" s="428" t="s">
        <v>228</v>
      </c>
      <c r="BS74" s="428"/>
      <c r="BT74" s="429"/>
      <c r="BU74" s="179">
        <f>IF(BQ74=0,0,VLOOKUP(BQ74,[3]Список!$A:P,7,FALSE))</f>
        <v>0</v>
      </c>
      <c r="BV74" s="471">
        <f>IF(BQ74=0,0,VLOOKUP(BQ74,[3]Список!$A:$P,6,FALSE))</f>
        <v>0</v>
      </c>
      <c r="BW74" s="218"/>
      <c r="BX74" s="181">
        <f>IF(AG76&lt;AH76,AT76,IF(AH76&lt;AG76,AT76," "))</f>
        <v>1</v>
      </c>
      <c r="BY74" s="184"/>
      <c r="BZ74" s="432"/>
      <c r="CA74" s="432"/>
      <c r="CB74" s="432"/>
      <c r="CC74" s="195"/>
      <c r="CD74" s="181">
        <f>IF(AG75&lt;AH75,AI75,IF(AH75&lt;AG75,AI75," "))</f>
        <v>1</v>
      </c>
      <c r="CE74" s="184"/>
      <c r="CF74" s="219"/>
      <c r="CG74" s="181">
        <f>IF(AG73&lt;AH73,AI73,IF(AH73&lt;AG73,AI73," "))</f>
        <v>2</v>
      </c>
      <c r="CH74" s="182"/>
      <c r="CI74" s="236"/>
      <c r="CJ74" s="434">
        <f>BE74</f>
        <v>4</v>
      </c>
      <c r="CK74" s="497"/>
      <c r="CL74" s="492">
        <v>3</v>
      </c>
      <c r="CO74" s="424"/>
      <c r="CP74" s="424"/>
      <c r="CQ74" s="424"/>
      <c r="CR74" s="117"/>
    </row>
    <row r="75" spans="1:96" ht="15.95" customHeight="1" x14ac:dyDescent="0.25">
      <c r="A75" s="144">
        <v>4</v>
      </c>
      <c r="B75" s="145"/>
      <c r="C75" s="146">
        <v>2</v>
      </c>
      <c r="D75" s="146">
        <v>3</v>
      </c>
      <c r="E75" s="147">
        <v>1</v>
      </c>
      <c r="F75" s="148">
        <v>2</v>
      </c>
      <c r="G75" s="149">
        <v>2</v>
      </c>
      <c r="H75" s="150">
        <v>1</v>
      </c>
      <c r="I75" s="147">
        <v>1</v>
      </c>
      <c r="J75" s="148">
        <v>2</v>
      </c>
      <c r="K75" s="149">
        <v>2</v>
      </c>
      <c r="L75" s="150">
        <v>1</v>
      </c>
      <c r="M75" s="147">
        <v>1</v>
      </c>
      <c r="N75" s="148">
        <v>2</v>
      </c>
      <c r="O75" s="149"/>
      <c r="P75" s="150"/>
      <c r="Q75" s="147"/>
      <c r="R75" s="148"/>
      <c r="S75" s="151">
        <f t="shared" si="232"/>
        <v>0</v>
      </c>
      <c r="T75" s="151">
        <f t="shared" si="233"/>
        <v>1</v>
      </c>
      <c r="U75" s="151">
        <f t="shared" si="234"/>
        <v>1</v>
      </c>
      <c r="V75" s="151">
        <f t="shared" si="235"/>
        <v>0</v>
      </c>
      <c r="W75" s="151">
        <f t="shared" si="236"/>
        <v>0</v>
      </c>
      <c r="X75" s="151">
        <f t="shared" si="237"/>
        <v>1</v>
      </c>
      <c r="Y75" s="151">
        <f t="shared" si="238"/>
        <v>1</v>
      </c>
      <c r="Z75" s="151">
        <f t="shared" si="239"/>
        <v>0</v>
      </c>
      <c r="AA75" s="151">
        <f t="shared" si="240"/>
        <v>0</v>
      </c>
      <c r="AB75" s="151">
        <f t="shared" si="241"/>
        <v>1</v>
      </c>
      <c r="AC75" s="151">
        <f t="shared" si="242"/>
        <v>0</v>
      </c>
      <c r="AD75" s="151">
        <f t="shared" si="243"/>
        <v>0</v>
      </c>
      <c r="AE75" s="151">
        <f t="shared" si="244"/>
        <v>0</v>
      </c>
      <c r="AF75" s="151">
        <f t="shared" si="245"/>
        <v>0</v>
      </c>
      <c r="AG75" s="152">
        <f t="shared" si="246"/>
        <v>2</v>
      </c>
      <c r="AH75" s="152">
        <f t="shared" si="246"/>
        <v>3</v>
      </c>
      <c r="AI75" s="153">
        <f t="shared" si="247"/>
        <v>1</v>
      </c>
      <c r="AJ75" s="153">
        <f t="shared" si="248"/>
        <v>2</v>
      </c>
      <c r="AK75" s="154">
        <f t="shared" si="249"/>
        <v>-1</v>
      </c>
      <c r="AL75" s="154">
        <f t="shared" si="250"/>
        <v>1</v>
      </c>
      <c r="AM75" s="154">
        <f t="shared" si="251"/>
        <v>-1</v>
      </c>
      <c r="AN75" s="154">
        <f t="shared" si="252"/>
        <v>1</v>
      </c>
      <c r="AO75" s="154">
        <f t="shared" si="253"/>
        <v>-1</v>
      </c>
      <c r="AP75" s="154" t="str">
        <f t="shared" si="254"/>
        <v/>
      </c>
      <c r="AQ75" s="154" t="str">
        <f t="shared" si="255"/>
        <v/>
      </c>
      <c r="AR75" s="155" t="str">
        <f t="shared" si="256"/>
        <v>2 - 3</v>
      </c>
      <c r="AS75" s="156" t="str">
        <f t="shared" si="257"/>
        <v>-1,1,-1,1,-1</v>
      </c>
      <c r="AT75" s="153">
        <f t="shared" si="258"/>
        <v>2</v>
      </c>
      <c r="AU75" s="153">
        <f t="shared" si="259"/>
        <v>1</v>
      </c>
      <c r="AV75" s="154">
        <f t="shared" si="260"/>
        <v>1</v>
      </c>
      <c r="AW75" s="154">
        <f t="shared" si="261"/>
        <v>-1</v>
      </c>
      <c r="AX75" s="154">
        <f t="shared" si="262"/>
        <v>1</v>
      </c>
      <c r="AY75" s="154">
        <f t="shared" si="263"/>
        <v>-1</v>
      </c>
      <c r="AZ75" s="154">
        <f t="shared" si="264"/>
        <v>1</v>
      </c>
      <c r="BA75" s="154" t="str">
        <f t="shared" si="265"/>
        <v/>
      </c>
      <c r="BB75" s="154" t="str">
        <f t="shared" si="266"/>
        <v/>
      </c>
      <c r="BC75" s="155" t="str">
        <f t="shared" si="267"/>
        <v>3 - 2</v>
      </c>
      <c r="BD75" s="156" t="str">
        <f t="shared" si="268"/>
        <v>1,-1,1,-1,1</v>
      </c>
      <c r="BE75" s="172"/>
      <c r="BF75" s="172"/>
      <c r="BG75" s="158">
        <f>SUMIF(A72:A75,C75,B72:B75)</f>
        <v>0</v>
      </c>
      <c r="BH75" s="159">
        <f>SUMIF(A72:A75,D75,B72:B75)</f>
        <v>0</v>
      </c>
      <c r="BI75" s="120">
        <f t="shared" si="269"/>
        <v>3</v>
      </c>
      <c r="BJ75" s="121">
        <f>1+BJ74</f>
        <v>40</v>
      </c>
      <c r="BK75" s="160">
        <v>2</v>
      </c>
      <c r="BL75" s="175" t="str">
        <f t="shared" si="270"/>
        <v>2 - 3</v>
      </c>
      <c r="BM75" s="176"/>
      <c r="BN75" s="177"/>
      <c r="BO75" s="178"/>
      <c r="BP75" s="426"/>
      <c r="BQ75" s="470"/>
      <c r="BR75" s="447" t="s">
        <v>222</v>
      </c>
      <c r="BS75" s="447"/>
      <c r="BT75" s="448"/>
      <c r="BU75" s="179">
        <f>IF(BQ74=0,0,VLOOKUP(BQ74,[3]Список!$A:P,8,FALSE))</f>
        <v>0</v>
      </c>
      <c r="BV75" s="471"/>
      <c r="BW75" s="451" t="str">
        <f>IF(AI76&gt;AJ76,BC76,IF(AJ76&gt;AI76,BD76," "))</f>
        <v>2 - 3</v>
      </c>
      <c r="BX75" s="450"/>
      <c r="BY75" s="452"/>
      <c r="BZ75" s="432"/>
      <c r="CA75" s="432"/>
      <c r="CB75" s="432"/>
      <c r="CC75" s="451" t="str">
        <f>IF(AI75&lt;AJ75,AR75,IF(AJ75&lt;AI75,AS75," "))</f>
        <v>2 - 3</v>
      </c>
      <c r="CD75" s="450"/>
      <c r="CE75" s="452"/>
      <c r="CF75" s="450" t="str">
        <f>IF(AI73&lt;AJ73,AR73,IF(AJ73&lt;AI73,AS73," "))</f>
        <v>1,1,1</v>
      </c>
      <c r="CG75" s="450"/>
      <c r="CH75" s="450"/>
      <c r="CI75" s="237"/>
      <c r="CJ75" s="434"/>
      <c r="CK75" s="497"/>
      <c r="CL75" s="492"/>
      <c r="CO75" s="424"/>
      <c r="CP75" s="424"/>
      <c r="CQ75" s="424"/>
      <c r="CR75" s="117"/>
    </row>
    <row r="76" spans="1:96" ht="15.95" customHeight="1" x14ac:dyDescent="0.25">
      <c r="A76" s="144">
        <v>5</v>
      </c>
      <c r="B76" s="187"/>
      <c r="C76" s="146">
        <v>1</v>
      </c>
      <c r="D76" s="146">
        <v>2</v>
      </c>
      <c r="E76" s="147">
        <v>1</v>
      </c>
      <c r="F76" s="148">
        <v>2</v>
      </c>
      <c r="G76" s="149">
        <v>2</v>
      </c>
      <c r="H76" s="150">
        <v>1</v>
      </c>
      <c r="I76" s="147">
        <v>1</v>
      </c>
      <c r="J76" s="148">
        <v>2</v>
      </c>
      <c r="K76" s="149">
        <v>2</v>
      </c>
      <c r="L76" s="150">
        <v>1</v>
      </c>
      <c r="M76" s="147">
        <v>2</v>
      </c>
      <c r="N76" s="148">
        <v>1</v>
      </c>
      <c r="O76" s="149"/>
      <c r="P76" s="150"/>
      <c r="Q76" s="147"/>
      <c r="R76" s="148"/>
      <c r="S76" s="151">
        <f t="shared" si="232"/>
        <v>0</v>
      </c>
      <c r="T76" s="151">
        <f t="shared" si="233"/>
        <v>1</v>
      </c>
      <c r="U76" s="151">
        <f t="shared" si="234"/>
        <v>1</v>
      </c>
      <c r="V76" s="151">
        <f t="shared" si="235"/>
        <v>0</v>
      </c>
      <c r="W76" s="151">
        <f t="shared" si="236"/>
        <v>0</v>
      </c>
      <c r="X76" s="151">
        <f t="shared" si="237"/>
        <v>1</v>
      </c>
      <c r="Y76" s="151">
        <f t="shared" si="238"/>
        <v>1</v>
      </c>
      <c r="Z76" s="151">
        <f t="shared" si="239"/>
        <v>0</v>
      </c>
      <c r="AA76" s="151">
        <f t="shared" si="240"/>
        <v>1</v>
      </c>
      <c r="AB76" s="151">
        <f t="shared" si="241"/>
        <v>0</v>
      </c>
      <c r="AC76" s="151">
        <f t="shared" si="242"/>
        <v>0</v>
      </c>
      <c r="AD76" s="151">
        <f t="shared" si="243"/>
        <v>0</v>
      </c>
      <c r="AE76" s="151">
        <f t="shared" si="244"/>
        <v>0</v>
      </c>
      <c r="AF76" s="151">
        <f t="shared" si="245"/>
        <v>0</v>
      </c>
      <c r="AG76" s="152">
        <f t="shared" si="246"/>
        <v>3</v>
      </c>
      <c r="AH76" s="152">
        <f t="shared" si="246"/>
        <v>2</v>
      </c>
      <c r="AI76" s="153">
        <f t="shared" si="247"/>
        <v>2</v>
      </c>
      <c r="AJ76" s="153">
        <f t="shared" si="248"/>
        <v>1</v>
      </c>
      <c r="AK76" s="154">
        <f t="shared" si="249"/>
        <v>-1</v>
      </c>
      <c r="AL76" s="154">
        <f t="shared" si="250"/>
        <v>1</v>
      </c>
      <c r="AM76" s="154">
        <f t="shared" si="251"/>
        <v>-1</v>
      </c>
      <c r="AN76" s="154">
        <f t="shared" si="252"/>
        <v>1</v>
      </c>
      <c r="AO76" s="154">
        <f t="shared" si="253"/>
        <v>1</v>
      </c>
      <c r="AP76" s="154" t="str">
        <f t="shared" si="254"/>
        <v/>
      </c>
      <c r="AQ76" s="154" t="str">
        <f t="shared" si="255"/>
        <v/>
      </c>
      <c r="AR76" s="155" t="str">
        <f t="shared" si="256"/>
        <v>3 - 2</v>
      </c>
      <c r="AS76" s="156" t="str">
        <f t="shared" si="257"/>
        <v>-1,1,-1,1,1</v>
      </c>
      <c r="AT76" s="153">
        <f t="shared" si="258"/>
        <v>1</v>
      </c>
      <c r="AU76" s="153">
        <f t="shared" si="259"/>
        <v>2</v>
      </c>
      <c r="AV76" s="154">
        <f t="shared" si="260"/>
        <v>1</v>
      </c>
      <c r="AW76" s="154">
        <f t="shared" si="261"/>
        <v>-1</v>
      </c>
      <c r="AX76" s="154">
        <f t="shared" si="262"/>
        <v>1</v>
      </c>
      <c r="AY76" s="154">
        <f t="shared" si="263"/>
        <v>-1</v>
      </c>
      <c r="AZ76" s="154">
        <f t="shared" si="264"/>
        <v>-1</v>
      </c>
      <c r="BA76" s="154" t="str">
        <f t="shared" si="265"/>
        <v/>
      </c>
      <c r="BB76" s="154" t="str">
        <f t="shared" si="266"/>
        <v/>
      </c>
      <c r="BC76" s="155" t="str">
        <f t="shared" si="267"/>
        <v>2 - 3</v>
      </c>
      <c r="BD76" s="156" t="str">
        <f t="shared" si="268"/>
        <v>1,-1,1,-1,-1</v>
      </c>
      <c r="BE76" s="157">
        <f>SUMIF(C72:C79,3,AI72:AI79)+SUMIF(D72:D79,3,AJ72:AJ79)</f>
        <v>5</v>
      </c>
      <c r="BF76" s="157">
        <f>IF(BE76&lt;&gt;0,RANK(BE76,BE72:BE78),"")</f>
        <v>2</v>
      </c>
      <c r="BG76" s="158">
        <f>SUMIF(A72:A75,C76,B72:B75)</f>
        <v>0</v>
      </c>
      <c r="BH76" s="159">
        <f>SUMIF(A72:A75,D76,B72:B75)</f>
        <v>0</v>
      </c>
      <c r="BI76" s="120">
        <f t="shared" si="269"/>
        <v>3</v>
      </c>
      <c r="BJ76" s="121">
        <f>1+BJ75</f>
        <v>41</v>
      </c>
      <c r="BK76" s="160">
        <v>3</v>
      </c>
      <c r="BL76" s="188" t="str">
        <f t="shared" si="270"/>
        <v>1 - 2</v>
      </c>
      <c r="BM76" s="162" t="s">
        <v>220</v>
      </c>
      <c r="BN76" s="207" t="s">
        <v>234</v>
      </c>
      <c r="BO76" s="164">
        <v>5</v>
      </c>
      <c r="BP76" s="420">
        <v>3</v>
      </c>
      <c r="BQ76" s="479">
        <f>B74</f>
        <v>0</v>
      </c>
      <c r="BR76" s="424" t="s">
        <v>230</v>
      </c>
      <c r="BS76" s="424"/>
      <c r="BT76" s="425"/>
      <c r="BU76" s="165">
        <f>IF(BQ76=0,0,VLOOKUP(BQ76,[3]Список!$A:P,7,FALSE))</f>
        <v>0</v>
      </c>
      <c r="BV76" s="481">
        <f>IF(BQ76=0,0,VLOOKUP(BQ76,[3]Список!$A:$P,6,FALSE))</f>
        <v>0</v>
      </c>
      <c r="BW76" s="222"/>
      <c r="BX76" s="167">
        <f>IF(AG72&lt;AH72,AT72,IF(AH72&lt;AG72,AT72," "))</f>
        <v>1</v>
      </c>
      <c r="BY76" s="168"/>
      <c r="BZ76" s="169"/>
      <c r="CA76" s="167">
        <f>IF(AG75&lt;AH75,AT75,IF(AH75&lt;AG75,AT75," "))</f>
        <v>2</v>
      </c>
      <c r="CB76" s="169"/>
      <c r="CC76" s="483"/>
      <c r="CD76" s="406"/>
      <c r="CE76" s="484"/>
      <c r="CF76" s="215"/>
      <c r="CG76" s="167">
        <f>IF(AG77&lt;AH77,AI77,IF(AH77&lt;AG77,AI77," "))</f>
        <v>2</v>
      </c>
      <c r="CH76" s="169"/>
      <c r="CI76" s="234"/>
      <c r="CJ76" s="408">
        <f>BE76</f>
        <v>5</v>
      </c>
      <c r="CK76" s="498"/>
      <c r="CL76" s="477">
        <v>2</v>
      </c>
      <c r="CO76" s="117"/>
      <c r="CP76" s="117"/>
      <c r="CQ76" s="117"/>
      <c r="CR76" s="117"/>
    </row>
    <row r="77" spans="1:96" ht="15.95" customHeight="1" x14ac:dyDescent="0.25">
      <c r="A77" s="144">
        <v>6</v>
      </c>
      <c r="C77" s="146">
        <v>3</v>
      </c>
      <c r="D77" s="146">
        <v>4</v>
      </c>
      <c r="E77" s="147">
        <v>2</v>
      </c>
      <c r="F77" s="148">
        <v>1</v>
      </c>
      <c r="G77" s="149">
        <v>2</v>
      </c>
      <c r="H77" s="150">
        <v>1</v>
      </c>
      <c r="I77" s="147">
        <v>2</v>
      </c>
      <c r="J77" s="148">
        <v>1</v>
      </c>
      <c r="K77" s="149"/>
      <c r="L77" s="150"/>
      <c r="M77" s="147"/>
      <c r="N77" s="148"/>
      <c r="O77" s="149"/>
      <c r="P77" s="150"/>
      <c r="Q77" s="147"/>
      <c r="R77" s="148"/>
      <c r="S77" s="151">
        <f t="shared" si="232"/>
        <v>1</v>
      </c>
      <c r="T77" s="151">
        <f t="shared" si="233"/>
        <v>0</v>
      </c>
      <c r="U77" s="151">
        <f t="shared" si="234"/>
        <v>1</v>
      </c>
      <c r="V77" s="151">
        <f t="shared" si="235"/>
        <v>0</v>
      </c>
      <c r="W77" s="151">
        <f t="shared" si="236"/>
        <v>1</v>
      </c>
      <c r="X77" s="151">
        <f t="shared" si="237"/>
        <v>0</v>
      </c>
      <c r="Y77" s="151">
        <f t="shared" si="238"/>
        <v>0</v>
      </c>
      <c r="Z77" s="151">
        <f t="shared" si="239"/>
        <v>0</v>
      </c>
      <c r="AA77" s="151">
        <f t="shared" si="240"/>
        <v>0</v>
      </c>
      <c r="AB77" s="151">
        <f t="shared" si="241"/>
        <v>0</v>
      </c>
      <c r="AC77" s="151">
        <f t="shared" si="242"/>
        <v>0</v>
      </c>
      <c r="AD77" s="151">
        <f t="shared" si="243"/>
        <v>0</v>
      </c>
      <c r="AE77" s="151">
        <f t="shared" si="244"/>
        <v>0</v>
      </c>
      <c r="AF77" s="151">
        <f t="shared" si="245"/>
        <v>0</v>
      </c>
      <c r="AG77" s="152">
        <f t="shared" si="246"/>
        <v>3</v>
      </c>
      <c r="AH77" s="152">
        <f t="shared" si="246"/>
        <v>0</v>
      </c>
      <c r="AI77" s="153">
        <f t="shared" si="247"/>
        <v>2</v>
      </c>
      <c r="AJ77" s="153">
        <f t="shared" si="248"/>
        <v>1</v>
      </c>
      <c r="AK77" s="154">
        <f t="shared" si="249"/>
        <v>1</v>
      </c>
      <c r="AL77" s="154">
        <f t="shared" si="250"/>
        <v>1</v>
      </c>
      <c r="AM77" s="154">
        <f t="shared" si="251"/>
        <v>1</v>
      </c>
      <c r="AN77" s="154" t="str">
        <f t="shared" si="252"/>
        <v/>
      </c>
      <c r="AO77" s="154" t="str">
        <f t="shared" si="253"/>
        <v/>
      </c>
      <c r="AP77" s="154" t="str">
        <f>IF(O77="","",IF(O77="wo",0,IF(P77="wo",0,IF(O77=P77,"ERROR",IF(O77&gt;P77,P77,-1*O77)))))</f>
        <v/>
      </c>
      <c r="AQ77" s="154" t="str">
        <f>IF(Q77="","",IF(Q77="wo",0,IF(R77="wo",0,IF(Q77=R77,"ERROR",IF(Q77&gt;R77,R77,-1*Q77)))))</f>
        <v/>
      </c>
      <c r="AR77" s="155" t="str">
        <f t="shared" si="256"/>
        <v>3 - 0</v>
      </c>
      <c r="AS77" s="156" t="str">
        <f t="shared" si="257"/>
        <v>1,1,1</v>
      </c>
      <c r="AT77" s="153">
        <f t="shared" si="258"/>
        <v>1</v>
      </c>
      <c r="AU77" s="153">
        <f t="shared" si="259"/>
        <v>2</v>
      </c>
      <c r="AV77" s="154">
        <f t="shared" si="260"/>
        <v>-1</v>
      </c>
      <c r="AW77" s="154">
        <f t="shared" si="261"/>
        <v>-1</v>
      </c>
      <c r="AX77" s="154">
        <f t="shared" si="262"/>
        <v>-1</v>
      </c>
      <c r="AY77" s="154" t="str">
        <f t="shared" si="263"/>
        <v/>
      </c>
      <c r="AZ77" s="154" t="str">
        <f t="shared" si="264"/>
        <v/>
      </c>
      <c r="BA77" s="154" t="str">
        <f t="shared" si="265"/>
        <v/>
      </c>
      <c r="BB77" s="154" t="str">
        <f t="shared" si="266"/>
        <v/>
      </c>
      <c r="BC77" s="155" t="str">
        <f t="shared" si="267"/>
        <v>0 - 3</v>
      </c>
      <c r="BD77" s="156" t="str">
        <f t="shared" si="268"/>
        <v>-1, -1, -1</v>
      </c>
      <c r="BE77" s="172"/>
      <c r="BF77" s="172"/>
      <c r="BG77" s="158">
        <f>SUMIF(A72:A75,C77,B72:B75)</f>
        <v>0</v>
      </c>
      <c r="BH77" s="159">
        <f>SUMIF(A72:A75,D77,B72:B75)</f>
        <v>0</v>
      </c>
      <c r="BI77" s="120">
        <f t="shared" si="269"/>
        <v>3</v>
      </c>
      <c r="BJ77" s="121">
        <f>1+BJ76</f>
        <v>42</v>
      </c>
      <c r="BK77" s="160">
        <v>3</v>
      </c>
      <c r="BL77" s="190" t="str">
        <f t="shared" si="270"/>
        <v>3 - 4</v>
      </c>
      <c r="BM77" s="191" t="s">
        <v>220</v>
      </c>
      <c r="BN77" s="208" t="s">
        <v>234</v>
      </c>
      <c r="BO77" s="193">
        <v>8</v>
      </c>
      <c r="BP77" s="421"/>
      <c r="BQ77" s="480"/>
      <c r="BR77" s="424" t="s">
        <v>222</v>
      </c>
      <c r="BS77" s="424"/>
      <c r="BT77" s="425"/>
      <c r="BU77" s="173">
        <f>IF(BQ76=0,0,VLOOKUP(BQ76,[3]Список!$A:P,8,FALSE))</f>
        <v>0</v>
      </c>
      <c r="BV77" s="482"/>
      <c r="BW77" s="441" t="str">
        <f>IF(AI72&gt;AJ72,BC72,IF(AJ72&gt;AI72,BD72," "))</f>
        <v>0 - 3</v>
      </c>
      <c r="BX77" s="442"/>
      <c r="BY77" s="443"/>
      <c r="BZ77" s="442" t="str">
        <f>IF(AI75&gt;AJ75,BC75,IF(AJ75&gt;AI75,BD75," "))</f>
        <v>1,-1,1,-1,1</v>
      </c>
      <c r="CA77" s="442"/>
      <c r="CB77" s="442"/>
      <c r="CC77" s="485"/>
      <c r="CD77" s="407"/>
      <c r="CE77" s="486"/>
      <c r="CF77" s="442" t="str">
        <f>IF(AI77&lt;AJ77,AR77,IF(AJ77&lt;AI77,AS77," "))</f>
        <v>1,1,1</v>
      </c>
      <c r="CG77" s="442"/>
      <c r="CH77" s="442"/>
      <c r="CI77" s="235"/>
      <c r="CJ77" s="409"/>
      <c r="CK77" s="499"/>
      <c r="CL77" s="478"/>
      <c r="CO77" s="424"/>
      <c r="CP77" s="424"/>
      <c r="CQ77" s="424"/>
      <c r="CR77" s="117"/>
    </row>
    <row r="78" spans="1:96" ht="15.95" customHeight="1" x14ac:dyDescent="0.25"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V78" s="23"/>
      <c r="AW78" s="23"/>
      <c r="AX78" s="23"/>
      <c r="AY78" s="23"/>
      <c r="AZ78" s="23"/>
      <c r="BE78" s="157">
        <f>SUMIF(C72:C79,4,AI72:AI79)+SUMIF(D72:D79,4,AJ72:AJ79)</f>
        <v>3</v>
      </c>
      <c r="BF78" s="157">
        <f>IF(BE78&lt;&gt;0,RANK(BE78,BE72:BE78),"")</f>
        <v>4</v>
      </c>
      <c r="BG78" s="194"/>
      <c r="BH78" s="194"/>
      <c r="BK78" s="136"/>
      <c r="BP78" s="426">
        <v>4</v>
      </c>
      <c r="BQ78" s="470">
        <f>B75</f>
        <v>0</v>
      </c>
      <c r="BR78" s="428" t="s">
        <v>223</v>
      </c>
      <c r="BS78" s="428"/>
      <c r="BT78" s="429"/>
      <c r="BU78" s="179">
        <f>IF(BQ78=0,0,VLOOKUP(BQ78,[3]Список!$A:P,7,FALSE))</f>
        <v>0</v>
      </c>
      <c r="BV78" s="471">
        <f>IF(BQ78=0,0,VLOOKUP(BQ78,[3]Список!$A:$P,6,FALSE))</f>
        <v>0</v>
      </c>
      <c r="BW78" s="218"/>
      <c r="BX78" s="181">
        <f>IF(AG74&lt;AH74,AT74,IF(AH74&lt;AG74,AT74," "))</f>
        <v>1</v>
      </c>
      <c r="BY78" s="184"/>
      <c r="BZ78" s="182"/>
      <c r="CA78" s="181">
        <f>IF(AG73&lt;AH73,AT73,IF(AH73&lt;AG73,AT73," "))</f>
        <v>1</v>
      </c>
      <c r="CB78" s="182"/>
      <c r="CC78" s="195"/>
      <c r="CD78" s="181">
        <f>IF(AG77&lt;AH77,AT77,IF(AH77&lt;AG77,AT77," "))</f>
        <v>1</v>
      </c>
      <c r="CE78" s="184"/>
      <c r="CF78" s="432"/>
      <c r="CG78" s="432"/>
      <c r="CH78" s="432"/>
      <c r="CI78" s="236"/>
      <c r="CJ78" s="434">
        <f>BE78</f>
        <v>3</v>
      </c>
      <c r="CK78" s="497"/>
      <c r="CL78" s="492">
        <v>4</v>
      </c>
      <c r="CO78" s="424"/>
      <c r="CP78" s="424"/>
      <c r="CQ78" s="424"/>
      <c r="CR78" s="117"/>
    </row>
    <row r="79" spans="1:96" ht="15.95" customHeight="1" thickBot="1" x14ac:dyDescent="0.3"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V79" s="23"/>
      <c r="AW79" s="23"/>
      <c r="AX79" s="23"/>
      <c r="AY79" s="23"/>
      <c r="AZ79" s="23"/>
      <c r="BE79" s="172"/>
      <c r="BF79" s="172"/>
      <c r="BG79" s="194"/>
      <c r="BH79" s="194"/>
      <c r="BK79" s="210"/>
      <c r="BL79" s="196"/>
      <c r="BM79" s="197"/>
      <c r="BN79" s="198"/>
      <c r="BO79" s="197"/>
      <c r="BP79" s="461"/>
      <c r="BQ79" s="487"/>
      <c r="BR79" s="501" t="s">
        <v>222</v>
      </c>
      <c r="BS79" s="501"/>
      <c r="BT79" s="502"/>
      <c r="BU79" s="199">
        <f>IF(BQ78=0,0,VLOOKUP(BQ78,[3]Список!$A:P,8,FALSE))</f>
        <v>0</v>
      </c>
      <c r="BV79" s="488"/>
      <c r="BW79" s="459" t="str">
        <f>IF(AI74&gt;AJ74,BC74,IF(AJ74&gt;AI74,BD74," "))</f>
        <v>0 - 3</v>
      </c>
      <c r="BX79" s="458"/>
      <c r="BY79" s="460"/>
      <c r="BZ79" s="458" t="str">
        <f>IF(AI73&gt;AJ73,BC73,IF(AJ73&gt;AI73,BD73," "))</f>
        <v>0 - 3</v>
      </c>
      <c r="CA79" s="458"/>
      <c r="CB79" s="458"/>
      <c r="CC79" s="459" t="str">
        <f>IF(AI77&gt;AJ77,BC77,IF(AJ77&gt;AI77,BD77," "))</f>
        <v>0 - 3</v>
      </c>
      <c r="CD79" s="458"/>
      <c r="CE79" s="460"/>
      <c r="CF79" s="467"/>
      <c r="CG79" s="467"/>
      <c r="CH79" s="467"/>
      <c r="CI79" s="238"/>
      <c r="CJ79" s="469"/>
      <c r="CK79" s="500"/>
      <c r="CL79" s="493"/>
      <c r="CO79" s="424"/>
      <c r="CP79" s="424"/>
      <c r="CQ79" s="424"/>
      <c r="CR79" s="117"/>
    </row>
    <row r="80" spans="1:96" ht="15.95" customHeight="1" thickBot="1" x14ac:dyDescent="0.3">
      <c r="Z80" s="128"/>
      <c r="BK80" s="136"/>
      <c r="BL80" s="410" t="str">
        <f>C81</f>
        <v>Мужчины. Группа 4</v>
      </c>
      <c r="BM80" s="410"/>
      <c r="BN80" s="410"/>
      <c r="BO80" s="410"/>
      <c r="BP80" s="411"/>
      <c r="BQ80" s="411"/>
      <c r="BR80" s="411"/>
      <c r="BS80" s="411"/>
      <c r="BT80" s="411"/>
      <c r="BU80" s="411"/>
      <c r="BV80" s="411"/>
      <c r="BW80" s="411"/>
      <c r="BX80" s="411"/>
      <c r="BY80" s="411"/>
      <c r="BZ80" s="411"/>
      <c r="CA80" s="411"/>
      <c r="CB80" s="411"/>
      <c r="CC80" s="411"/>
      <c r="CD80" s="411"/>
      <c r="CE80" s="411"/>
      <c r="CF80" s="411"/>
      <c r="CG80" s="411"/>
      <c r="CH80" s="411"/>
      <c r="CI80" s="411"/>
      <c r="CJ80" s="411"/>
      <c r="CK80" s="411"/>
      <c r="CL80" s="411"/>
      <c r="CO80" s="424"/>
      <c r="CP80" s="424"/>
      <c r="CQ80" s="424"/>
      <c r="CR80" s="117"/>
    </row>
    <row r="81" spans="1:96" ht="15.95" customHeight="1" x14ac:dyDescent="0.25">
      <c r="A81" s="129">
        <f>1+A71</f>
        <v>4</v>
      </c>
      <c r="B81" s="130"/>
      <c r="C81" s="131" t="s">
        <v>240</v>
      </c>
      <c r="D81" s="131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3">
        <f>1+R71</f>
        <v>4</v>
      </c>
      <c r="Z81" s="128"/>
      <c r="AR81" s="134">
        <f>IF(B82=0,0,(IF(B83=0,1,IF(B84=0,2,IF(B85=0,3,IF(B85&gt;0,4))))))</f>
        <v>0</v>
      </c>
      <c r="BC81" s="134" t="b">
        <f>IF(BE81=15,3,IF(BE81&gt;15,4))</f>
        <v>0</v>
      </c>
      <c r="BE81" s="135">
        <f>SUM(BE82,BE84,BE86,BE88)</f>
        <v>9</v>
      </c>
      <c r="BF81" s="135">
        <f>SUM(BF82,BF84,BF86,BF88)</f>
        <v>6</v>
      </c>
      <c r="BK81" s="136"/>
      <c r="BL81" s="137" t="s">
        <v>90</v>
      </c>
      <c r="BM81" s="138" t="s">
        <v>8</v>
      </c>
      <c r="BN81" s="138" t="s">
        <v>91</v>
      </c>
      <c r="BO81" s="139" t="s">
        <v>92</v>
      </c>
      <c r="BP81" s="201" t="s">
        <v>218</v>
      </c>
      <c r="BQ81" s="413" t="s">
        <v>7</v>
      </c>
      <c r="BR81" s="413"/>
      <c r="BS81" s="413"/>
      <c r="BT81" s="413"/>
      <c r="BU81" s="415" t="s">
        <v>219</v>
      </c>
      <c r="BV81" s="415"/>
      <c r="BW81" s="418">
        <v>1</v>
      </c>
      <c r="BX81" s="417"/>
      <c r="BY81" s="419"/>
      <c r="BZ81" s="417">
        <v>2</v>
      </c>
      <c r="CA81" s="417"/>
      <c r="CB81" s="417"/>
      <c r="CC81" s="418">
        <v>3</v>
      </c>
      <c r="CD81" s="417"/>
      <c r="CE81" s="419"/>
      <c r="CF81" s="417">
        <v>4</v>
      </c>
      <c r="CG81" s="417"/>
      <c r="CH81" s="417"/>
      <c r="CI81" s="232"/>
      <c r="CJ81" s="141" t="s">
        <v>0</v>
      </c>
      <c r="CK81" s="233" t="s">
        <v>3</v>
      </c>
      <c r="CL81" s="214" t="s">
        <v>1</v>
      </c>
      <c r="CO81" s="424"/>
      <c r="CP81" s="424"/>
      <c r="CQ81" s="424"/>
      <c r="CR81" s="117"/>
    </row>
    <row r="82" spans="1:96" ht="15.95" customHeight="1" x14ac:dyDescent="0.25">
      <c r="A82" s="144">
        <v>1</v>
      </c>
      <c r="B82" s="145"/>
      <c r="C82" s="146">
        <v>1</v>
      </c>
      <c r="D82" s="146">
        <v>3</v>
      </c>
      <c r="E82" s="147">
        <v>2</v>
      </c>
      <c r="F82" s="148">
        <v>1</v>
      </c>
      <c r="G82" s="149">
        <v>2</v>
      </c>
      <c r="H82" s="150">
        <v>1</v>
      </c>
      <c r="I82" s="147">
        <v>2</v>
      </c>
      <c r="J82" s="148">
        <v>1</v>
      </c>
      <c r="K82" s="149"/>
      <c r="L82" s="150"/>
      <c r="M82" s="147"/>
      <c r="N82" s="148"/>
      <c r="O82" s="149"/>
      <c r="P82" s="150"/>
      <c r="Q82" s="147"/>
      <c r="R82" s="148"/>
      <c r="S82" s="151">
        <f t="shared" ref="S82:S87" si="271">IF(E82="wo",0,IF(F82="wo",1,IF(E82&gt;F82,1,0)))</f>
        <v>1</v>
      </c>
      <c r="T82" s="151">
        <f t="shared" ref="T82:T87" si="272">IF(E82="wo",1,IF(F82="wo",0,IF(F82&gt;E82,1,0)))</f>
        <v>0</v>
      </c>
      <c r="U82" s="151">
        <f t="shared" ref="U82:U87" si="273">IF(G82="wo",0,IF(H82="wo",1,IF(G82&gt;H82,1,0)))</f>
        <v>1</v>
      </c>
      <c r="V82" s="151">
        <f t="shared" ref="V82:V87" si="274">IF(G82="wo",1,IF(H82="wo",0,IF(H82&gt;G82,1,0)))</f>
        <v>0</v>
      </c>
      <c r="W82" s="151">
        <f t="shared" ref="W82:W87" si="275">IF(I82="wo",0,IF(J82="wo",1,IF(I82&gt;J82,1,0)))</f>
        <v>1</v>
      </c>
      <c r="X82" s="151">
        <f t="shared" ref="X82:X87" si="276">IF(I82="wo",1,IF(J82="wo",0,IF(J82&gt;I82,1,0)))</f>
        <v>0</v>
      </c>
      <c r="Y82" s="151">
        <f t="shared" ref="Y82:Y87" si="277">IF(K82="wo",0,IF(L82="wo",1,IF(K82&gt;L82,1,0)))</f>
        <v>0</v>
      </c>
      <c r="Z82" s="151">
        <f t="shared" ref="Z82:Z87" si="278">IF(K82="wo",1,IF(L82="wo",0,IF(L82&gt;K82,1,0)))</f>
        <v>0</v>
      </c>
      <c r="AA82" s="151">
        <f t="shared" ref="AA82:AA87" si="279">IF(M82="wo",0,IF(N82="wo",1,IF(M82&gt;N82,1,0)))</f>
        <v>0</v>
      </c>
      <c r="AB82" s="151">
        <f t="shared" ref="AB82:AB87" si="280">IF(M82="wo",1,IF(N82="wo",0,IF(N82&gt;M82,1,0)))</f>
        <v>0</v>
      </c>
      <c r="AC82" s="151">
        <f t="shared" ref="AC82:AC87" si="281">IF(O82="wo",0,IF(P82="wo",1,IF(O82&gt;P82,1,0)))</f>
        <v>0</v>
      </c>
      <c r="AD82" s="151">
        <f t="shared" ref="AD82:AD87" si="282">IF(O82="wo",1,IF(P82="wo",0,IF(P82&gt;O82,1,0)))</f>
        <v>0</v>
      </c>
      <c r="AE82" s="151">
        <f t="shared" ref="AE82:AE87" si="283">IF(Q82="wo",0,IF(R82="wo",1,IF(Q82&gt;R82,1,0)))</f>
        <v>0</v>
      </c>
      <c r="AF82" s="151">
        <f t="shared" ref="AF82:AF87" si="284">IF(Q82="wo",1,IF(R82="wo",0,IF(R82&gt;Q82,1,0)))</f>
        <v>0</v>
      </c>
      <c r="AG82" s="152">
        <f t="shared" ref="AG82:AH87" si="285">IF(E82="wo","wo",+S82+U82+W82+Y82+AA82+AC82+AE82)</f>
        <v>3</v>
      </c>
      <c r="AH82" s="152">
        <f t="shared" si="285"/>
        <v>0</v>
      </c>
      <c r="AI82" s="153">
        <f t="shared" ref="AI82:AI87" si="286">IF(E82="",0,IF(E82="wo",0,IF(F82="wo",2,IF(AG82=AH82,0,IF(AG82&gt;AH82,2,1)))))</f>
        <v>2</v>
      </c>
      <c r="AJ82" s="153">
        <f t="shared" ref="AJ82:AJ87" si="287">IF(F82="",0,IF(F82="wo",0,IF(E82="wo",2,IF(AH82=AG82,0,IF(AH82&gt;AG82,2,1)))))</f>
        <v>1</v>
      </c>
      <c r="AK82" s="154">
        <f t="shared" ref="AK82:AK87" si="288">IF(E82="","",IF(E82="wo",0,IF(F82="wo",0,IF(E82=F82,"ERROR",IF(E82&gt;F82,F82,-1*E82)))))</f>
        <v>1</v>
      </c>
      <c r="AL82" s="154">
        <f t="shared" ref="AL82:AL87" si="289">IF(G82="","",IF(G82="wo",0,IF(H82="wo",0,IF(G82=H82,"ERROR",IF(G82&gt;H82,H82,-1*G82)))))</f>
        <v>1</v>
      </c>
      <c r="AM82" s="154">
        <f t="shared" ref="AM82:AM87" si="290">IF(I82="","",IF(I82="wo",0,IF(J82="wo",0,IF(I82=J82,"ERROR",IF(I82&gt;J82,J82,-1*I82)))))</f>
        <v>1</v>
      </c>
      <c r="AN82" s="154" t="str">
        <f t="shared" ref="AN82:AN87" si="291">IF(K82="","",IF(K82="wo",0,IF(L82="wo",0,IF(K82=L82,"ERROR",IF(K82&gt;L82,L82,-1*K82)))))</f>
        <v/>
      </c>
      <c r="AO82" s="154" t="str">
        <f t="shared" ref="AO82:AO87" si="292">IF(M82="","",IF(M82="wo",0,IF(N82="wo",0,IF(M82=N82,"ERROR",IF(M82&gt;N82,N82,-1*M82)))))</f>
        <v/>
      </c>
      <c r="AP82" s="154" t="str">
        <f t="shared" ref="AP82:AP87" si="293">IF(O82="","",IF(O82="wo",0,IF(P82="wo",0,IF(O82=P82,"ERROR",IF(O82&gt;P82,P82,-1*O82)))))</f>
        <v/>
      </c>
      <c r="AQ82" s="154" t="str">
        <f t="shared" ref="AQ82:AQ87" si="294">IF(Q82="","",IF(Q82="wo",0,IF(R82="wo",0,IF(Q82=R82,"ERROR",IF(Q82&gt;R82,R82,-1*Q82)))))</f>
        <v/>
      </c>
      <c r="AR82" s="155" t="str">
        <f t="shared" ref="AR82:AR87" si="295">CONCATENATE(AG82," - ",AH82)</f>
        <v>3 - 0</v>
      </c>
      <c r="AS82" s="156" t="str">
        <f t="shared" ref="AS82:AS87" si="296">IF(E82="","",(IF(K82="",AK82&amp;","&amp;AL82&amp;","&amp;AM82,IF(M82="",AK82&amp;","&amp;AL82&amp;","&amp;AM82&amp;","&amp;AN82,IF(O82="",AK82&amp;","&amp;AL82&amp;","&amp;AM82&amp;","&amp;AN82&amp;","&amp;AO82,IF(Q82="",AK82&amp;","&amp;AL82&amp;","&amp;AM82&amp;","&amp;AN82&amp;","&amp;AO82&amp;","&amp;AP82,AK82&amp;","&amp;AL82&amp;","&amp;AM82&amp;","&amp;AN82&amp;","&amp;AO82&amp;","&amp;AP82&amp;","&amp;AQ82))))))</f>
        <v>1,1,1</v>
      </c>
      <c r="AT82" s="153">
        <f t="shared" ref="AT82:AT87" si="297">IF(F82="",0,IF(F82="wo",0,IF(E82="wo",2,IF(AH82=AG82,0,IF(AH82&gt;AG82,2,1)))))</f>
        <v>1</v>
      </c>
      <c r="AU82" s="153">
        <f t="shared" ref="AU82:AU87" si="298">IF(E82="",0,IF(E82="wo",0,IF(F82="wo",2,IF(AG82=AH82,0,IF(AG82&gt;AH82,2,1)))))</f>
        <v>2</v>
      </c>
      <c r="AV82" s="154">
        <f t="shared" ref="AV82:AV87" si="299">IF(F82="","",IF(F82="wo",0,IF(E82="wo",0,IF(F82=E82,"ERROR",IF(F82&gt;E82,E82,-1*F82)))))</f>
        <v>-1</v>
      </c>
      <c r="AW82" s="154">
        <f t="shared" ref="AW82:AW87" si="300">IF(H82="","",IF(H82="wo",0,IF(G82="wo",0,IF(H82=G82,"ERROR",IF(H82&gt;G82,G82,-1*H82)))))</f>
        <v>-1</v>
      </c>
      <c r="AX82" s="154">
        <f t="shared" ref="AX82:AX87" si="301">IF(J82="","",IF(J82="wo",0,IF(I82="wo",0,IF(J82=I82,"ERROR",IF(J82&gt;I82,I82,-1*J82)))))</f>
        <v>-1</v>
      </c>
      <c r="AY82" s="154" t="str">
        <f t="shared" ref="AY82:AY87" si="302">IF(L82="","",IF(L82="wo",0,IF(K82="wo",0,IF(L82=K82,"ERROR",IF(L82&gt;K82,K82,-1*L82)))))</f>
        <v/>
      </c>
      <c r="AZ82" s="154" t="str">
        <f t="shared" ref="AZ82:AZ87" si="303">IF(N82="","",IF(N82="wo",0,IF(M82="wo",0,IF(N82=M82,"ERROR",IF(N82&gt;M82,M82,-1*N82)))))</f>
        <v/>
      </c>
      <c r="BA82" s="154" t="str">
        <f t="shared" ref="BA82:BA87" si="304">IF(P82="","",IF(P82="wo",0,IF(O82="wo",0,IF(P82=O82,"ERROR",IF(P82&gt;O82,O82,-1*P82)))))</f>
        <v/>
      </c>
      <c r="BB82" s="154" t="str">
        <f t="shared" ref="BB82:BB87" si="305">IF(R82="","",IF(R82="wo",0,IF(Q82="wo",0,IF(R82=Q82,"ERROR",IF(R82&gt;Q82,Q82,-1*R82)))))</f>
        <v/>
      </c>
      <c r="BC82" s="155" t="str">
        <f t="shared" ref="BC82:BC87" si="306">CONCATENATE(AH82," - ",AG82)</f>
        <v>0 - 3</v>
      </c>
      <c r="BD82" s="156" t="str">
        <f t="shared" ref="BD82:BD87" si="307">IF(E82="","",(IF(K82="",AV82&amp;", "&amp;AW82&amp;", "&amp;AX82,IF(M82="",AV82&amp;","&amp;AW82&amp;","&amp;AX82&amp;","&amp;AY82,IF(O82="",AV82&amp;","&amp;AW82&amp;","&amp;AX82&amp;","&amp;AY82&amp;","&amp;AZ82,IF(Q82="",AV82&amp;","&amp;AW82&amp;","&amp;AX82&amp;","&amp;AY82&amp;","&amp;AZ82&amp;","&amp;BA82,AV82&amp;","&amp;AW82&amp;","&amp;AX82&amp;","&amp;AY82&amp;","&amp;AZ82&amp;","&amp;BA82&amp;","&amp;BB82))))))</f>
        <v>-1, -1, -1</v>
      </c>
      <c r="BE82" s="157">
        <f>SUMIF(C82:C89,1,AI82:AI89)+SUMIF(D82:D89,1,AJ82:AJ89)</f>
        <v>4</v>
      </c>
      <c r="BF82" s="157">
        <f>IF(BE82&lt;&gt;0,RANK(BE82,BE82:BE88),"")</f>
        <v>1</v>
      </c>
      <c r="BG82" s="158">
        <f>SUMIF(A82:A85,C82,B82:B85)</f>
        <v>0</v>
      </c>
      <c r="BH82" s="159">
        <f>SUMIF(A82:A85,D82,B82:B85)</f>
        <v>0</v>
      </c>
      <c r="BI82" s="120">
        <f t="shared" ref="BI82:BI87" si="308">1+BI72</f>
        <v>4</v>
      </c>
      <c r="BJ82" s="121">
        <f>1*BJ77+1</f>
        <v>43</v>
      </c>
      <c r="BK82" s="160">
        <v>1</v>
      </c>
      <c r="BL82" s="161" t="str">
        <f t="shared" ref="BL82:BL87" si="309">CONCATENATE(C82," ","-"," ",D82)</f>
        <v>1 - 3</v>
      </c>
      <c r="BM82" s="162" t="s">
        <v>220</v>
      </c>
      <c r="BN82" s="163" t="s">
        <v>232</v>
      </c>
      <c r="BO82" s="164">
        <v>5</v>
      </c>
      <c r="BP82" s="444">
        <v>1</v>
      </c>
      <c r="BQ82" s="479">
        <f>B82</f>
        <v>0</v>
      </c>
      <c r="BR82" s="503" t="s">
        <v>13</v>
      </c>
      <c r="BS82" s="503"/>
      <c r="BT82" s="503"/>
      <c r="BU82" s="165">
        <f>IF(BQ82=0,0,VLOOKUP(BQ82,[3]Список!$A:P,7,FALSE))</f>
        <v>0</v>
      </c>
      <c r="BV82" s="481">
        <f>IF(BQ82=0,0,VLOOKUP(BQ82,[3]Список!$A:$P,6,FALSE))</f>
        <v>0</v>
      </c>
      <c r="BW82" s="483"/>
      <c r="BX82" s="406"/>
      <c r="BY82" s="484"/>
      <c r="BZ82" s="215"/>
      <c r="CA82" s="167">
        <f>IF(AG86&lt;AH86,AI86,IF(AH86&lt;AG86,AI86," "))</f>
        <v>2</v>
      </c>
      <c r="CB82" s="169"/>
      <c r="CC82" s="170"/>
      <c r="CD82" s="167">
        <f>IF(AG82&lt;AH82,AI82,IF(AH82&lt;AG82,AI82," "))</f>
        <v>2</v>
      </c>
      <c r="CE82" s="168"/>
      <c r="CF82" s="169"/>
      <c r="CG82" s="167" t="str">
        <f>IF(AG84&lt;AH84,AI84,IF(AH84&lt;AG84,AI84," "))</f>
        <v xml:space="preserve"> </v>
      </c>
      <c r="CH82" s="169"/>
      <c r="CI82" s="234"/>
      <c r="CJ82" s="408">
        <f>BE82</f>
        <v>4</v>
      </c>
      <c r="CK82" s="498"/>
      <c r="CL82" s="477">
        <f>IF(BF83="",BF82,BF83)</f>
        <v>1</v>
      </c>
      <c r="CO82" s="424"/>
      <c r="CP82" s="424"/>
      <c r="CQ82" s="424"/>
      <c r="CR82" s="117"/>
    </row>
    <row r="83" spans="1:96" ht="15.95" customHeight="1" x14ac:dyDescent="0.25">
      <c r="A83" s="144">
        <v>2</v>
      </c>
      <c r="B83" s="145"/>
      <c r="C83" s="146">
        <v>2</v>
      </c>
      <c r="D83" s="146">
        <v>4</v>
      </c>
      <c r="E83" s="147"/>
      <c r="F83" s="148"/>
      <c r="G83" s="149"/>
      <c r="H83" s="150"/>
      <c r="I83" s="147"/>
      <c r="J83" s="148"/>
      <c r="K83" s="149"/>
      <c r="L83" s="150"/>
      <c r="M83" s="147"/>
      <c r="N83" s="148"/>
      <c r="O83" s="149"/>
      <c r="P83" s="150"/>
      <c r="Q83" s="147"/>
      <c r="R83" s="148"/>
      <c r="S83" s="151">
        <f t="shared" si="271"/>
        <v>0</v>
      </c>
      <c r="T83" s="151">
        <f t="shared" si="272"/>
        <v>0</v>
      </c>
      <c r="U83" s="151">
        <f t="shared" si="273"/>
        <v>0</v>
      </c>
      <c r="V83" s="151">
        <f t="shared" si="274"/>
        <v>0</v>
      </c>
      <c r="W83" s="151">
        <f t="shared" si="275"/>
        <v>0</v>
      </c>
      <c r="X83" s="151">
        <f t="shared" si="276"/>
        <v>0</v>
      </c>
      <c r="Y83" s="151">
        <f t="shared" si="277"/>
        <v>0</v>
      </c>
      <c r="Z83" s="151">
        <f t="shared" si="278"/>
        <v>0</v>
      </c>
      <c r="AA83" s="151">
        <f t="shared" si="279"/>
        <v>0</v>
      </c>
      <c r="AB83" s="151">
        <f t="shared" si="280"/>
        <v>0</v>
      </c>
      <c r="AC83" s="151">
        <f t="shared" si="281"/>
        <v>0</v>
      </c>
      <c r="AD83" s="151">
        <f t="shared" si="282"/>
        <v>0</v>
      </c>
      <c r="AE83" s="151">
        <f t="shared" si="283"/>
        <v>0</v>
      </c>
      <c r="AF83" s="151">
        <f t="shared" si="284"/>
        <v>0</v>
      </c>
      <c r="AG83" s="152">
        <f t="shared" si="285"/>
        <v>0</v>
      </c>
      <c r="AH83" s="152">
        <f t="shared" si="285"/>
        <v>0</v>
      </c>
      <c r="AI83" s="153">
        <f t="shared" si="286"/>
        <v>0</v>
      </c>
      <c r="AJ83" s="153">
        <f t="shared" si="287"/>
        <v>0</v>
      </c>
      <c r="AK83" s="154" t="str">
        <f t="shared" si="288"/>
        <v/>
      </c>
      <c r="AL83" s="154" t="str">
        <f t="shared" si="289"/>
        <v/>
      </c>
      <c r="AM83" s="154" t="str">
        <f t="shared" si="290"/>
        <v/>
      </c>
      <c r="AN83" s="154" t="str">
        <f t="shared" si="291"/>
        <v/>
      </c>
      <c r="AO83" s="154" t="str">
        <f t="shared" si="292"/>
        <v/>
      </c>
      <c r="AP83" s="154" t="str">
        <f t="shared" si="293"/>
        <v/>
      </c>
      <c r="AQ83" s="154" t="str">
        <f t="shared" si="294"/>
        <v/>
      </c>
      <c r="AR83" s="155" t="str">
        <f t="shared" si="295"/>
        <v>0 - 0</v>
      </c>
      <c r="AS83" s="156" t="str">
        <f t="shared" si="296"/>
        <v/>
      </c>
      <c r="AT83" s="153">
        <f t="shared" si="297"/>
        <v>0</v>
      </c>
      <c r="AU83" s="153">
        <f t="shared" si="298"/>
        <v>0</v>
      </c>
      <c r="AV83" s="154" t="str">
        <f t="shared" si="299"/>
        <v/>
      </c>
      <c r="AW83" s="154" t="str">
        <f t="shared" si="300"/>
        <v/>
      </c>
      <c r="AX83" s="154" t="str">
        <f t="shared" si="301"/>
        <v/>
      </c>
      <c r="AY83" s="154" t="str">
        <f t="shared" si="302"/>
        <v/>
      </c>
      <c r="AZ83" s="154" t="str">
        <f t="shared" si="303"/>
        <v/>
      </c>
      <c r="BA83" s="154" t="str">
        <f t="shared" si="304"/>
        <v/>
      </c>
      <c r="BB83" s="154" t="str">
        <f t="shared" si="305"/>
        <v/>
      </c>
      <c r="BC83" s="155" t="str">
        <f t="shared" si="306"/>
        <v>0 - 0</v>
      </c>
      <c r="BD83" s="156" t="str">
        <f t="shared" si="307"/>
        <v/>
      </c>
      <c r="BE83" s="172"/>
      <c r="BF83" s="172"/>
      <c r="BG83" s="158">
        <f>SUMIF(A82:A85,C83,B82:B85)</f>
        <v>0</v>
      </c>
      <c r="BH83" s="159">
        <f>SUMIF(A82:A85,D83,B82:B85)</f>
        <v>0</v>
      </c>
      <c r="BI83" s="120">
        <f t="shared" si="308"/>
        <v>4</v>
      </c>
      <c r="BJ83" s="121">
        <f>1+BJ82</f>
        <v>44</v>
      </c>
      <c r="BK83" s="160">
        <v>1</v>
      </c>
      <c r="BL83" s="161" t="str">
        <f t="shared" si="309"/>
        <v>2 - 4</v>
      </c>
      <c r="BM83" s="162" t="s">
        <v>220</v>
      </c>
      <c r="BN83" s="163" t="s">
        <v>232</v>
      </c>
      <c r="BO83" s="164">
        <v>8</v>
      </c>
      <c r="BP83" s="445"/>
      <c r="BQ83" s="480"/>
      <c r="BR83" s="503"/>
      <c r="BS83" s="503"/>
      <c r="BT83" s="503"/>
      <c r="BU83" s="173">
        <f>IF(BQ82=0,0,VLOOKUP(BQ82,[3]Список!$A:P,8,FALSE))</f>
        <v>0</v>
      </c>
      <c r="BV83" s="482"/>
      <c r="BW83" s="485"/>
      <c r="BX83" s="407"/>
      <c r="BY83" s="486"/>
      <c r="BZ83" s="442" t="str">
        <f>IF(AI86&lt;AJ86,AR86,IF(AJ86&lt;AI86,AS86," "))</f>
        <v>1,1,1</v>
      </c>
      <c r="CA83" s="442"/>
      <c r="CB83" s="442"/>
      <c r="CC83" s="441" t="str">
        <f>IF(AI82&lt;AJ82,AR82,IF(AJ82&lt;AI82,AS82," "))</f>
        <v>1,1,1</v>
      </c>
      <c r="CD83" s="442"/>
      <c r="CE83" s="443"/>
      <c r="CF83" s="442" t="str">
        <f>IF(AI84&lt;AJ84,AR84,IF(AJ84&lt;AI84,AS84," "))</f>
        <v xml:space="preserve"> </v>
      </c>
      <c r="CG83" s="442"/>
      <c r="CH83" s="442"/>
      <c r="CI83" s="235"/>
      <c r="CJ83" s="409"/>
      <c r="CK83" s="499"/>
      <c r="CL83" s="478"/>
      <c r="CO83" s="424"/>
      <c r="CP83" s="424"/>
      <c r="CQ83" s="424"/>
      <c r="CR83" s="117"/>
    </row>
    <row r="84" spans="1:96" ht="15.95" customHeight="1" x14ac:dyDescent="0.25">
      <c r="A84" s="144">
        <v>3</v>
      </c>
      <c r="B84" s="145"/>
      <c r="C84" s="146">
        <v>1</v>
      </c>
      <c r="D84" s="146">
        <v>4</v>
      </c>
      <c r="E84" s="147"/>
      <c r="F84" s="148"/>
      <c r="G84" s="149"/>
      <c r="H84" s="150"/>
      <c r="I84" s="147"/>
      <c r="J84" s="148"/>
      <c r="K84" s="149"/>
      <c r="L84" s="150"/>
      <c r="M84" s="147"/>
      <c r="N84" s="148"/>
      <c r="O84" s="149"/>
      <c r="P84" s="150"/>
      <c r="Q84" s="147"/>
      <c r="R84" s="148"/>
      <c r="S84" s="151">
        <f t="shared" si="271"/>
        <v>0</v>
      </c>
      <c r="T84" s="151">
        <f t="shared" si="272"/>
        <v>0</v>
      </c>
      <c r="U84" s="151">
        <f t="shared" si="273"/>
        <v>0</v>
      </c>
      <c r="V84" s="151">
        <f t="shared" si="274"/>
        <v>0</v>
      </c>
      <c r="W84" s="151">
        <f t="shared" si="275"/>
        <v>0</v>
      </c>
      <c r="X84" s="151">
        <f t="shared" si="276"/>
        <v>0</v>
      </c>
      <c r="Y84" s="151">
        <f t="shared" si="277"/>
        <v>0</v>
      </c>
      <c r="Z84" s="151">
        <f t="shared" si="278"/>
        <v>0</v>
      </c>
      <c r="AA84" s="151">
        <f t="shared" si="279"/>
        <v>0</v>
      </c>
      <c r="AB84" s="151">
        <f t="shared" si="280"/>
        <v>0</v>
      </c>
      <c r="AC84" s="151">
        <f t="shared" si="281"/>
        <v>0</v>
      </c>
      <c r="AD84" s="151">
        <f t="shared" si="282"/>
        <v>0</v>
      </c>
      <c r="AE84" s="151">
        <f t="shared" si="283"/>
        <v>0</v>
      </c>
      <c r="AF84" s="151">
        <f t="shared" si="284"/>
        <v>0</v>
      </c>
      <c r="AG84" s="152">
        <f t="shared" si="285"/>
        <v>0</v>
      </c>
      <c r="AH84" s="152">
        <f t="shared" si="285"/>
        <v>0</v>
      </c>
      <c r="AI84" s="153">
        <f t="shared" si="286"/>
        <v>0</v>
      </c>
      <c r="AJ84" s="153">
        <f t="shared" si="287"/>
        <v>0</v>
      </c>
      <c r="AK84" s="154" t="str">
        <f t="shared" si="288"/>
        <v/>
      </c>
      <c r="AL84" s="154" t="str">
        <f t="shared" si="289"/>
        <v/>
      </c>
      <c r="AM84" s="154" t="str">
        <f t="shared" si="290"/>
        <v/>
      </c>
      <c r="AN84" s="154" t="str">
        <f t="shared" si="291"/>
        <v/>
      </c>
      <c r="AO84" s="154" t="str">
        <f t="shared" si="292"/>
        <v/>
      </c>
      <c r="AP84" s="154" t="str">
        <f t="shared" si="293"/>
        <v/>
      </c>
      <c r="AQ84" s="154" t="str">
        <f t="shared" si="294"/>
        <v/>
      </c>
      <c r="AR84" s="155" t="str">
        <f t="shared" si="295"/>
        <v>0 - 0</v>
      </c>
      <c r="AS84" s="156" t="str">
        <f t="shared" si="296"/>
        <v/>
      </c>
      <c r="AT84" s="153">
        <f t="shared" si="297"/>
        <v>0</v>
      </c>
      <c r="AU84" s="153">
        <f t="shared" si="298"/>
        <v>0</v>
      </c>
      <c r="AV84" s="154" t="str">
        <f t="shared" si="299"/>
        <v/>
      </c>
      <c r="AW84" s="154" t="str">
        <f t="shared" si="300"/>
        <v/>
      </c>
      <c r="AX84" s="154" t="str">
        <f t="shared" si="301"/>
        <v/>
      </c>
      <c r="AY84" s="154" t="str">
        <f t="shared" si="302"/>
        <v/>
      </c>
      <c r="AZ84" s="154" t="str">
        <f t="shared" si="303"/>
        <v/>
      </c>
      <c r="BA84" s="154" t="str">
        <f t="shared" si="304"/>
        <v/>
      </c>
      <c r="BB84" s="154" t="str">
        <f t="shared" si="305"/>
        <v/>
      </c>
      <c r="BC84" s="155" t="str">
        <f t="shared" si="306"/>
        <v>0 - 0</v>
      </c>
      <c r="BD84" s="156" t="str">
        <f t="shared" si="307"/>
        <v/>
      </c>
      <c r="BE84" s="157">
        <f>SUMIF(C82:C89,2,AI82:AI89)+SUMIF(D82:D89,2,AJ82:AJ89)</f>
        <v>3</v>
      </c>
      <c r="BF84" s="157">
        <f>IF(BE84&lt;&gt;0,RANK(BE84,BE82:BE88),"")</f>
        <v>2</v>
      </c>
      <c r="BG84" s="158">
        <f>SUMIF(A82:A85,C84,B82:B85)</f>
        <v>0</v>
      </c>
      <c r="BH84" s="159">
        <f>SUMIF(A82:A85,D84,B82:B85)</f>
        <v>0</v>
      </c>
      <c r="BI84" s="120">
        <f t="shared" si="308"/>
        <v>4</v>
      </c>
      <c r="BJ84" s="121">
        <f>1+BJ83</f>
        <v>45</v>
      </c>
      <c r="BK84" s="160">
        <v>2</v>
      </c>
      <c r="BL84" s="175" t="str">
        <f t="shared" si="309"/>
        <v>1 - 4</v>
      </c>
      <c r="BM84" s="176"/>
      <c r="BN84" s="177"/>
      <c r="BO84" s="178"/>
      <c r="BP84" s="426">
        <v>2</v>
      </c>
      <c r="BQ84" s="470">
        <f>B83</f>
        <v>0</v>
      </c>
      <c r="BR84" s="503" t="s">
        <v>128</v>
      </c>
      <c r="BS84" s="503"/>
      <c r="BT84" s="503"/>
      <c r="BU84" s="179">
        <f>IF(BQ84=0,0,VLOOKUP(BQ84,[3]Список!$A:P,7,FALSE))</f>
        <v>0</v>
      </c>
      <c r="BV84" s="471">
        <f>IF(BQ84=0,0,VLOOKUP(BQ84,[3]Список!$A:$P,6,FALSE))</f>
        <v>0</v>
      </c>
      <c r="BW84" s="218"/>
      <c r="BX84" s="181">
        <f>IF(AG86&lt;AH86,AT86,IF(AH86&lt;AG86,AT86," "))</f>
        <v>1</v>
      </c>
      <c r="BY84" s="184"/>
      <c r="BZ84" s="432"/>
      <c r="CA84" s="432"/>
      <c r="CB84" s="432"/>
      <c r="CC84" s="195"/>
      <c r="CD84" s="181">
        <f>IF(AG85&lt;AH85,AI85,IF(AH85&lt;AG85,AI85," "))</f>
        <v>2</v>
      </c>
      <c r="CE84" s="184"/>
      <c r="CF84" s="219"/>
      <c r="CG84" s="181" t="str">
        <f>IF(AG83&lt;AH83,AI83,IF(AH83&lt;AG83,AI83," "))</f>
        <v xml:space="preserve"> </v>
      </c>
      <c r="CH84" s="182"/>
      <c r="CI84" s="236"/>
      <c r="CJ84" s="434">
        <f>BE84</f>
        <v>3</v>
      </c>
      <c r="CK84" s="497"/>
      <c r="CL84" s="492">
        <f>IF(BF85="",BF84,BF85)</f>
        <v>2</v>
      </c>
      <c r="CO84" s="251"/>
      <c r="CP84" s="251"/>
      <c r="CQ84" s="251"/>
      <c r="CR84" s="117"/>
    </row>
    <row r="85" spans="1:96" ht="15.95" customHeight="1" x14ac:dyDescent="0.25">
      <c r="A85" s="144">
        <v>4</v>
      </c>
      <c r="B85" s="145"/>
      <c r="C85" s="146">
        <v>2</v>
      </c>
      <c r="D85" s="146">
        <v>3</v>
      </c>
      <c r="E85" s="147">
        <v>2</v>
      </c>
      <c r="F85" s="148">
        <v>1</v>
      </c>
      <c r="G85" s="149">
        <v>2</v>
      </c>
      <c r="H85" s="150">
        <v>1</v>
      </c>
      <c r="I85" s="147">
        <v>2</v>
      </c>
      <c r="J85" s="148">
        <v>1</v>
      </c>
      <c r="K85" s="149"/>
      <c r="L85" s="150"/>
      <c r="M85" s="239"/>
      <c r="N85" s="148"/>
      <c r="O85" s="149"/>
      <c r="P85" s="150"/>
      <c r="Q85" s="147"/>
      <c r="R85" s="148"/>
      <c r="S85" s="151">
        <f t="shared" si="271"/>
        <v>1</v>
      </c>
      <c r="T85" s="151">
        <f t="shared" si="272"/>
        <v>0</v>
      </c>
      <c r="U85" s="151">
        <f t="shared" si="273"/>
        <v>1</v>
      </c>
      <c r="V85" s="151">
        <f t="shared" si="274"/>
        <v>0</v>
      </c>
      <c r="W85" s="151">
        <f t="shared" si="275"/>
        <v>1</v>
      </c>
      <c r="X85" s="151">
        <f t="shared" si="276"/>
        <v>0</v>
      </c>
      <c r="Y85" s="151">
        <f t="shared" si="277"/>
        <v>0</v>
      </c>
      <c r="Z85" s="151">
        <f t="shared" si="278"/>
        <v>0</v>
      </c>
      <c r="AA85" s="151">
        <f t="shared" si="279"/>
        <v>0</v>
      </c>
      <c r="AB85" s="151">
        <f t="shared" si="280"/>
        <v>0</v>
      </c>
      <c r="AC85" s="151">
        <f t="shared" si="281"/>
        <v>0</v>
      </c>
      <c r="AD85" s="151">
        <f t="shared" si="282"/>
        <v>0</v>
      </c>
      <c r="AE85" s="151">
        <f t="shared" si="283"/>
        <v>0</v>
      </c>
      <c r="AF85" s="151">
        <f t="shared" si="284"/>
        <v>0</v>
      </c>
      <c r="AG85" s="152">
        <f t="shared" si="285"/>
        <v>3</v>
      </c>
      <c r="AH85" s="152">
        <f t="shared" si="285"/>
        <v>0</v>
      </c>
      <c r="AI85" s="153">
        <f t="shared" si="286"/>
        <v>2</v>
      </c>
      <c r="AJ85" s="153">
        <f t="shared" si="287"/>
        <v>1</v>
      </c>
      <c r="AK85" s="154">
        <f t="shared" si="288"/>
        <v>1</v>
      </c>
      <c r="AL85" s="154">
        <f t="shared" si="289"/>
        <v>1</v>
      </c>
      <c r="AM85" s="154">
        <f t="shared" si="290"/>
        <v>1</v>
      </c>
      <c r="AN85" s="154" t="str">
        <f t="shared" si="291"/>
        <v/>
      </c>
      <c r="AO85" s="154" t="str">
        <f t="shared" si="292"/>
        <v/>
      </c>
      <c r="AP85" s="154" t="str">
        <f t="shared" si="293"/>
        <v/>
      </c>
      <c r="AQ85" s="154" t="str">
        <f t="shared" si="294"/>
        <v/>
      </c>
      <c r="AR85" s="155" t="str">
        <f t="shared" si="295"/>
        <v>3 - 0</v>
      </c>
      <c r="AS85" s="156" t="str">
        <f t="shared" si="296"/>
        <v>1,1,1</v>
      </c>
      <c r="AT85" s="153">
        <f t="shared" si="297"/>
        <v>1</v>
      </c>
      <c r="AU85" s="153">
        <f t="shared" si="298"/>
        <v>2</v>
      </c>
      <c r="AV85" s="154">
        <f t="shared" si="299"/>
        <v>-1</v>
      </c>
      <c r="AW85" s="154">
        <f t="shared" si="300"/>
        <v>-1</v>
      </c>
      <c r="AX85" s="154">
        <f t="shared" si="301"/>
        <v>-1</v>
      </c>
      <c r="AY85" s="154" t="str">
        <f t="shared" si="302"/>
        <v/>
      </c>
      <c r="AZ85" s="154" t="str">
        <f t="shared" si="303"/>
        <v/>
      </c>
      <c r="BA85" s="154" t="str">
        <f t="shared" si="304"/>
        <v/>
      </c>
      <c r="BB85" s="154" t="str">
        <f t="shared" si="305"/>
        <v/>
      </c>
      <c r="BC85" s="155" t="str">
        <f t="shared" si="306"/>
        <v>0 - 3</v>
      </c>
      <c r="BD85" s="156" t="str">
        <f t="shared" si="307"/>
        <v>-1, -1, -1</v>
      </c>
      <c r="BE85" s="172"/>
      <c r="BF85" s="172"/>
      <c r="BG85" s="158">
        <f>SUMIF(A82:A85,C85,B82:B85)</f>
        <v>0</v>
      </c>
      <c r="BH85" s="159">
        <f>SUMIF(A82:A85,D85,B82:B85)</f>
        <v>0</v>
      </c>
      <c r="BI85" s="120">
        <f t="shared" si="308"/>
        <v>4</v>
      </c>
      <c r="BJ85" s="121">
        <f>1+BJ84</f>
        <v>46</v>
      </c>
      <c r="BK85" s="160">
        <v>2</v>
      </c>
      <c r="BL85" s="175" t="str">
        <f t="shared" si="309"/>
        <v>2 - 3</v>
      </c>
      <c r="BM85" s="176"/>
      <c r="BN85" s="177"/>
      <c r="BO85" s="178"/>
      <c r="BP85" s="426"/>
      <c r="BQ85" s="470"/>
      <c r="BR85" s="504"/>
      <c r="BS85" s="504"/>
      <c r="BT85" s="504"/>
      <c r="BU85" s="179">
        <f>IF(BQ84=0,0,VLOOKUP(BQ84,[3]Список!$A:P,8,FALSE))</f>
        <v>0</v>
      </c>
      <c r="BV85" s="471"/>
      <c r="BW85" s="451" t="str">
        <f>IF(AI86&gt;AJ86,BC86,IF(AJ86&gt;AI86,BD86," "))</f>
        <v>0 - 3</v>
      </c>
      <c r="BX85" s="450"/>
      <c r="BY85" s="452"/>
      <c r="BZ85" s="432"/>
      <c r="CA85" s="432"/>
      <c r="CB85" s="432"/>
      <c r="CC85" s="451" t="str">
        <f>IF(AI85&lt;AJ85,AR85,IF(AJ85&lt;AI85,AS85," "))</f>
        <v>1,1,1</v>
      </c>
      <c r="CD85" s="450"/>
      <c r="CE85" s="452"/>
      <c r="CF85" s="450" t="str">
        <f>IF(AI83&lt;AJ83,AR83,IF(AJ83&lt;AI83,AS83," "))</f>
        <v xml:space="preserve"> </v>
      </c>
      <c r="CG85" s="450"/>
      <c r="CH85" s="450"/>
      <c r="CI85" s="237"/>
      <c r="CJ85" s="434"/>
      <c r="CK85" s="497"/>
      <c r="CL85" s="492"/>
      <c r="CO85" s="229"/>
      <c r="CP85" s="117"/>
      <c r="CQ85" s="117"/>
      <c r="CR85" s="117"/>
    </row>
    <row r="86" spans="1:96" ht="15.95" customHeight="1" x14ac:dyDescent="0.25">
      <c r="A86" s="144">
        <v>5</v>
      </c>
      <c r="B86" s="187"/>
      <c r="C86" s="146">
        <v>1</v>
      </c>
      <c r="D86" s="146">
        <v>2</v>
      </c>
      <c r="E86" s="147">
        <v>2</v>
      </c>
      <c r="F86" s="148">
        <v>1</v>
      </c>
      <c r="G86" s="149">
        <v>2</v>
      </c>
      <c r="H86" s="150">
        <v>1</v>
      </c>
      <c r="I86" s="147">
        <v>2</v>
      </c>
      <c r="J86" s="148">
        <v>1</v>
      </c>
      <c r="K86" s="149"/>
      <c r="L86" s="150"/>
      <c r="M86" s="147"/>
      <c r="N86" s="148"/>
      <c r="O86" s="149"/>
      <c r="P86" s="150"/>
      <c r="Q86" s="147"/>
      <c r="R86" s="148"/>
      <c r="S86" s="151">
        <f t="shared" si="271"/>
        <v>1</v>
      </c>
      <c r="T86" s="151">
        <f t="shared" si="272"/>
        <v>0</v>
      </c>
      <c r="U86" s="151">
        <f t="shared" si="273"/>
        <v>1</v>
      </c>
      <c r="V86" s="151">
        <f t="shared" si="274"/>
        <v>0</v>
      </c>
      <c r="W86" s="151">
        <f t="shared" si="275"/>
        <v>1</v>
      </c>
      <c r="X86" s="151">
        <f t="shared" si="276"/>
        <v>0</v>
      </c>
      <c r="Y86" s="151">
        <f t="shared" si="277"/>
        <v>0</v>
      </c>
      <c r="Z86" s="151">
        <f t="shared" si="278"/>
        <v>0</v>
      </c>
      <c r="AA86" s="151">
        <f t="shared" si="279"/>
        <v>0</v>
      </c>
      <c r="AB86" s="151">
        <f t="shared" si="280"/>
        <v>0</v>
      </c>
      <c r="AC86" s="151">
        <f t="shared" si="281"/>
        <v>0</v>
      </c>
      <c r="AD86" s="151">
        <f t="shared" si="282"/>
        <v>0</v>
      </c>
      <c r="AE86" s="151">
        <f t="shared" si="283"/>
        <v>0</v>
      </c>
      <c r="AF86" s="151">
        <f t="shared" si="284"/>
        <v>0</v>
      </c>
      <c r="AG86" s="152">
        <f t="shared" si="285"/>
        <v>3</v>
      </c>
      <c r="AH86" s="152">
        <f t="shared" si="285"/>
        <v>0</v>
      </c>
      <c r="AI86" s="153">
        <f t="shared" si="286"/>
        <v>2</v>
      </c>
      <c r="AJ86" s="153">
        <f t="shared" si="287"/>
        <v>1</v>
      </c>
      <c r="AK86" s="154">
        <f t="shared" si="288"/>
        <v>1</v>
      </c>
      <c r="AL86" s="154">
        <f t="shared" si="289"/>
        <v>1</v>
      </c>
      <c r="AM86" s="154">
        <f t="shared" si="290"/>
        <v>1</v>
      </c>
      <c r="AN86" s="154" t="str">
        <f t="shared" si="291"/>
        <v/>
      </c>
      <c r="AO86" s="154" t="str">
        <f t="shared" si="292"/>
        <v/>
      </c>
      <c r="AP86" s="154" t="str">
        <f t="shared" si="293"/>
        <v/>
      </c>
      <c r="AQ86" s="154" t="str">
        <f t="shared" si="294"/>
        <v/>
      </c>
      <c r="AR86" s="155" t="str">
        <f t="shared" si="295"/>
        <v>3 - 0</v>
      </c>
      <c r="AS86" s="156" t="str">
        <f t="shared" si="296"/>
        <v>1,1,1</v>
      </c>
      <c r="AT86" s="153">
        <f t="shared" si="297"/>
        <v>1</v>
      </c>
      <c r="AU86" s="153">
        <f t="shared" si="298"/>
        <v>2</v>
      </c>
      <c r="AV86" s="154">
        <f t="shared" si="299"/>
        <v>-1</v>
      </c>
      <c r="AW86" s="154">
        <f t="shared" si="300"/>
        <v>-1</v>
      </c>
      <c r="AX86" s="154">
        <f t="shared" si="301"/>
        <v>-1</v>
      </c>
      <c r="AY86" s="154" t="str">
        <f t="shared" si="302"/>
        <v/>
      </c>
      <c r="AZ86" s="154" t="str">
        <f t="shared" si="303"/>
        <v/>
      </c>
      <c r="BA86" s="154" t="str">
        <f t="shared" si="304"/>
        <v/>
      </c>
      <c r="BB86" s="154" t="str">
        <f t="shared" si="305"/>
        <v/>
      </c>
      <c r="BC86" s="155" t="str">
        <f t="shared" si="306"/>
        <v>0 - 3</v>
      </c>
      <c r="BD86" s="156" t="str">
        <f t="shared" si="307"/>
        <v>-1, -1, -1</v>
      </c>
      <c r="BE86" s="157">
        <f>SUMIF(C82:C89,3,AI82:AI89)+SUMIF(D82:D89,3,AJ82:AJ89)</f>
        <v>2</v>
      </c>
      <c r="BF86" s="157">
        <f>IF(BE86&lt;&gt;0,RANK(BE86,BE82:BE88),"")</f>
        <v>3</v>
      </c>
      <c r="BG86" s="158">
        <f>SUMIF(A82:A85,C86,B82:B85)</f>
        <v>0</v>
      </c>
      <c r="BH86" s="159">
        <f>SUMIF(A82:A85,D86,B82:B85)</f>
        <v>0</v>
      </c>
      <c r="BI86" s="120">
        <f t="shared" si="308"/>
        <v>4</v>
      </c>
      <c r="BJ86" s="121">
        <f>1+BJ85</f>
        <v>47</v>
      </c>
      <c r="BK86" s="160">
        <v>3</v>
      </c>
      <c r="BL86" s="188" t="str">
        <f t="shared" si="309"/>
        <v>1 - 2</v>
      </c>
      <c r="BM86" s="162" t="s">
        <v>220</v>
      </c>
      <c r="BN86" s="207" t="s">
        <v>234</v>
      </c>
      <c r="BO86" s="164">
        <v>1</v>
      </c>
      <c r="BP86" s="420">
        <v>3</v>
      </c>
      <c r="BQ86" s="479">
        <f>B84</f>
        <v>0</v>
      </c>
      <c r="BR86" s="505" t="s">
        <v>229</v>
      </c>
      <c r="BS86" s="428"/>
      <c r="BT86" s="429"/>
      <c r="BU86" s="165">
        <f>IF(BQ86=0,0,VLOOKUP(BQ86,[3]Список!$A:P,7,FALSE))</f>
        <v>0</v>
      </c>
      <c r="BV86" s="481">
        <f>IF(BQ86=0,0,VLOOKUP(BQ86,[3]Список!$A:$P,6,FALSE))</f>
        <v>0</v>
      </c>
      <c r="BW86" s="222"/>
      <c r="BX86" s="167">
        <f>IF(AG82&lt;AH82,AT82,IF(AH82&lt;AG82,AT82," "))</f>
        <v>1</v>
      </c>
      <c r="BY86" s="168"/>
      <c r="BZ86" s="169"/>
      <c r="CA86" s="167">
        <f>IF(AG85&lt;AH85,AT85,IF(AH85&lt;AG85,AT85," "))</f>
        <v>1</v>
      </c>
      <c r="CB86" s="169"/>
      <c r="CC86" s="483"/>
      <c r="CD86" s="406"/>
      <c r="CE86" s="484"/>
      <c r="CF86" s="215"/>
      <c r="CG86" s="167" t="str">
        <f>IF(AG87&lt;AH87,AI87,IF(AH87&lt;AG87,AI87," "))</f>
        <v xml:space="preserve"> </v>
      </c>
      <c r="CH86" s="169"/>
      <c r="CI86" s="234"/>
      <c r="CJ86" s="408">
        <f>BE86</f>
        <v>2</v>
      </c>
      <c r="CK86" s="498"/>
      <c r="CL86" s="477">
        <f>IF(BF87="",BF86,BF87)</f>
        <v>3</v>
      </c>
    </row>
    <row r="87" spans="1:96" ht="15.95" customHeight="1" x14ac:dyDescent="0.25">
      <c r="A87" s="144">
        <v>6</v>
      </c>
      <c r="C87" s="146">
        <v>3</v>
      </c>
      <c r="D87" s="146">
        <v>4</v>
      </c>
      <c r="E87" s="147"/>
      <c r="F87" s="148"/>
      <c r="G87" s="149"/>
      <c r="H87" s="150"/>
      <c r="I87" s="147"/>
      <c r="J87" s="148"/>
      <c r="K87" s="149"/>
      <c r="L87" s="150"/>
      <c r="M87" s="147"/>
      <c r="N87" s="148"/>
      <c r="O87" s="149"/>
      <c r="P87" s="150"/>
      <c r="Q87" s="147"/>
      <c r="R87" s="148"/>
      <c r="S87" s="151">
        <f t="shared" si="271"/>
        <v>0</v>
      </c>
      <c r="T87" s="151">
        <f t="shared" si="272"/>
        <v>0</v>
      </c>
      <c r="U87" s="151">
        <f t="shared" si="273"/>
        <v>0</v>
      </c>
      <c r="V87" s="151">
        <f t="shared" si="274"/>
        <v>0</v>
      </c>
      <c r="W87" s="151">
        <f t="shared" si="275"/>
        <v>0</v>
      </c>
      <c r="X87" s="151">
        <f t="shared" si="276"/>
        <v>0</v>
      </c>
      <c r="Y87" s="151">
        <f t="shared" si="277"/>
        <v>0</v>
      </c>
      <c r="Z87" s="151">
        <f t="shared" si="278"/>
        <v>0</v>
      </c>
      <c r="AA87" s="151">
        <f t="shared" si="279"/>
        <v>0</v>
      </c>
      <c r="AB87" s="151">
        <f t="shared" si="280"/>
        <v>0</v>
      </c>
      <c r="AC87" s="151">
        <f t="shared" si="281"/>
        <v>0</v>
      </c>
      <c r="AD87" s="151">
        <f t="shared" si="282"/>
        <v>0</v>
      </c>
      <c r="AE87" s="151">
        <f t="shared" si="283"/>
        <v>0</v>
      </c>
      <c r="AF87" s="151">
        <f t="shared" si="284"/>
        <v>0</v>
      </c>
      <c r="AG87" s="152">
        <f t="shared" si="285"/>
        <v>0</v>
      </c>
      <c r="AH87" s="152">
        <f t="shared" si="285"/>
        <v>0</v>
      </c>
      <c r="AI87" s="153">
        <f t="shared" si="286"/>
        <v>0</v>
      </c>
      <c r="AJ87" s="153">
        <f t="shared" si="287"/>
        <v>0</v>
      </c>
      <c r="AK87" s="154" t="str">
        <f t="shared" si="288"/>
        <v/>
      </c>
      <c r="AL87" s="154" t="str">
        <f t="shared" si="289"/>
        <v/>
      </c>
      <c r="AM87" s="154" t="str">
        <f t="shared" si="290"/>
        <v/>
      </c>
      <c r="AN87" s="154" t="str">
        <f t="shared" si="291"/>
        <v/>
      </c>
      <c r="AO87" s="154" t="str">
        <f t="shared" si="292"/>
        <v/>
      </c>
      <c r="AP87" s="154" t="str">
        <f t="shared" si="293"/>
        <v/>
      </c>
      <c r="AQ87" s="154" t="str">
        <f t="shared" si="294"/>
        <v/>
      </c>
      <c r="AR87" s="155" t="str">
        <f t="shared" si="295"/>
        <v>0 - 0</v>
      </c>
      <c r="AS87" s="156" t="str">
        <f t="shared" si="296"/>
        <v/>
      </c>
      <c r="AT87" s="153">
        <f t="shared" si="297"/>
        <v>0</v>
      </c>
      <c r="AU87" s="153">
        <f t="shared" si="298"/>
        <v>0</v>
      </c>
      <c r="AV87" s="154" t="str">
        <f t="shared" si="299"/>
        <v/>
      </c>
      <c r="AW87" s="154" t="str">
        <f t="shared" si="300"/>
        <v/>
      </c>
      <c r="AX87" s="154" t="str">
        <f t="shared" si="301"/>
        <v/>
      </c>
      <c r="AY87" s="154" t="str">
        <f t="shared" si="302"/>
        <v/>
      </c>
      <c r="AZ87" s="154" t="str">
        <f t="shared" si="303"/>
        <v/>
      </c>
      <c r="BA87" s="154" t="str">
        <f t="shared" si="304"/>
        <v/>
      </c>
      <c r="BB87" s="154" t="str">
        <f t="shared" si="305"/>
        <v/>
      </c>
      <c r="BC87" s="155" t="str">
        <f t="shared" si="306"/>
        <v>0 - 0</v>
      </c>
      <c r="BD87" s="156" t="str">
        <f t="shared" si="307"/>
        <v/>
      </c>
      <c r="BE87" s="172"/>
      <c r="BF87" s="172"/>
      <c r="BG87" s="158">
        <f>SUMIF(A82:A85,C87,B82:B85)</f>
        <v>0</v>
      </c>
      <c r="BH87" s="159">
        <f>SUMIF(A82:A85,D87,B82:B85)</f>
        <v>0</v>
      </c>
      <c r="BI87" s="120">
        <f t="shared" si="308"/>
        <v>4</v>
      </c>
      <c r="BJ87" s="121">
        <f>1+BJ86</f>
        <v>48</v>
      </c>
      <c r="BK87" s="160">
        <v>3</v>
      </c>
      <c r="BL87" s="190" t="str">
        <f t="shared" si="309"/>
        <v>3 - 4</v>
      </c>
      <c r="BM87" s="191" t="s">
        <v>220</v>
      </c>
      <c r="BN87" s="208" t="s">
        <v>234</v>
      </c>
      <c r="BO87" s="193">
        <v>4</v>
      </c>
      <c r="BP87" s="421"/>
      <c r="BQ87" s="480"/>
      <c r="BR87" s="508" t="s">
        <v>222</v>
      </c>
      <c r="BS87" s="424"/>
      <c r="BT87" s="425"/>
      <c r="BU87" s="173">
        <f>IF(BQ86=0,0,VLOOKUP(BQ86,[3]Список!$A:P,8,FALSE))</f>
        <v>0</v>
      </c>
      <c r="BV87" s="482"/>
      <c r="BW87" s="441" t="str">
        <f>IF(AI82&gt;AJ82,BC82,IF(AJ82&gt;AI82,BD82," "))</f>
        <v>0 - 3</v>
      </c>
      <c r="BX87" s="442"/>
      <c r="BY87" s="443"/>
      <c r="BZ87" s="442" t="str">
        <f>IF(AI85&gt;AJ85,BC85,IF(AJ85&gt;AI85,BD85," "))</f>
        <v>0 - 3</v>
      </c>
      <c r="CA87" s="442"/>
      <c r="CB87" s="442"/>
      <c r="CC87" s="485"/>
      <c r="CD87" s="407"/>
      <c r="CE87" s="486"/>
      <c r="CF87" s="442" t="str">
        <f>IF(AI87&lt;AJ87,AR87,IF(AJ87&lt;AI87,AS87," "))</f>
        <v xml:space="preserve"> </v>
      </c>
      <c r="CG87" s="442"/>
      <c r="CH87" s="442"/>
      <c r="CI87" s="235"/>
      <c r="CJ87" s="409"/>
      <c r="CK87" s="499"/>
      <c r="CL87" s="478"/>
    </row>
    <row r="88" spans="1:96" ht="15.95" customHeight="1" x14ac:dyDescent="0.25"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V88" s="23"/>
      <c r="AW88" s="23"/>
      <c r="AX88" s="23"/>
      <c r="AY88" s="23"/>
      <c r="AZ88" s="23"/>
      <c r="BE88" s="157">
        <f>SUMIF(C82:C89,4,AI82:AI89)+SUMIF(D82:D89,4,AJ82:AJ89)</f>
        <v>0</v>
      </c>
      <c r="BF88" s="157" t="str">
        <f>IF(BE88&lt;&gt;0,RANK(BE88,BE82:BE88),"")</f>
        <v/>
      </c>
      <c r="BG88" s="194"/>
      <c r="BH88" s="194"/>
      <c r="BK88" s="136"/>
      <c r="BP88" s="426">
        <v>4</v>
      </c>
      <c r="BQ88" s="470">
        <f>B85</f>
        <v>0</v>
      </c>
      <c r="BR88" s="505"/>
      <c r="BS88" s="428"/>
      <c r="BT88" s="429"/>
      <c r="BU88" s="179">
        <f>IF(BQ88=0,0,VLOOKUP(BQ88,[3]Список!$A:P,7,FALSE))</f>
        <v>0</v>
      </c>
      <c r="BV88" s="471">
        <f>IF(BQ88=0,0,VLOOKUP(BQ88,[3]Список!$A:$P,6,FALSE))</f>
        <v>0</v>
      </c>
      <c r="BW88" s="218"/>
      <c r="BX88" s="181" t="str">
        <f>IF(AG84&lt;AH84,AT84,IF(AH84&lt;AG84,AT84," "))</f>
        <v xml:space="preserve"> </v>
      </c>
      <c r="BY88" s="184"/>
      <c r="BZ88" s="182"/>
      <c r="CA88" s="181" t="str">
        <f>IF(AG83&lt;AH83,AT83,IF(AH83&lt;AG83,AT83," "))</f>
        <v xml:space="preserve"> </v>
      </c>
      <c r="CB88" s="182"/>
      <c r="CC88" s="195"/>
      <c r="CD88" s="181" t="str">
        <f>IF(AG87&lt;AH87,AT87,IF(AH87&lt;AG87,AT87," "))</f>
        <v xml:space="preserve"> </v>
      </c>
      <c r="CE88" s="184"/>
      <c r="CF88" s="432"/>
      <c r="CG88" s="432"/>
      <c r="CH88" s="432"/>
      <c r="CI88" s="236"/>
      <c r="CJ88" s="434">
        <f>BE88</f>
        <v>0</v>
      </c>
      <c r="CK88" s="497"/>
      <c r="CL88" s="492" t="str">
        <f>IF(BF89="",BF88,BF89)</f>
        <v/>
      </c>
    </row>
    <row r="89" spans="1:96" ht="15.95" customHeight="1" thickBot="1" x14ac:dyDescent="0.3"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V89" s="23"/>
      <c r="AW89" s="23"/>
      <c r="AX89" s="23"/>
      <c r="AY89" s="23"/>
      <c r="AZ89" s="23"/>
      <c r="BE89" s="172"/>
      <c r="BF89" s="172"/>
      <c r="BG89" s="194"/>
      <c r="BH89" s="194"/>
      <c r="BK89" s="210"/>
      <c r="BL89" s="196"/>
      <c r="BM89" s="197"/>
      <c r="BN89" s="198"/>
      <c r="BO89" s="197"/>
      <c r="BP89" s="461"/>
      <c r="BQ89" s="487"/>
      <c r="BR89" s="507"/>
      <c r="BS89" s="501"/>
      <c r="BT89" s="502"/>
      <c r="BU89" s="199">
        <f>IF(BQ88=0,0,VLOOKUP(BQ88,[3]Список!$A:P,8,FALSE))</f>
        <v>0</v>
      </c>
      <c r="BV89" s="488"/>
      <c r="BW89" s="459" t="str">
        <f>IF(AI84&gt;AJ84,BC84,IF(AJ84&gt;AI84,BD84," "))</f>
        <v xml:space="preserve"> </v>
      </c>
      <c r="BX89" s="458"/>
      <c r="BY89" s="460"/>
      <c r="BZ89" s="458" t="str">
        <f>IF(AI83&gt;AJ83,BC83,IF(AJ83&gt;AI83,BD83," "))</f>
        <v xml:space="preserve"> </v>
      </c>
      <c r="CA89" s="458"/>
      <c r="CB89" s="458"/>
      <c r="CC89" s="459" t="str">
        <f>IF(AI87&gt;AJ87,BC87,IF(AJ87&gt;AI87,BD87," "))</f>
        <v xml:space="preserve"> </v>
      </c>
      <c r="CD89" s="458"/>
      <c r="CE89" s="460"/>
      <c r="CF89" s="467"/>
      <c r="CG89" s="467"/>
      <c r="CH89" s="467"/>
      <c r="CI89" s="238"/>
      <c r="CJ89" s="469"/>
      <c r="CK89" s="500"/>
      <c r="CL89" s="493"/>
    </row>
    <row r="90" spans="1:96" ht="20.100000000000001" customHeight="1" x14ac:dyDescent="0.25">
      <c r="Z90" s="128"/>
      <c r="BR90" s="506" t="s">
        <v>241</v>
      </c>
      <c r="BS90" s="506"/>
      <c r="BT90" s="506"/>
      <c r="BU90" s="494"/>
      <c r="BV90" s="494"/>
      <c r="BW90" s="494"/>
      <c r="BX90" s="494"/>
      <c r="BY90" s="494"/>
      <c r="BZ90" s="494"/>
      <c r="CA90" s="494"/>
      <c r="CB90" s="494"/>
      <c r="CC90" s="494"/>
      <c r="CD90" s="494"/>
      <c r="CE90" s="494"/>
      <c r="CF90" s="494"/>
      <c r="CG90" s="494"/>
      <c r="CH90" s="494"/>
      <c r="CI90" s="494"/>
      <c r="CJ90" s="494"/>
      <c r="CK90" s="494"/>
    </row>
    <row r="91" spans="1:96" ht="20.100000000000001" customHeight="1" x14ac:dyDescent="0.25">
      <c r="Z91" s="128"/>
      <c r="BR91" s="495" t="s">
        <v>303</v>
      </c>
      <c r="BS91" s="495"/>
      <c r="BT91" s="495"/>
      <c r="BU91" s="495"/>
      <c r="BV91" s="495"/>
      <c r="BW91" s="495"/>
      <c r="BX91" s="495"/>
      <c r="BY91" s="495"/>
      <c r="BZ91" s="495"/>
      <c r="CA91" s="495"/>
      <c r="CB91" s="495"/>
      <c r="CC91" s="495"/>
      <c r="CD91" s="495"/>
      <c r="CE91" s="495"/>
      <c r="CF91" s="495"/>
      <c r="CG91" s="495"/>
      <c r="CH91" s="495"/>
      <c r="CI91" s="495"/>
      <c r="CJ91" s="495"/>
      <c r="CK91" s="495"/>
    </row>
    <row r="92" spans="1:96" ht="15" x14ac:dyDescent="0.25">
      <c r="Z92" s="128"/>
    </row>
    <row r="93" spans="1:96" ht="15" x14ac:dyDescent="0.25">
      <c r="Z93" s="128"/>
    </row>
    <row r="94" spans="1:96" ht="15" x14ac:dyDescent="0.25">
      <c r="Z94" s="128"/>
    </row>
    <row r="95" spans="1:96" ht="15" x14ac:dyDescent="0.25">
      <c r="Z95" s="128"/>
    </row>
    <row r="96" spans="1:96" ht="15" x14ac:dyDescent="0.25">
      <c r="Z96" s="128"/>
    </row>
    <row r="97" spans="26:26" ht="15" x14ac:dyDescent="0.25">
      <c r="Z97" s="128"/>
    </row>
    <row r="98" spans="26:26" ht="15" x14ac:dyDescent="0.25">
      <c r="Z98" s="128"/>
    </row>
    <row r="99" spans="26:26" ht="15" x14ac:dyDescent="0.25">
      <c r="Z99" s="128"/>
    </row>
    <row r="100" spans="26:26" ht="15" x14ac:dyDescent="0.25">
      <c r="Z100" s="128"/>
    </row>
    <row r="101" spans="26:26" ht="15" x14ac:dyDescent="0.25">
      <c r="Z101" s="128"/>
    </row>
    <row r="102" spans="26:26" ht="15" x14ac:dyDescent="0.25">
      <c r="Z102" s="128"/>
    </row>
    <row r="103" spans="26:26" ht="15" x14ac:dyDescent="0.25">
      <c r="Z103" s="128"/>
    </row>
    <row r="104" spans="26:26" ht="15" x14ac:dyDescent="0.25">
      <c r="Z104" s="128"/>
    </row>
    <row r="105" spans="26:26" ht="15" x14ac:dyDescent="0.25">
      <c r="Z105" s="128"/>
    </row>
    <row r="106" spans="26:26" ht="15" x14ac:dyDescent="0.25">
      <c r="Z106" s="128"/>
    </row>
    <row r="107" spans="26:26" ht="15" x14ac:dyDescent="0.25">
      <c r="Z107" s="128"/>
    </row>
    <row r="108" spans="26:26" ht="15" x14ac:dyDescent="0.25">
      <c r="Z108" s="128"/>
    </row>
    <row r="109" spans="26:26" ht="15" x14ac:dyDescent="0.25">
      <c r="Z109" s="128"/>
    </row>
    <row r="110" spans="26:26" ht="15" x14ac:dyDescent="0.25">
      <c r="Z110" s="128"/>
    </row>
    <row r="111" spans="26:26" ht="15" x14ac:dyDescent="0.25">
      <c r="Z111" s="128"/>
    </row>
    <row r="112" spans="26:26" ht="15" x14ac:dyDescent="0.25">
      <c r="Z112" s="128"/>
    </row>
    <row r="113" spans="26:26" ht="15" x14ac:dyDescent="0.25">
      <c r="Z113" s="128"/>
    </row>
    <row r="114" spans="26:26" ht="15" x14ac:dyDescent="0.25">
      <c r="Z114" s="128"/>
    </row>
    <row r="115" spans="26:26" ht="15" x14ac:dyDescent="0.25">
      <c r="Z115" s="128"/>
    </row>
    <row r="116" spans="26:26" ht="15" x14ac:dyDescent="0.25">
      <c r="Z116" s="128"/>
    </row>
    <row r="117" spans="26:26" ht="15" x14ac:dyDescent="0.25">
      <c r="Z117" s="128"/>
    </row>
    <row r="118" spans="26:26" ht="15" x14ac:dyDescent="0.25">
      <c r="Z118" s="128"/>
    </row>
    <row r="119" spans="26:26" ht="15" x14ac:dyDescent="0.25">
      <c r="Z119" s="128"/>
    </row>
    <row r="120" spans="26:26" ht="15" x14ac:dyDescent="0.25">
      <c r="Z120" s="128"/>
    </row>
    <row r="121" spans="26:26" ht="15" x14ac:dyDescent="0.25">
      <c r="Z121" s="128"/>
    </row>
    <row r="122" spans="26:26" ht="15" x14ac:dyDescent="0.25">
      <c r="Z122" s="128"/>
    </row>
    <row r="123" spans="26:26" ht="15" x14ac:dyDescent="0.25">
      <c r="Z123" s="128"/>
    </row>
    <row r="124" spans="26:26" ht="15" x14ac:dyDescent="0.25">
      <c r="Z124" s="128"/>
    </row>
    <row r="125" spans="26:26" ht="15" x14ac:dyDescent="0.25">
      <c r="Z125" s="128"/>
    </row>
    <row r="126" spans="26:26" ht="15" x14ac:dyDescent="0.25">
      <c r="Z126" s="128"/>
    </row>
    <row r="127" spans="26:26" ht="15" x14ac:dyDescent="0.25">
      <c r="Z127" s="128"/>
    </row>
    <row r="128" spans="26:26" ht="15" x14ac:dyDescent="0.25">
      <c r="Z128" s="128"/>
    </row>
    <row r="129" spans="26:26" ht="15" x14ac:dyDescent="0.25">
      <c r="Z129" s="128"/>
    </row>
    <row r="130" spans="26:26" ht="15" x14ac:dyDescent="0.25">
      <c r="Z130" s="128"/>
    </row>
    <row r="131" spans="26:26" ht="15" x14ac:dyDescent="0.25">
      <c r="Z131" s="128"/>
    </row>
    <row r="132" spans="26:26" ht="15" x14ac:dyDescent="0.25">
      <c r="Z132" s="128"/>
    </row>
    <row r="133" spans="26:26" ht="15" x14ac:dyDescent="0.25">
      <c r="Z133" s="128"/>
    </row>
    <row r="134" spans="26:26" ht="15" x14ac:dyDescent="0.25">
      <c r="Z134" s="128"/>
    </row>
    <row r="135" spans="26:26" ht="15" x14ac:dyDescent="0.25">
      <c r="Z135" s="128"/>
    </row>
    <row r="136" spans="26:26" ht="15" x14ac:dyDescent="0.25">
      <c r="Z136" s="128"/>
    </row>
    <row r="137" spans="26:26" ht="15" x14ac:dyDescent="0.25">
      <c r="Z137" s="128"/>
    </row>
    <row r="138" spans="26:26" ht="15" x14ac:dyDescent="0.25">
      <c r="Z138" s="128"/>
    </row>
    <row r="139" spans="26:26" ht="15" x14ac:dyDescent="0.25">
      <c r="Z139" s="128"/>
    </row>
    <row r="140" spans="26:26" ht="15" x14ac:dyDescent="0.25">
      <c r="Z140" s="128"/>
    </row>
    <row r="141" spans="26:26" ht="15" x14ac:dyDescent="0.25">
      <c r="Z141" s="128"/>
    </row>
    <row r="142" spans="26:26" ht="15" x14ac:dyDescent="0.25">
      <c r="Z142" s="128"/>
    </row>
    <row r="143" spans="26:26" ht="15" x14ac:dyDescent="0.25">
      <c r="Z143" s="128"/>
    </row>
    <row r="144" spans="26:26" ht="15" x14ac:dyDescent="0.25">
      <c r="Z144" s="128"/>
    </row>
    <row r="145" spans="26:26" ht="15" x14ac:dyDescent="0.25">
      <c r="Z145" s="128"/>
    </row>
    <row r="146" spans="26:26" ht="15" x14ac:dyDescent="0.25">
      <c r="Z146" s="128"/>
    </row>
    <row r="147" spans="26:26" ht="15" x14ac:dyDescent="0.25">
      <c r="Z147" s="128"/>
    </row>
    <row r="148" spans="26:26" ht="15" x14ac:dyDescent="0.25">
      <c r="Z148" s="128"/>
    </row>
    <row r="149" spans="26:26" ht="15" x14ac:dyDescent="0.25">
      <c r="Z149" s="128"/>
    </row>
    <row r="150" spans="26:26" ht="15" x14ac:dyDescent="0.25">
      <c r="Z150" s="128"/>
    </row>
    <row r="151" spans="26:26" ht="15" x14ac:dyDescent="0.25">
      <c r="Z151" s="128"/>
    </row>
    <row r="152" spans="26:26" ht="15" x14ac:dyDescent="0.25">
      <c r="Z152" s="128"/>
    </row>
    <row r="153" spans="26:26" ht="15" x14ac:dyDescent="0.25">
      <c r="Z153" s="128"/>
    </row>
    <row r="154" spans="26:26" ht="15" x14ac:dyDescent="0.25">
      <c r="Z154" s="128"/>
    </row>
    <row r="155" spans="26:26" ht="15" x14ac:dyDescent="0.25">
      <c r="Z155" s="128"/>
    </row>
    <row r="156" spans="26:26" ht="15" x14ac:dyDescent="0.25">
      <c r="Z156" s="128"/>
    </row>
    <row r="157" spans="26:26" ht="15" x14ac:dyDescent="0.25">
      <c r="Z157" s="128"/>
    </row>
    <row r="158" spans="26:26" ht="15" x14ac:dyDescent="0.25">
      <c r="Z158" s="128"/>
    </row>
    <row r="159" spans="26:26" ht="15" x14ac:dyDescent="0.25">
      <c r="Z159" s="128"/>
    </row>
    <row r="160" spans="26:26" ht="15" x14ac:dyDescent="0.25">
      <c r="Z160" s="128"/>
    </row>
    <row r="161" spans="26:26" ht="15" x14ac:dyDescent="0.25">
      <c r="Z161" s="128"/>
    </row>
    <row r="162" spans="26:26" ht="15" x14ac:dyDescent="0.25">
      <c r="Z162" s="128"/>
    </row>
    <row r="163" spans="26:26" ht="15" x14ac:dyDescent="0.25">
      <c r="Z163" s="128"/>
    </row>
    <row r="164" spans="26:26" ht="15" x14ac:dyDescent="0.25">
      <c r="Z164" s="128"/>
    </row>
    <row r="165" spans="26:26" ht="15" x14ac:dyDescent="0.25">
      <c r="Z165" s="128"/>
    </row>
    <row r="166" spans="26:26" ht="15" x14ac:dyDescent="0.25">
      <c r="Z166" s="128"/>
    </row>
    <row r="167" spans="26:26" ht="15" x14ac:dyDescent="0.25">
      <c r="Z167" s="128"/>
    </row>
    <row r="168" spans="26:26" ht="15" x14ac:dyDescent="0.25">
      <c r="Z168" s="128"/>
    </row>
    <row r="169" spans="26:26" ht="15" x14ac:dyDescent="0.25">
      <c r="Z169" s="128"/>
    </row>
    <row r="170" spans="26:26" ht="15" x14ac:dyDescent="0.25">
      <c r="Z170" s="128"/>
    </row>
    <row r="171" spans="26:26" ht="15" x14ac:dyDescent="0.25">
      <c r="Z171" s="128"/>
    </row>
    <row r="172" spans="26:26" ht="15" x14ac:dyDescent="0.25">
      <c r="Z172" s="128"/>
    </row>
    <row r="173" spans="26:26" ht="15" x14ac:dyDescent="0.25">
      <c r="Z173" s="128"/>
    </row>
    <row r="174" spans="26:26" ht="15" x14ac:dyDescent="0.25">
      <c r="Z174" s="128"/>
    </row>
    <row r="175" spans="26:26" ht="15" x14ac:dyDescent="0.25">
      <c r="Z175" s="128"/>
    </row>
    <row r="176" spans="26:26" ht="15" x14ac:dyDescent="0.25">
      <c r="Z176" s="128"/>
    </row>
    <row r="177" spans="26:26" ht="15" x14ac:dyDescent="0.25">
      <c r="Z177" s="128"/>
    </row>
    <row r="178" spans="26:26" ht="15" x14ac:dyDescent="0.25">
      <c r="Z178" s="128"/>
    </row>
    <row r="179" spans="26:26" ht="15" x14ac:dyDescent="0.25">
      <c r="Z179" s="128"/>
    </row>
    <row r="180" spans="26:26" ht="15" x14ac:dyDescent="0.25">
      <c r="Z180" s="128"/>
    </row>
    <row r="181" spans="26:26" ht="15" x14ac:dyDescent="0.25">
      <c r="Z181" s="128"/>
    </row>
    <row r="182" spans="26:26" ht="15" x14ac:dyDescent="0.25">
      <c r="Z182" s="128"/>
    </row>
    <row r="183" spans="26:26" ht="15" x14ac:dyDescent="0.25">
      <c r="Z183" s="128"/>
    </row>
    <row r="184" spans="26:26" ht="15" x14ac:dyDescent="0.25">
      <c r="Z184" s="128"/>
    </row>
    <row r="185" spans="26:26" ht="15" x14ac:dyDescent="0.25">
      <c r="Z185" s="128"/>
    </row>
    <row r="186" spans="26:26" ht="15" x14ac:dyDescent="0.25">
      <c r="Z186" s="128"/>
    </row>
    <row r="187" spans="26:26" ht="15" x14ac:dyDescent="0.25">
      <c r="Z187" s="128"/>
    </row>
    <row r="188" spans="26:26" ht="15" x14ac:dyDescent="0.25">
      <c r="Z188" s="128"/>
    </row>
    <row r="189" spans="26:26" ht="15" x14ac:dyDescent="0.25">
      <c r="Z189" s="128"/>
    </row>
    <row r="190" spans="26:26" ht="15" x14ac:dyDescent="0.25">
      <c r="Z190" s="128"/>
    </row>
    <row r="191" spans="26:26" ht="15" x14ac:dyDescent="0.25">
      <c r="Z191" s="128"/>
    </row>
    <row r="192" spans="26:26" ht="15" x14ac:dyDescent="0.25">
      <c r="Z192" s="128"/>
    </row>
    <row r="193" spans="26:26" ht="15" x14ac:dyDescent="0.25">
      <c r="Z193" s="128"/>
    </row>
    <row r="194" spans="26:26" ht="15" x14ac:dyDescent="0.25">
      <c r="Z194" s="128"/>
    </row>
    <row r="195" spans="26:26" ht="15" x14ac:dyDescent="0.25">
      <c r="Z195" s="128"/>
    </row>
    <row r="196" spans="26:26" ht="15" x14ac:dyDescent="0.25">
      <c r="Z196" s="128"/>
    </row>
    <row r="197" spans="26:26" ht="15" x14ac:dyDescent="0.25">
      <c r="Z197" s="128"/>
    </row>
    <row r="198" spans="26:26" ht="15" x14ac:dyDescent="0.25">
      <c r="Z198" s="128"/>
    </row>
    <row r="199" spans="26:26" ht="15" x14ac:dyDescent="0.25">
      <c r="Z199" s="128"/>
    </row>
    <row r="200" spans="26:26" ht="15" x14ac:dyDescent="0.25">
      <c r="Z200" s="128"/>
    </row>
    <row r="201" spans="26:26" ht="15" x14ac:dyDescent="0.25">
      <c r="Z201" s="128"/>
    </row>
    <row r="202" spans="26:26" ht="15" x14ac:dyDescent="0.25">
      <c r="Z202" s="128"/>
    </row>
    <row r="203" spans="26:26" ht="15" x14ac:dyDescent="0.25">
      <c r="Z203" s="128"/>
    </row>
    <row r="204" spans="26:26" ht="15" x14ac:dyDescent="0.25">
      <c r="Z204" s="128"/>
    </row>
    <row r="205" spans="26:26" ht="15" x14ac:dyDescent="0.25">
      <c r="Z205" s="128"/>
    </row>
    <row r="206" spans="26:26" ht="15" x14ac:dyDescent="0.25">
      <c r="Z206" s="128"/>
    </row>
    <row r="207" spans="26:26" ht="15" x14ac:dyDescent="0.25">
      <c r="Z207" s="128"/>
    </row>
    <row r="208" spans="26:26" ht="15" x14ac:dyDescent="0.25">
      <c r="Z208" s="128"/>
    </row>
    <row r="209" spans="26:26" ht="15" x14ac:dyDescent="0.25">
      <c r="Z209" s="128"/>
    </row>
    <row r="210" spans="26:26" ht="15" x14ac:dyDescent="0.25">
      <c r="Z210" s="128"/>
    </row>
    <row r="211" spans="26:26" ht="15" x14ac:dyDescent="0.25">
      <c r="Z211" s="128"/>
    </row>
    <row r="212" spans="26:26" ht="15" x14ac:dyDescent="0.25">
      <c r="Z212" s="128"/>
    </row>
    <row r="213" spans="26:26" ht="15" x14ac:dyDescent="0.25">
      <c r="Z213" s="128"/>
    </row>
    <row r="214" spans="26:26" ht="15" x14ac:dyDescent="0.25">
      <c r="Z214" s="128"/>
    </row>
    <row r="215" spans="26:26" ht="15" x14ac:dyDescent="0.25">
      <c r="Z215" s="128"/>
    </row>
    <row r="216" spans="26:26" ht="15" x14ac:dyDescent="0.25">
      <c r="Z216" s="128"/>
    </row>
    <row r="217" spans="26:26" ht="15" x14ac:dyDescent="0.25">
      <c r="Z217" s="128"/>
    </row>
    <row r="218" spans="26:26" ht="15" x14ac:dyDescent="0.25">
      <c r="Z218" s="128"/>
    </row>
    <row r="219" spans="26:26" ht="15" x14ac:dyDescent="0.25">
      <c r="Z219" s="128"/>
    </row>
    <row r="220" spans="26:26" ht="15" x14ac:dyDescent="0.25">
      <c r="Z220" s="128"/>
    </row>
    <row r="221" spans="26:26" ht="15" x14ac:dyDescent="0.25">
      <c r="Z221" s="128"/>
    </row>
    <row r="222" spans="26:26" ht="15" x14ac:dyDescent="0.25">
      <c r="Z222" s="128"/>
    </row>
    <row r="223" spans="26:26" ht="15" x14ac:dyDescent="0.25">
      <c r="Z223" s="128"/>
    </row>
    <row r="224" spans="26:26" ht="15" x14ac:dyDescent="0.25">
      <c r="Z224" s="128"/>
    </row>
    <row r="225" spans="26:26" ht="15" x14ac:dyDescent="0.25">
      <c r="Z225" s="128"/>
    </row>
    <row r="226" spans="26:26" ht="15" x14ac:dyDescent="0.25">
      <c r="Z226" s="128"/>
    </row>
    <row r="227" spans="26:26" ht="15" x14ac:dyDescent="0.25">
      <c r="Z227" s="128"/>
    </row>
    <row r="228" spans="26:26" ht="15" x14ac:dyDescent="0.25">
      <c r="Z228" s="128"/>
    </row>
    <row r="229" spans="26:26" ht="15" x14ac:dyDescent="0.25">
      <c r="Z229" s="128"/>
    </row>
    <row r="230" spans="26:26" ht="15" x14ac:dyDescent="0.25">
      <c r="Z230" s="128"/>
    </row>
    <row r="231" spans="26:26" ht="15" x14ac:dyDescent="0.25">
      <c r="Z231" s="128"/>
    </row>
    <row r="232" spans="26:26" ht="15" x14ac:dyDescent="0.25">
      <c r="Z232" s="128"/>
    </row>
    <row r="233" spans="26:26" ht="15" x14ac:dyDescent="0.25">
      <c r="Z233" s="128"/>
    </row>
    <row r="234" spans="26:26" ht="15" x14ac:dyDescent="0.25">
      <c r="Z234" s="128"/>
    </row>
    <row r="235" spans="26:26" ht="15" x14ac:dyDescent="0.25">
      <c r="Z235" s="128"/>
    </row>
    <row r="236" spans="26:26" ht="15" x14ac:dyDescent="0.25">
      <c r="Z236" s="128"/>
    </row>
    <row r="237" spans="26:26" ht="15" x14ac:dyDescent="0.25">
      <c r="Z237" s="128"/>
    </row>
    <row r="238" spans="26:26" ht="15" x14ac:dyDescent="0.25">
      <c r="Z238" s="128"/>
    </row>
    <row r="239" spans="26:26" ht="15" x14ac:dyDescent="0.25">
      <c r="Z239" s="128"/>
    </row>
    <row r="240" spans="26:26" ht="15" x14ac:dyDescent="0.25">
      <c r="Z240" s="128"/>
    </row>
    <row r="241" spans="26:26" ht="15" x14ac:dyDescent="0.25">
      <c r="Z241" s="128"/>
    </row>
    <row r="242" spans="26:26" ht="15" x14ac:dyDescent="0.25">
      <c r="Z242" s="128"/>
    </row>
    <row r="243" spans="26:26" ht="15" x14ac:dyDescent="0.25">
      <c r="Z243" s="128"/>
    </row>
    <row r="244" spans="26:26" ht="15" x14ac:dyDescent="0.25">
      <c r="Z244" s="128"/>
    </row>
    <row r="245" spans="26:26" ht="15" x14ac:dyDescent="0.25">
      <c r="Z245" s="128"/>
    </row>
    <row r="246" spans="26:26" ht="15" x14ac:dyDescent="0.25">
      <c r="Z246" s="128"/>
    </row>
    <row r="247" spans="26:26" ht="15" x14ac:dyDescent="0.25">
      <c r="Z247" s="128"/>
    </row>
    <row r="248" spans="26:26" ht="15" x14ac:dyDescent="0.25">
      <c r="Z248" s="128"/>
    </row>
    <row r="249" spans="26:26" ht="15" x14ac:dyDescent="0.25">
      <c r="Z249" s="128"/>
    </row>
    <row r="250" spans="26:26" ht="15" x14ac:dyDescent="0.25">
      <c r="Z250" s="128"/>
    </row>
    <row r="251" spans="26:26" ht="15" x14ac:dyDescent="0.25">
      <c r="Z251" s="128"/>
    </row>
    <row r="252" spans="26:26" ht="15" x14ac:dyDescent="0.25">
      <c r="Z252" s="128"/>
    </row>
    <row r="253" spans="26:26" ht="15" x14ac:dyDescent="0.25">
      <c r="Z253" s="128"/>
    </row>
    <row r="254" spans="26:26" ht="15" x14ac:dyDescent="0.25">
      <c r="Z254" s="128"/>
    </row>
    <row r="255" spans="26:26" ht="15" x14ac:dyDescent="0.25">
      <c r="Z255" s="128"/>
    </row>
    <row r="256" spans="26:26" ht="15" x14ac:dyDescent="0.25">
      <c r="Z256" s="128"/>
    </row>
    <row r="257" spans="26:26" ht="15" x14ac:dyDescent="0.25">
      <c r="Z257" s="128"/>
    </row>
    <row r="258" spans="26:26" ht="15" x14ac:dyDescent="0.25">
      <c r="Z258" s="128"/>
    </row>
    <row r="259" spans="26:26" ht="15" x14ac:dyDescent="0.25">
      <c r="Z259" s="128"/>
    </row>
    <row r="260" spans="26:26" ht="15" x14ac:dyDescent="0.25">
      <c r="Z260" s="128"/>
    </row>
    <row r="261" spans="26:26" ht="15" x14ac:dyDescent="0.25">
      <c r="Z261" s="128"/>
    </row>
    <row r="262" spans="26:26" ht="15" x14ac:dyDescent="0.25">
      <c r="Z262" s="128"/>
    </row>
    <row r="263" spans="26:26" ht="15" x14ac:dyDescent="0.25">
      <c r="Z263" s="128"/>
    </row>
    <row r="264" spans="26:26" ht="15" x14ac:dyDescent="0.25">
      <c r="Z264" s="128"/>
    </row>
    <row r="265" spans="26:26" ht="15" x14ac:dyDescent="0.25">
      <c r="Z265" s="128"/>
    </row>
    <row r="266" spans="26:26" ht="15" x14ac:dyDescent="0.25">
      <c r="Z266" s="128"/>
    </row>
    <row r="267" spans="26:26" ht="15" x14ac:dyDescent="0.25">
      <c r="Z267" s="128"/>
    </row>
    <row r="268" spans="26:26" ht="15" x14ac:dyDescent="0.25">
      <c r="Z268" s="128"/>
    </row>
    <row r="269" spans="26:26" ht="15" x14ac:dyDescent="0.25">
      <c r="Z269" s="128"/>
    </row>
    <row r="270" spans="26:26" ht="15" x14ac:dyDescent="0.25">
      <c r="Z270" s="128"/>
    </row>
    <row r="271" spans="26:26" ht="15" x14ac:dyDescent="0.25">
      <c r="Z271" s="128"/>
    </row>
    <row r="272" spans="26:26" ht="15" x14ac:dyDescent="0.25">
      <c r="Z272" s="128"/>
    </row>
    <row r="273" spans="26:26" ht="15" x14ac:dyDescent="0.25">
      <c r="Z273" s="128"/>
    </row>
    <row r="274" spans="26:26" ht="15" x14ac:dyDescent="0.25">
      <c r="Z274" s="128"/>
    </row>
    <row r="275" spans="26:26" ht="15" x14ac:dyDescent="0.25">
      <c r="Z275" s="128"/>
    </row>
    <row r="276" spans="26:26" ht="15" x14ac:dyDescent="0.25">
      <c r="Z276" s="128"/>
    </row>
    <row r="277" spans="26:26" ht="15" x14ac:dyDescent="0.25">
      <c r="Z277" s="128"/>
    </row>
    <row r="278" spans="26:26" ht="15" x14ac:dyDescent="0.25">
      <c r="Z278" s="128"/>
    </row>
    <row r="279" spans="26:26" ht="15" x14ac:dyDescent="0.25">
      <c r="Z279" s="128"/>
    </row>
    <row r="280" spans="26:26" ht="15" x14ac:dyDescent="0.25">
      <c r="Z280" s="128"/>
    </row>
    <row r="281" spans="26:26" ht="15" x14ac:dyDescent="0.25">
      <c r="Z281" s="128"/>
    </row>
    <row r="282" spans="26:26" ht="15" x14ac:dyDescent="0.25">
      <c r="Z282" s="128"/>
    </row>
    <row r="283" spans="26:26" ht="15" x14ac:dyDescent="0.25">
      <c r="Z283" s="128"/>
    </row>
    <row r="284" spans="26:26" ht="15" x14ac:dyDescent="0.25">
      <c r="Z284" s="128"/>
    </row>
    <row r="285" spans="26:26" ht="15" x14ac:dyDescent="0.25">
      <c r="Z285" s="128"/>
    </row>
    <row r="286" spans="26:26" ht="15" x14ac:dyDescent="0.25">
      <c r="Z286" s="128"/>
    </row>
    <row r="287" spans="26:26" ht="15" x14ac:dyDescent="0.25">
      <c r="Z287" s="128"/>
    </row>
    <row r="288" spans="26:26" ht="15" x14ac:dyDescent="0.25">
      <c r="Z288" s="128"/>
    </row>
    <row r="289" spans="26:26" ht="15" x14ac:dyDescent="0.25">
      <c r="Z289" s="128"/>
    </row>
    <row r="290" spans="26:26" ht="15" x14ac:dyDescent="0.25">
      <c r="Z290" s="128"/>
    </row>
    <row r="291" spans="26:26" ht="15" x14ac:dyDescent="0.25">
      <c r="Z291" s="128"/>
    </row>
    <row r="292" spans="26:26" ht="15" x14ac:dyDescent="0.25">
      <c r="Z292" s="128"/>
    </row>
    <row r="293" spans="26:26" ht="15" x14ac:dyDescent="0.25">
      <c r="Z293" s="128"/>
    </row>
    <row r="294" spans="26:26" ht="15" x14ac:dyDescent="0.25">
      <c r="Z294" s="128"/>
    </row>
    <row r="295" spans="26:26" ht="15" x14ac:dyDescent="0.25">
      <c r="Z295" s="128"/>
    </row>
    <row r="296" spans="26:26" ht="15" x14ac:dyDescent="0.25">
      <c r="Z296" s="128"/>
    </row>
    <row r="297" spans="26:26" ht="15" x14ac:dyDescent="0.25">
      <c r="Z297" s="128"/>
    </row>
    <row r="298" spans="26:26" ht="15" x14ac:dyDescent="0.25">
      <c r="Z298" s="128"/>
    </row>
    <row r="299" spans="26:26" ht="15" x14ac:dyDescent="0.25">
      <c r="Z299" s="128"/>
    </row>
    <row r="300" spans="26:26" ht="15" x14ac:dyDescent="0.25">
      <c r="Z300" s="128"/>
    </row>
    <row r="301" spans="26:26" ht="15" x14ac:dyDescent="0.25">
      <c r="Z301" s="128"/>
    </row>
    <row r="302" spans="26:26" ht="15" x14ac:dyDescent="0.25">
      <c r="Z302" s="128"/>
    </row>
    <row r="303" spans="26:26" ht="15" x14ac:dyDescent="0.25">
      <c r="Z303" s="128"/>
    </row>
    <row r="304" spans="26:26" ht="15" x14ac:dyDescent="0.25">
      <c r="Z304" s="128"/>
    </row>
    <row r="305" spans="26:26" ht="15" x14ac:dyDescent="0.25">
      <c r="Z305" s="128"/>
    </row>
    <row r="306" spans="26:26" ht="15" x14ac:dyDescent="0.25">
      <c r="Z306" s="128"/>
    </row>
    <row r="307" spans="26:26" ht="15" x14ac:dyDescent="0.25">
      <c r="Z307" s="128"/>
    </row>
    <row r="308" spans="26:26" ht="15" x14ac:dyDescent="0.25">
      <c r="Z308" s="128"/>
    </row>
    <row r="309" spans="26:26" ht="15" x14ac:dyDescent="0.25">
      <c r="Z309" s="128"/>
    </row>
    <row r="310" spans="26:26" ht="15" x14ac:dyDescent="0.25">
      <c r="Z310" s="128"/>
    </row>
    <row r="311" spans="26:26" ht="15" x14ac:dyDescent="0.25">
      <c r="Z311" s="128"/>
    </row>
    <row r="312" spans="26:26" ht="15" x14ac:dyDescent="0.25">
      <c r="Z312" s="128"/>
    </row>
    <row r="313" spans="26:26" ht="15" x14ac:dyDescent="0.25">
      <c r="Z313" s="128"/>
    </row>
    <row r="314" spans="26:26" ht="15" x14ac:dyDescent="0.25">
      <c r="Z314" s="128"/>
    </row>
    <row r="315" spans="26:26" ht="15" x14ac:dyDescent="0.25">
      <c r="Z315" s="128"/>
    </row>
    <row r="316" spans="26:26" ht="15" x14ac:dyDescent="0.25">
      <c r="Z316" s="128"/>
    </row>
    <row r="317" spans="26:26" ht="15" x14ac:dyDescent="0.25">
      <c r="Z317" s="128"/>
    </row>
    <row r="318" spans="26:26" ht="15" x14ac:dyDescent="0.25">
      <c r="Z318" s="128"/>
    </row>
    <row r="319" spans="26:26" ht="15" x14ac:dyDescent="0.25">
      <c r="Z319" s="128"/>
    </row>
    <row r="320" spans="26:26" ht="15" x14ac:dyDescent="0.25">
      <c r="Z320" s="128"/>
    </row>
    <row r="321" spans="26:26" ht="15" x14ac:dyDescent="0.25">
      <c r="Z321" s="128"/>
    </row>
    <row r="322" spans="26:26" ht="15" x14ac:dyDescent="0.25">
      <c r="Z322" s="128"/>
    </row>
    <row r="323" spans="26:26" ht="15" x14ac:dyDescent="0.25">
      <c r="Z323" s="128"/>
    </row>
    <row r="324" spans="26:26" ht="15" x14ac:dyDescent="0.25">
      <c r="Z324" s="128"/>
    </row>
    <row r="325" spans="26:26" ht="15" x14ac:dyDescent="0.25">
      <c r="Z325" s="128"/>
    </row>
    <row r="326" spans="26:26" ht="15" x14ac:dyDescent="0.25">
      <c r="Z326" s="128"/>
    </row>
    <row r="327" spans="26:26" ht="15" x14ac:dyDescent="0.25">
      <c r="Z327" s="128"/>
    </row>
    <row r="328" spans="26:26" ht="15" x14ac:dyDescent="0.25">
      <c r="Z328" s="128"/>
    </row>
    <row r="329" spans="26:26" ht="15" x14ac:dyDescent="0.25">
      <c r="Z329" s="128"/>
    </row>
    <row r="330" spans="26:26" ht="15" x14ac:dyDescent="0.25">
      <c r="Z330" s="128"/>
    </row>
    <row r="331" spans="26:26" ht="15" x14ac:dyDescent="0.25">
      <c r="Z331" s="128"/>
    </row>
    <row r="332" spans="26:26" ht="15" x14ac:dyDescent="0.25">
      <c r="Z332" s="128"/>
    </row>
    <row r="333" spans="26:26" ht="15" x14ac:dyDescent="0.25">
      <c r="Z333" s="128"/>
    </row>
    <row r="334" spans="26:26" ht="15" x14ac:dyDescent="0.25">
      <c r="Z334" s="128"/>
    </row>
    <row r="335" spans="26:26" ht="15" x14ac:dyDescent="0.25">
      <c r="Z335" s="128"/>
    </row>
    <row r="336" spans="26:26" ht="15" x14ac:dyDescent="0.25">
      <c r="Z336" s="128"/>
    </row>
    <row r="337" spans="26:26" ht="15" x14ac:dyDescent="0.25">
      <c r="Z337" s="128"/>
    </row>
    <row r="338" spans="26:26" ht="15" x14ac:dyDescent="0.25">
      <c r="Z338" s="128"/>
    </row>
    <row r="339" spans="26:26" ht="15" x14ac:dyDescent="0.25">
      <c r="Z339" s="128"/>
    </row>
    <row r="340" spans="26:26" ht="15" x14ac:dyDescent="0.25">
      <c r="Z340" s="128"/>
    </row>
    <row r="341" spans="26:26" ht="15" x14ac:dyDescent="0.25">
      <c r="Z341" s="128"/>
    </row>
    <row r="342" spans="26:26" ht="15" x14ac:dyDescent="0.25">
      <c r="Z342" s="128"/>
    </row>
    <row r="343" spans="26:26" ht="15" x14ac:dyDescent="0.25">
      <c r="Z343" s="128"/>
    </row>
    <row r="344" spans="26:26" ht="15" x14ac:dyDescent="0.25">
      <c r="Z344" s="128"/>
    </row>
    <row r="345" spans="26:26" ht="15" x14ac:dyDescent="0.25">
      <c r="Z345" s="128"/>
    </row>
    <row r="346" spans="26:26" ht="15" x14ac:dyDescent="0.25">
      <c r="Z346" s="128"/>
    </row>
    <row r="347" spans="26:26" ht="15" x14ac:dyDescent="0.25">
      <c r="Z347" s="128"/>
    </row>
    <row r="348" spans="26:26" ht="15" x14ac:dyDescent="0.25">
      <c r="Z348" s="128"/>
    </row>
    <row r="349" spans="26:26" ht="15" x14ac:dyDescent="0.25">
      <c r="Z349" s="128"/>
    </row>
    <row r="350" spans="26:26" ht="15" x14ac:dyDescent="0.25">
      <c r="Z350" s="128"/>
    </row>
    <row r="351" spans="26:26" ht="15" x14ac:dyDescent="0.25">
      <c r="Z351" s="128"/>
    </row>
    <row r="352" spans="26:26" ht="15" x14ac:dyDescent="0.25">
      <c r="Z352" s="128"/>
    </row>
    <row r="353" spans="26:26" ht="15" x14ac:dyDescent="0.25">
      <c r="Z353" s="128"/>
    </row>
    <row r="354" spans="26:26" ht="15" x14ac:dyDescent="0.25">
      <c r="Z354" s="128"/>
    </row>
    <row r="355" spans="26:26" ht="15" x14ac:dyDescent="0.25">
      <c r="Z355" s="128"/>
    </row>
    <row r="356" spans="26:26" ht="15" x14ac:dyDescent="0.25">
      <c r="Z356" s="128"/>
    </row>
    <row r="357" spans="26:26" ht="15" x14ac:dyDescent="0.25">
      <c r="Z357" s="128"/>
    </row>
    <row r="358" spans="26:26" ht="15" x14ac:dyDescent="0.25">
      <c r="Z358" s="128"/>
    </row>
    <row r="359" spans="26:26" ht="15" x14ac:dyDescent="0.25">
      <c r="Z359" s="128"/>
    </row>
    <row r="360" spans="26:26" ht="15" x14ac:dyDescent="0.25">
      <c r="Z360" s="128"/>
    </row>
    <row r="361" spans="26:26" ht="15" x14ac:dyDescent="0.25">
      <c r="Z361" s="128"/>
    </row>
    <row r="362" spans="26:26" ht="15" x14ac:dyDescent="0.25">
      <c r="Z362" s="128"/>
    </row>
    <row r="363" spans="26:26" ht="15" x14ac:dyDescent="0.25">
      <c r="Z363" s="128"/>
    </row>
    <row r="364" spans="26:26" ht="15" x14ac:dyDescent="0.25">
      <c r="Z364" s="128"/>
    </row>
    <row r="365" spans="26:26" ht="15" x14ac:dyDescent="0.25">
      <c r="Z365" s="128"/>
    </row>
    <row r="366" spans="26:26" ht="15" x14ac:dyDescent="0.25">
      <c r="Z366" s="128"/>
    </row>
    <row r="367" spans="26:26" ht="15" x14ac:dyDescent="0.25">
      <c r="Z367" s="128"/>
    </row>
    <row r="368" spans="26:26" ht="15" x14ac:dyDescent="0.25">
      <c r="Z368" s="128"/>
    </row>
    <row r="369" spans="26:26" ht="15" x14ac:dyDescent="0.25">
      <c r="Z369" s="128"/>
    </row>
    <row r="370" spans="26:26" ht="15" x14ac:dyDescent="0.25">
      <c r="Z370" s="128"/>
    </row>
    <row r="371" spans="26:26" ht="15" x14ac:dyDescent="0.25">
      <c r="Z371" s="128"/>
    </row>
    <row r="372" spans="26:26" ht="15" x14ac:dyDescent="0.25">
      <c r="Z372" s="128"/>
    </row>
    <row r="373" spans="26:26" ht="15" x14ac:dyDescent="0.25">
      <c r="Z373" s="128"/>
    </row>
    <row r="374" spans="26:26" ht="15" x14ac:dyDescent="0.25">
      <c r="Z374" s="128"/>
    </row>
    <row r="375" spans="26:26" ht="15" x14ac:dyDescent="0.25">
      <c r="Z375" s="128"/>
    </row>
    <row r="376" spans="26:26" ht="15" x14ac:dyDescent="0.25">
      <c r="Z376" s="128"/>
    </row>
    <row r="377" spans="26:26" ht="15" x14ac:dyDescent="0.25">
      <c r="Z377" s="128"/>
    </row>
    <row r="378" spans="26:26" ht="15" x14ac:dyDescent="0.25">
      <c r="Z378" s="128"/>
    </row>
    <row r="379" spans="26:26" ht="15" x14ac:dyDescent="0.25">
      <c r="Z379" s="128"/>
    </row>
    <row r="380" spans="26:26" ht="15" x14ac:dyDescent="0.25">
      <c r="Z380" s="128"/>
    </row>
    <row r="381" spans="26:26" ht="15" x14ac:dyDescent="0.25">
      <c r="Z381" s="128"/>
    </row>
    <row r="382" spans="26:26" ht="15" x14ac:dyDescent="0.25">
      <c r="Z382" s="128"/>
    </row>
    <row r="383" spans="26:26" ht="15" x14ac:dyDescent="0.25">
      <c r="Z383" s="128"/>
    </row>
    <row r="384" spans="26:26" ht="15" x14ac:dyDescent="0.25">
      <c r="Z384" s="128"/>
    </row>
    <row r="385" spans="26:26" ht="15" x14ac:dyDescent="0.25">
      <c r="Z385" s="128"/>
    </row>
    <row r="386" spans="26:26" ht="15" x14ac:dyDescent="0.25">
      <c r="Z386" s="128"/>
    </row>
    <row r="387" spans="26:26" ht="15" x14ac:dyDescent="0.25">
      <c r="Z387" s="128"/>
    </row>
    <row r="388" spans="26:26" ht="15" x14ac:dyDescent="0.25">
      <c r="Z388" s="128"/>
    </row>
    <row r="389" spans="26:26" ht="15" x14ac:dyDescent="0.25">
      <c r="Z389" s="128"/>
    </row>
    <row r="390" spans="26:26" ht="15" x14ac:dyDescent="0.25">
      <c r="Z390" s="128"/>
    </row>
    <row r="391" spans="26:26" ht="15" x14ac:dyDescent="0.25">
      <c r="Z391" s="128"/>
    </row>
    <row r="392" spans="26:26" ht="15" x14ac:dyDescent="0.25">
      <c r="Z392" s="128"/>
    </row>
    <row r="393" spans="26:26" ht="15" x14ac:dyDescent="0.25">
      <c r="Z393" s="128"/>
    </row>
    <row r="394" spans="26:26" ht="15" x14ac:dyDescent="0.25">
      <c r="Z394" s="128"/>
    </row>
    <row r="395" spans="26:26" ht="15" x14ac:dyDescent="0.25">
      <c r="Z395" s="128"/>
    </row>
    <row r="396" spans="26:26" ht="15" x14ac:dyDescent="0.25">
      <c r="Z396" s="128"/>
    </row>
    <row r="397" spans="26:26" ht="15" x14ac:dyDescent="0.25">
      <c r="Z397" s="128"/>
    </row>
    <row r="398" spans="26:26" ht="15" x14ac:dyDescent="0.25">
      <c r="Z398" s="128"/>
    </row>
    <row r="399" spans="26:26" ht="15" x14ac:dyDescent="0.25">
      <c r="Z399" s="128"/>
    </row>
    <row r="400" spans="26:26" ht="15" x14ac:dyDescent="0.25">
      <c r="Z400" s="128"/>
    </row>
    <row r="401" spans="26:26" ht="15" x14ac:dyDescent="0.25">
      <c r="Z401" s="128"/>
    </row>
    <row r="402" spans="26:26" ht="15" x14ac:dyDescent="0.25">
      <c r="Z402" s="128"/>
    </row>
    <row r="403" spans="26:26" ht="15" x14ac:dyDescent="0.25">
      <c r="Z403" s="128"/>
    </row>
    <row r="404" spans="26:26" ht="15" x14ac:dyDescent="0.25">
      <c r="Z404" s="128"/>
    </row>
    <row r="405" spans="26:26" ht="15" x14ac:dyDescent="0.25">
      <c r="Z405" s="128"/>
    </row>
    <row r="406" spans="26:26" ht="15" x14ac:dyDescent="0.25">
      <c r="Z406" s="128"/>
    </row>
    <row r="407" spans="26:26" ht="15" x14ac:dyDescent="0.25">
      <c r="Z407" s="128"/>
    </row>
    <row r="408" spans="26:26" ht="15" x14ac:dyDescent="0.25">
      <c r="Z408" s="128"/>
    </row>
    <row r="409" spans="26:26" ht="15" x14ac:dyDescent="0.25">
      <c r="Z409" s="128"/>
    </row>
    <row r="410" spans="26:26" ht="15" x14ac:dyDescent="0.25">
      <c r="Z410" s="128"/>
    </row>
    <row r="411" spans="26:26" ht="15" x14ac:dyDescent="0.25">
      <c r="Z411" s="128"/>
    </row>
    <row r="412" spans="26:26" ht="15" x14ac:dyDescent="0.25">
      <c r="Z412" s="128"/>
    </row>
    <row r="413" spans="26:26" ht="15" x14ac:dyDescent="0.25">
      <c r="Z413" s="128"/>
    </row>
    <row r="414" spans="26:26" ht="15" x14ac:dyDescent="0.25">
      <c r="Z414" s="128"/>
    </row>
    <row r="415" spans="26:26" ht="15" x14ac:dyDescent="0.25">
      <c r="Z415" s="128"/>
    </row>
    <row r="416" spans="26:26" ht="15" x14ac:dyDescent="0.25">
      <c r="Z416" s="128"/>
    </row>
    <row r="417" spans="26:26" ht="15" x14ac:dyDescent="0.25">
      <c r="Z417" s="128"/>
    </row>
    <row r="418" spans="26:26" ht="15" x14ac:dyDescent="0.25">
      <c r="Z418" s="128"/>
    </row>
    <row r="419" spans="26:26" ht="15" x14ac:dyDescent="0.25">
      <c r="Z419" s="128"/>
    </row>
    <row r="420" spans="26:26" ht="15" x14ac:dyDescent="0.25">
      <c r="Z420" s="128"/>
    </row>
    <row r="421" spans="26:26" ht="15" x14ac:dyDescent="0.25">
      <c r="Z421" s="128"/>
    </row>
    <row r="422" spans="26:26" ht="15" x14ac:dyDescent="0.25">
      <c r="Z422" s="128"/>
    </row>
    <row r="423" spans="26:26" ht="15" x14ac:dyDescent="0.25">
      <c r="Z423" s="128"/>
    </row>
    <row r="424" spans="26:26" ht="15" x14ac:dyDescent="0.25">
      <c r="Z424" s="128"/>
    </row>
    <row r="425" spans="26:26" ht="15" x14ac:dyDescent="0.25">
      <c r="Z425" s="128"/>
    </row>
    <row r="426" spans="26:26" ht="15" x14ac:dyDescent="0.25">
      <c r="Z426" s="128"/>
    </row>
    <row r="427" spans="26:26" ht="15" x14ac:dyDescent="0.25">
      <c r="Z427" s="128"/>
    </row>
    <row r="428" spans="26:26" ht="15" x14ac:dyDescent="0.25">
      <c r="Z428" s="128"/>
    </row>
    <row r="429" spans="26:26" ht="15" x14ac:dyDescent="0.25">
      <c r="Z429" s="128"/>
    </row>
    <row r="430" spans="26:26" ht="15" x14ac:dyDescent="0.25">
      <c r="Z430" s="128"/>
    </row>
    <row r="431" spans="26:26" ht="15" x14ac:dyDescent="0.25">
      <c r="Z431" s="128"/>
    </row>
    <row r="432" spans="26:26" ht="15" x14ac:dyDescent="0.25">
      <c r="Z432" s="128"/>
    </row>
    <row r="433" spans="26:26" ht="15" x14ac:dyDescent="0.25">
      <c r="Z433" s="128"/>
    </row>
    <row r="434" spans="26:26" ht="15" x14ac:dyDescent="0.25">
      <c r="Z434" s="128"/>
    </row>
    <row r="435" spans="26:26" ht="15" x14ac:dyDescent="0.25">
      <c r="Z435" s="128"/>
    </row>
    <row r="436" spans="26:26" ht="15" x14ac:dyDescent="0.25">
      <c r="Z436" s="128"/>
    </row>
    <row r="437" spans="26:26" ht="15" x14ac:dyDescent="0.25">
      <c r="Z437" s="128"/>
    </row>
    <row r="438" spans="26:26" ht="15" x14ac:dyDescent="0.25">
      <c r="Z438" s="128"/>
    </row>
    <row r="439" spans="26:26" ht="15" x14ac:dyDescent="0.25">
      <c r="Z439" s="128"/>
    </row>
    <row r="440" spans="26:26" ht="15" x14ac:dyDescent="0.25">
      <c r="Z440" s="128"/>
    </row>
    <row r="441" spans="26:26" ht="15" x14ac:dyDescent="0.25">
      <c r="Z441" s="128"/>
    </row>
    <row r="442" spans="26:26" ht="15" x14ac:dyDescent="0.25">
      <c r="Z442" s="128"/>
    </row>
    <row r="443" spans="26:26" ht="15" x14ac:dyDescent="0.25">
      <c r="Z443" s="128"/>
    </row>
    <row r="444" spans="26:26" ht="15" x14ac:dyDescent="0.25">
      <c r="Z444" s="128"/>
    </row>
    <row r="445" spans="26:26" ht="15" x14ac:dyDescent="0.25">
      <c r="Z445" s="128"/>
    </row>
    <row r="446" spans="26:26" ht="15" x14ac:dyDescent="0.25">
      <c r="Z446" s="128"/>
    </row>
    <row r="447" spans="26:26" ht="15" x14ac:dyDescent="0.25">
      <c r="Z447" s="128"/>
    </row>
    <row r="448" spans="26:26" ht="15" x14ac:dyDescent="0.25">
      <c r="Z448" s="128"/>
    </row>
    <row r="449" spans="26:26" ht="15" x14ac:dyDescent="0.25">
      <c r="Z449" s="128"/>
    </row>
    <row r="450" spans="26:26" ht="15" x14ac:dyDescent="0.25">
      <c r="Z450" s="128"/>
    </row>
    <row r="451" spans="26:26" ht="15" x14ac:dyDescent="0.25">
      <c r="Z451" s="128"/>
    </row>
    <row r="452" spans="26:26" ht="15" x14ac:dyDescent="0.25">
      <c r="Z452" s="128"/>
    </row>
    <row r="453" spans="26:26" ht="15" x14ac:dyDescent="0.25">
      <c r="Z453" s="128"/>
    </row>
    <row r="454" spans="26:26" ht="15" x14ac:dyDescent="0.25">
      <c r="Z454" s="128"/>
    </row>
    <row r="455" spans="26:26" ht="15" x14ac:dyDescent="0.25">
      <c r="Z455" s="128"/>
    </row>
    <row r="456" spans="26:26" ht="15" x14ac:dyDescent="0.25">
      <c r="Z456" s="128"/>
    </row>
    <row r="457" spans="26:26" ht="15" x14ac:dyDescent="0.25">
      <c r="Z457" s="128"/>
    </row>
    <row r="458" spans="26:26" ht="15" x14ac:dyDescent="0.25">
      <c r="Z458" s="128"/>
    </row>
    <row r="459" spans="26:26" ht="15" x14ac:dyDescent="0.25">
      <c r="Z459" s="128"/>
    </row>
    <row r="460" spans="26:26" ht="15" x14ac:dyDescent="0.25">
      <c r="Z460" s="128"/>
    </row>
    <row r="461" spans="26:26" ht="15" x14ac:dyDescent="0.25">
      <c r="Z461" s="128"/>
    </row>
    <row r="462" spans="26:26" ht="15" x14ac:dyDescent="0.25">
      <c r="Z462" s="128"/>
    </row>
    <row r="463" spans="26:26" ht="15" x14ac:dyDescent="0.25">
      <c r="Z463" s="128"/>
    </row>
    <row r="464" spans="26:26" ht="15" x14ac:dyDescent="0.25">
      <c r="Z464" s="128"/>
    </row>
    <row r="465" spans="26:26" ht="15" x14ac:dyDescent="0.25">
      <c r="Z465" s="128"/>
    </row>
    <row r="466" spans="26:26" ht="15" x14ac:dyDescent="0.25">
      <c r="Z466" s="128"/>
    </row>
    <row r="467" spans="26:26" ht="15" x14ac:dyDescent="0.25">
      <c r="Z467" s="128"/>
    </row>
    <row r="468" spans="26:26" ht="15" x14ac:dyDescent="0.25">
      <c r="Z468" s="128"/>
    </row>
    <row r="469" spans="26:26" ht="15" x14ac:dyDescent="0.25">
      <c r="Z469" s="128"/>
    </row>
    <row r="470" spans="26:26" ht="15" x14ac:dyDescent="0.25">
      <c r="Z470" s="128"/>
    </row>
    <row r="471" spans="26:26" ht="15" x14ac:dyDescent="0.25">
      <c r="Z471" s="128"/>
    </row>
    <row r="472" spans="26:26" ht="15" x14ac:dyDescent="0.25">
      <c r="Z472" s="128"/>
    </row>
    <row r="473" spans="26:26" ht="15" x14ac:dyDescent="0.25">
      <c r="Z473" s="128"/>
    </row>
    <row r="474" spans="26:26" ht="15" x14ac:dyDescent="0.25">
      <c r="Z474" s="128"/>
    </row>
    <row r="475" spans="26:26" ht="15" x14ac:dyDescent="0.25">
      <c r="Z475" s="128"/>
    </row>
    <row r="476" spans="26:26" ht="15" x14ac:dyDescent="0.25">
      <c r="Z476" s="128"/>
    </row>
    <row r="477" spans="26:26" ht="15" x14ac:dyDescent="0.25">
      <c r="Z477" s="128"/>
    </row>
    <row r="478" spans="26:26" ht="15" x14ac:dyDescent="0.25">
      <c r="Z478" s="128"/>
    </row>
    <row r="479" spans="26:26" ht="15" x14ac:dyDescent="0.25">
      <c r="Z479" s="128"/>
    </row>
    <row r="480" spans="26:26" ht="15" x14ac:dyDescent="0.25">
      <c r="Z480" s="128"/>
    </row>
    <row r="481" spans="26:26" ht="15" x14ac:dyDescent="0.25">
      <c r="Z481" s="128"/>
    </row>
    <row r="482" spans="26:26" ht="15" x14ac:dyDescent="0.25">
      <c r="Z482" s="128"/>
    </row>
    <row r="483" spans="26:26" ht="15" x14ac:dyDescent="0.25">
      <c r="Z483" s="128"/>
    </row>
    <row r="484" spans="26:26" ht="15" x14ac:dyDescent="0.25">
      <c r="Z484" s="128"/>
    </row>
    <row r="485" spans="26:26" ht="15" x14ac:dyDescent="0.25">
      <c r="Z485" s="128"/>
    </row>
    <row r="486" spans="26:26" ht="15" x14ac:dyDescent="0.25">
      <c r="Z486" s="128"/>
    </row>
    <row r="487" spans="26:26" ht="15" x14ac:dyDescent="0.25">
      <c r="Z487" s="128"/>
    </row>
    <row r="488" spans="26:26" ht="15" x14ac:dyDescent="0.25">
      <c r="Z488" s="128"/>
    </row>
    <row r="489" spans="26:26" ht="15" x14ac:dyDescent="0.25">
      <c r="Z489" s="128"/>
    </row>
    <row r="490" spans="26:26" ht="15" x14ac:dyDescent="0.25">
      <c r="Z490" s="128"/>
    </row>
    <row r="491" spans="26:26" ht="15" x14ac:dyDescent="0.25">
      <c r="Z491" s="128"/>
    </row>
  </sheetData>
  <mergeCells count="484">
    <mergeCell ref="CO75:CQ75"/>
    <mergeCell ref="CO77:CQ77"/>
    <mergeCell ref="CO78:CQ78"/>
    <mergeCell ref="CO79:CQ79"/>
    <mergeCell ref="CO80:CQ80"/>
    <mergeCell ref="CO81:CQ81"/>
    <mergeCell ref="CO82:CQ82"/>
    <mergeCell ref="CO83:CQ83"/>
    <mergeCell ref="BR52:BT53"/>
    <mergeCell ref="BR57:BT57"/>
    <mergeCell ref="BR63:BT63"/>
    <mergeCell ref="BR68:BT69"/>
    <mergeCell ref="BR66:BT67"/>
    <mergeCell ref="BR72:BT73"/>
    <mergeCell ref="BR82:BT83"/>
    <mergeCell ref="CO62:CQ62"/>
    <mergeCell ref="CO63:CQ63"/>
    <mergeCell ref="CO64:CQ64"/>
    <mergeCell ref="CO65:CQ65"/>
    <mergeCell ref="CO66:CQ66"/>
    <mergeCell ref="CO70:CQ70"/>
    <mergeCell ref="CO72:CQ72"/>
    <mergeCell ref="CO73:CQ73"/>
    <mergeCell ref="CO74:CQ74"/>
    <mergeCell ref="CO52:CQ52"/>
    <mergeCell ref="CO53:CQ53"/>
    <mergeCell ref="CO54:CQ54"/>
    <mergeCell ref="CO55:CQ55"/>
    <mergeCell ref="CO56:CQ56"/>
    <mergeCell ref="CO57:CQ57"/>
    <mergeCell ref="CO58:CQ58"/>
    <mergeCell ref="CO59:CQ59"/>
    <mergeCell ref="CO61:CQ61"/>
    <mergeCell ref="CO36:CQ36"/>
    <mergeCell ref="CO37:CQ37"/>
    <mergeCell ref="CO35:CQ35"/>
    <mergeCell ref="BR16:BT17"/>
    <mergeCell ref="BR26:BT27"/>
    <mergeCell ref="BR30:BT31"/>
    <mergeCell ref="BR36:BT37"/>
    <mergeCell ref="BR38:BT39"/>
    <mergeCell ref="BR40:BT41"/>
    <mergeCell ref="CO24:CQ24"/>
    <mergeCell ref="CO26:CQ26"/>
    <mergeCell ref="CO27:CQ27"/>
    <mergeCell ref="CO28:CQ28"/>
    <mergeCell ref="CO29:CQ29"/>
    <mergeCell ref="CO31:CQ31"/>
    <mergeCell ref="CO32:CQ32"/>
    <mergeCell ref="CO33:CQ33"/>
    <mergeCell ref="CO34:CQ34"/>
    <mergeCell ref="CK38:CK39"/>
    <mergeCell ref="CL38:CL39"/>
    <mergeCell ref="BW39:BY39"/>
    <mergeCell ref="CC39:CE39"/>
    <mergeCell ref="CF39:CH39"/>
    <mergeCell ref="CF35:CH35"/>
    <mergeCell ref="CO11:CQ11"/>
    <mergeCell ref="CO12:CQ12"/>
    <mergeCell ref="CO13:CQ13"/>
    <mergeCell ref="CO15:CQ15"/>
    <mergeCell ref="CO16:CQ16"/>
    <mergeCell ref="CO17:CQ17"/>
    <mergeCell ref="CO18:CQ18"/>
    <mergeCell ref="CO19:CQ19"/>
    <mergeCell ref="CO20:CQ20"/>
    <mergeCell ref="BR1:CK1"/>
    <mergeCell ref="BR2:CK2"/>
    <mergeCell ref="CO6:CQ6"/>
    <mergeCell ref="CO9:CQ9"/>
    <mergeCell ref="CO10:CQ10"/>
    <mergeCell ref="BT3:CI3"/>
    <mergeCell ref="BR90:CK90"/>
    <mergeCell ref="BR91:CK91"/>
    <mergeCell ref="CJ88:CJ89"/>
    <mergeCell ref="CK88:CK89"/>
    <mergeCell ref="CL88:CL89"/>
    <mergeCell ref="BR89:BT89"/>
    <mergeCell ref="BW89:BY89"/>
    <mergeCell ref="BZ89:CB89"/>
    <mergeCell ref="CC89:CE89"/>
    <mergeCell ref="CL86:CL87"/>
    <mergeCell ref="BR87:BT87"/>
    <mergeCell ref="BW87:BY87"/>
    <mergeCell ref="BZ87:CB87"/>
    <mergeCell ref="CF87:CH87"/>
    <mergeCell ref="CJ86:CJ87"/>
    <mergeCell ref="CK86:CK87"/>
    <mergeCell ref="CK84:CK85"/>
    <mergeCell ref="CL84:CL85"/>
    <mergeCell ref="BP88:BP89"/>
    <mergeCell ref="BQ88:BQ89"/>
    <mergeCell ref="BR88:BT88"/>
    <mergeCell ref="BV88:BV89"/>
    <mergeCell ref="CF88:CH89"/>
    <mergeCell ref="BP86:BP87"/>
    <mergeCell ref="BQ86:BQ87"/>
    <mergeCell ref="BV86:BV87"/>
    <mergeCell ref="CC86:CE87"/>
    <mergeCell ref="BR86:BT86"/>
    <mergeCell ref="BW85:BY85"/>
    <mergeCell ref="CC85:CE85"/>
    <mergeCell ref="CF85:CH85"/>
    <mergeCell ref="BP84:BP85"/>
    <mergeCell ref="BQ84:BQ85"/>
    <mergeCell ref="BV84:BV85"/>
    <mergeCell ref="BZ84:CB85"/>
    <mergeCell ref="CJ84:CJ85"/>
    <mergeCell ref="BR84:BT85"/>
    <mergeCell ref="CK82:CK83"/>
    <mergeCell ref="CL82:CL83"/>
    <mergeCell ref="BZ83:CB83"/>
    <mergeCell ref="CC83:CE83"/>
    <mergeCell ref="CF83:CH83"/>
    <mergeCell ref="BP82:BP83"/>
    <mergeCell ref="BQ82:BQ83"/>
    <mergeCell ref="BV82:BV83"/>
    <mergeCell ref="BW82:BY83"/>
    <mergeCell ref="CJ82:CJ83"/>
    <mergeCell ref="BL80:CL80"/>
    <mergeCell ref="BQ81:BT81"/>
    <mergeCell ref="BU81:BV81"/>
    <mergeCell ref="BW81:BY81"/>
    <mergeCell ref="BZ81:CB81"/>
    <mergeCell ref="CC81:CE81"/>
    <mergeCell ref="CF81:CH81"/>
    <mergeCell ref="CK78:CK79"/>
    <mergeCell ref="CL78:CL79"/>
    <mergeCell ref="BR79:BT79"/>
    <mergeCell ref="BW79:BY79"/>
    <mergeCell ref="BZ79:CB79"/>
    <mergeCell ref="CC79:CE79"/>
    <mergeCell ref="BP78:BP79"/>
    <mergeCell ref="BQ78:BQ79"/>
    <mergeCell ref="BR78:BT78"/>
    <mergeCell ref="BV78:BV79"/>
    <mergeCell ref="CF78:CH79"/>
    <mergeCell ref="CJ78:CJ79"/>
    <mergeCell ref="CK76:CK77"/>
    <mergeCell ref="CL76:CL77"/>
    <mergeCell ref="BR77:BT77"/>
    <mergeCell ref="BW77:BY77"/>
    <mergeCell ref="BZ77:CB77"/>
    <mergeCell ref="CF77:CH77"/>
    <mergeCell ref="BP76:BP77"/>
    <mergeCell ref="BQ76:BQ77"/>
    <mergeCell ref="BR76:BT76"/>
    <mergeCell ref="BV76:BV77"/>
    <mergeCell ref="CC76:CE77"/>
    <mergeCell ref="CJ76:CJ77"/>
    <mergeCell ref="CK74:CK75"/>
    <mergeCell ref="CL74:CL75"/>
    <mergeCell ref="BR75:BT75"/>
    <mergeCell ref="BW75:BY75"/>
    <mergeCell ref="CC75:CE75"/>
    <mergeCell ref="CF75:CH75"/>
    <mergeCell ref="BP74:BP75"/>
    <mergeCell ref="BQ74:BQ75"/>
    <mergeCell ref="BR74:BT74"/>
    <mergeCell ref="BV74:BV75"/>
    <mergeCell ref="BZ74:CB75"/>
    <mergeCell ref="CJ74:CJ75"/>
    <mergeCell ref="CK72:CK73"/>
    <mergeCell ref="CL72:CL73"/>
    <mergeCell ref="BZ73:CB73"/>
    <mergeCell ref="CC73:CE73"/>
    <mergeCell ref="CF73:CH73"/>
    <mergeCell ref="BP72:BP73"/>
    <mergeCell ref="BQ72:BQ73"/>
    <mergeCell ref="BV72:BV73"/>
    <mergeCell ref="BW72:BY73"/>
    <mergeCell ref="CJ72:CJ73"/>
    <mergeCell ref="BQ71:BT71"/>
    <mergeCell ref="BU71:BV71"/>
    <mergeCell ref="BW71:BY71"/>
    <mergeCell ref="BZ71:CB71"/>
    <mergeCell ref="CC71:CE71"/>
    <mergeCell ref="CF71:CH71"/>
    <mergeCell ref="CK68:CK69"/>
    <mergeCell ref="CL68:CL69"/>
    <mergeCell ref="BW69:BY69"/>
    <mergeCell ref="BZ69:CB69"/>
    <mergeCell ref="CC69:CE69"/>
    <mergeCell ref="BL70:CL70"/>
    <mergeCell ref="CK66:CK67"/>
    <mergeCell ref="CL66:CL67"/>
    <mergeCell ref="BW67:BY67"/>
    <mergeCell ref="BZ67:CB67"/>
    <mergeCell ref="CF67:CH67"/>
    <mergeCell ref="BP68:BP69"/>
    <mergeCell ref="BQ68:BQ69"/>
    <mergeCell ref="BV68:BV69"/>
    <mergeCell ref="CF68:CH69"/>
    <mergeCell ref="CJ68:CJ69"/>
    <mergeCell ref="BP66:BP67"/>
    <mergeCell ref="BQ66:BQ67"/>
    <mergeCell ref="BV66:BV67"/>
    <mergeCell ref="CC66:CE67"/>
    <mergeCell ref="CJ66:CJ67"/>
    <mergeCell ref="CJ64:CJ65"/>
    <mergeCell ref="CK64:CK65"/>
    <mergeCell ref="CL64:CL65"/>
    <mergeCell ref="BR65:BT65"/>
    <mergeCell ref="BW65:BY65"/>
    <mergeCell ref="CC65:CE65"/>
    <mergeCell ref="CF65:CH65"/>
    <mergeCell ref="CK62:CK63"/>
    <mergeCell ref="CL62:CL63"/>
    <mergeCell ref="BZ63:CB63"/>
    <mergeCell ref="CC63:CE63"/>
    <mergeCell ref="CF63:CH63"/>
    <mergeCell ref="CJ62:CJ63"/>
    <mergeCell ref="BP64:BP65"/>
    <mergeCell ref="BQ64:BQ65"/>
    <mergeCell ref="BR64:BT64"/>
    <mergeCell ref="BV64:BV65"/>
    <mergeCell ref="BZ64:CB65"/>
    <mergeCell ref="BP62:BP63"/>
    <mergeCell ref="BQ62:BQ63"/>
    <mergeCell ref="BR62:BT62"/>
    <mergeCell ref="BV62:BV63"/>
    <mergeCell ref="BW62:BY63"/>
    <mergeCell ref="BQ61:BT61"/>
    <mergeCell ref="BU61:BV61"/>
    <mergeCell ref="BW61:BY61"/>
    <mergeCell ref="BZ61:CB61"/>
    <mergeCell ref="CC61:CE61"/>
    <mergeCell ref="CF61:CH61"/>
    <mergeCell ref="CK58:CK59"/>
    <mergeCell ref="CL58:CL59"/>
    <mergeCell ref="BW59:BY59"/>
    <mergeCell ref="BZ59:CB59"/>
    <mergeCell ref="CC59:CE59"/>
    <mergeCell ref="BL60:CL60"/>
    <mergeCell ref="CK56:CK57"/>
    <mergeCell ref="CL56:CL57"/>
    <mergeCell ref="BW57:BY57"/>
    <mergeCell ref="BZ57:CB57"/>
    <mergeCell ref="CF57:CH57"/>
    <mergeCell ref="BP58:BP59"/>
    <mergeCell ref="BQ58:BQ59"/>
    <mergeCell ref="BV58:BV59"/>
    <mergeCell ref="CF58:CH59"/>
    <mergeCell ref="CJ58:CJ59"/>
    <mergeCell ref="BP56:BP57"/>
    <mergeCell ref="BQ56:BQ57"/>
    <mergeCell ref="BR56:BT56"/>
    <mergeCell ref="BV56:BV57"/>
    <mergeCell ref="CC56:CE57"/>
    <mergeCell ref="CJ56:CJ57"/>
    <mergeCell ref="CK54:CK55"/>
    <mergeCell ref="CL54:CL55"/>
    <mergeCell ref="BR55:BT55"/>
    <mergeCell ref="BW55:BY55"/>
    <mergeCell ref="CC55:CE55"/>
    <mergeCell ref="CF55:CH55"/>
    <mergeCell ref="BP54:BP55"/>
    <mergeCell ref="BQ54:BQ55"/>
    <mergeCell ref="BR54:BT54"/>
    <mergeCell ref="BV54:BV55"/>
    <mergeCell ref="BZ54:CB55"/>
    <mergeCell ref="CJ54:CJ55"/>
    <mergeCell ref="CJ52:CJ53"/>
    <mergeCell ref="CK52:CK53"/>
    <mergeCell ref="CL52:CL53"/>
    <mergeCell ref="BZ53:CB53"/>
    <mergeCell ref="CC53:CE53"/>
    <mergeCell ref="CF53:CH53"/>
    <mergeCell ref="CF51:CH51"/>
    <mergeCell ref="BP52:BP53"/>
    <mergeCell ref="BQ52:BQ53"/>
    <mergeCell ref="BV52:BV53"/>
    <mergeCell ref="BW52:BY53"/>
    <mergeCell ref="BR44:CK44"/>
    <mergeCell ref="BR45:CK45"/>
    <mergeCell ref="BR47:CK47"/>
    <mergeCell ref="BT49:CI49"/>
    <mergeCell ref="BL50:CL50"/>
    <mergeCell ref="BQ51:BT51"/>
    <mergeCell ref="BU51:BV51"/>
    <mergeCell ref="BW51:BY51"/>
    <mergeCell ref="BZ51:CB51"/>
    <mergeCell ref="CC51:CE51"/>
    <mergeCell ref="BR48:CK48"/>
    <mergeCell ref="CJ42:CJ43"/>
    <mergeCell ref="CK42:CK43"/>
    <mergeCell ref="CL42:CL43"/>
    <mergeCell ref="BW43:BY43"/>
    <mergeCell ref="BZ43:CB43"/>
    <mergeCell ref="CC43:CE43"/>
    <mergeCell ref="CL40:CL41"/>
    <mergeCell ref="BW41:BY41"/>
    <mergeCell ref="BZ41:CB41"/>
    <mergeCell ref="CF41:CH41"/>
    <mergeCell ref="CJ40:CJ41"/>
    <mergeCell ref="CK40:CK41"/>
    <mergeCell ref="BR43:BT43"/>
    <mergeCell ref="BP42:BP43"/>
    <mergeCell ref="BQ42:BQ43"/>
    <mergeCell ref="BR42:BT42"/>
    <mergeCell ref="BV42:BV43"/>
    <mergeCell ref="CF42:CH43"/>
    <mergeCell ref="BP40:BP41"/>
    <mergeCell ref="BQ40:BQ41"/>
    <mergeCell ref="BV40:BV41"/>
    <mergeCell ref="CC40:CE41"/>
    <mergeCell ref="BP38:BP39"/>
    <mergeCell ref="BQ38:BQ39"/>
    <mergeCell ref="BV38:BV39"/>
    <mergeCell ref="BZ38:CB39"/>
    <mergeCell ref="CJ38:CJ39"/>
    <mergeCell ref="CJ36:CJ37"/>
    <mergeCell ref="CK36:CK37"/>
    <mergeCell ref="CL36:CL37"/>
    <mergeCell ref="BZ37:CB37"/>
    <mergeCell ref="CC37:CE37"/>
    <mergeCell ref="CF37:CH37"/>
    <mergeCell ref="BP36:BP37"/>
    <mergeCell ref="BQ36:BQ37"/>
    <mergeCell ref="BV36:BV37"/>
    <mergeCell ref="BW36:BY37"/>
    <mergeCell ref="CL32:CL33"/>
    <mergeCell ref="BW33:BY33"/>
    <mergeCell ref="BZ33:CB33"/>
    <mergeCell ref="CC33:CE33"/>
    <mergeCell ref="BL34:CL34"/>
    <mergeCell ref="BQ35:BT35"/>
    <mergeCell ref="BU35:BV35"/>
    <mergeCell ref="BW35:BY35"/>
    <mergeCell ref="BZ35:CB35"/>
    <mergeCell ref="CC35:CE35"/>
    <mergeCell ref="BP32:BP33"/>
    <mergeCell ref="BQ32:BQ33"/>
    <mergeCell ref="BV32:BV33"/>
    <mergeCell ref="CF32:CH33"/>
    <mergeCell ref="CJ32:CJ33"/>
    <mergeCell ref="CK32:CK33"/>
    <mergeCell ref="CK30:CK31"/>
    <mergeCell ref="CL30:CL31"/>
    <mergeCell ref="BW31:BY31"/>
    <mergeCell ref="BZ31:CB31"/>
    <mergeCell ref="CF31:CH31"/>
    <mergeCell ref="BP30:BP31"/>
    <mergeCell ref="BQ30:BQ31"/>
    <mergeCell ref="BV30:BV31"/>
    <mergeCell ref="CC30:CE31"/>
    <mergeCell ref="CJ30:CJ31"/>
    <mergeCell ref="CK28:CK29"/>
    <mergeCell ref="CL28:CL29"/>
    <mergeCell ref="BR29:BT29"/>
    <mergeCell ref="BW29:BY29"/>
    <mergeCell ref="CC29:CE29"/>
    <mergeCell ref="CF29:CH29"/>
    <mergeCell ref="BP28:BP29"/>
    <mergeCell ref="BQ28:BQ29"/>
    <mergeCell ref="BR28:BT28"/>
    <mergeCell ref="BV28:BV29"/>
    <mergeCell ref="BZ28:CB29"/>
    <mergeCell ref="CJ28:CJ29"/>
    <mergeCell ref="CJ26:CJ27"/>
    <mergeCell ref="CK26:CK27"/>
    <mergeCell ref="CL26:CL27"/>
    <mergeCell ref="BZ27:CB27"/>
    <mergeCell ref="CC27:CE27"/>
    <mergeCell ref="CF27:CH27"/>
    <mergeCell ref="CF25:CH25"/>
    <mergeCell ref="BP26:BP27"/>
    <mergeCell ref="BQ26:BQ27"/>
    <mergeCell ref="BV26:BV27"/>
    <mergeCell ref="BW26:BY27"/>
    <mergeCell ref="CL22:CL23"/>
    <mergeCell ref="BW23:BY23"/>
    <mergeCell ref="BZ23:CB23"/>
    <mergeCell ref="CC23:CE23"/>
    <mergeCell ref="BL24:CL24"/>
    <mergeCell ref="BQ25:BT25"/>
    <mergeCell ref="BU25:BV25"/>
    <mergeCell ref="BW25:BY25"/>
    <mergeCell ref="BZ25:CB25"/>
    <mergeCell ref="CC25:CE25"/>
    <mergeCell ref="BP22:BP23"/>
    <mergeCell ref="BQ22:BQ23"/>
    <mergeCell ref="BV22:BV23"/>
    <mergeCell ref="CF22:CH23"/>
    <mergeCell ref="CJ22:CJ23"/>
    <mergeCell ref="CK22:CK23"/>
    <mergeCell ref="CK20:CK21"/>
    <mergeCell ref="CL20:CL21"/>
    <mergeCell ref="BR21:BT21"/>
    <mergeCell ref="BW21:BY21"/>
    <mergeCell ref="BZ21:CB21"/>
    <mergeCell ref="CF21:CH21"/>
    <mergeCell ref="BP20:BP21"/>
    <mergeCell ref="BQ20:BQ21"/>
    <mergeCell ref="BR20:BT20"/>
    <mergeCell ref="BV20:BV21"/>
    <mergeCell ref="CC20:CE21"/>
    <mergeCell ref="CJ20:CJ21"/>
    <mergeCell ref="CK18:CK19"/>
    <mergeCell ref="CL18:CL19"/>
    <mergeCell ref="BR19:BT19"/>
    <mergeCell ref="BW19:BY19"/>
    <mergeCell ref="CC19:CE19"/>
    <mergeCell ref="CF19:CH19"/>
    <mergeCell ref="BP18:BP19"/>
    <mergeCell ref="BQ18:BQ19"/>
    <mergeCell ref="BR18:BT18"/>
    <mergeCell ref="BV18:BV19"/>
    <mergeCell ref="BZ18:CB19"/>
    <mergeCell ref="CJ18:CJ19"/>
    <mergeCell ref="CK16:CK17"/>
    <mergeCell ref="CL16:CL17"/>
    <mergeCell ref="BZ17:CB17"/>
    <mergeCell ref="CC17:CE17"/>
    <mergeCell ref="CF17:CH17"/>
    <mergeCell ref="BP16:BP17"/>
    <mergeCell ref="BQ16:BQ17"/>
    <mergeCell ref="BV16:BV17"/>
    <mergeCell ref="BW16:BY17"/>
    <mergeCell ref="CJ16:CJ17"/>
    <mergeCell ref="BL14:CL14"/>
    <mergeCell ref="BQ15:BT15"/>
    <mergeCell ref="BU15:BV15"/>
    <mergeCell ref="BW15:BY15"/>
    <mergeCell ref="BZ15:CB15"/>
    <mergeCell ref="CC15:CE15"/>
    <mergeCell ref="CF15:CH15"/>
    <mergeCell ref="CK12:CK13"/>
    <mergeCell ref="CL12:CL13"/>
    <mergeCell ref="BR13:BT13"/>
    <mergeCell ref="BW13:BY13"/>
    <mergeCell ref="BZ13:CB13"/>
    <mergeCell ref="CC13:CE13"/>
    <mergeCell ref="BP12:BP13"/>
    <mergeCell ref="BQ12:BQ13"/>
    <mergeCell ref="BR12:BT12"/>
    <mergeCell ref="BV12:BV13"/>
    <mergeCell ref="CF12:CH13"/>
    <mergeCell ref="CJ12:CJ13"/>
    <mergeCell ref="CJ10:CJ11"/>
    <mergeCell ref="CK10:CK11"/>
    <mergeCell ref="CL10:CL11"/>
    <mergeCell ref="BR11:BT11"/>
    <mergeCell ref="BW11:BY11"/>
    <mergeCell ref="BZ11:CB11"/>
    <mergeCell ref="CF11:CH11"/>
    <mergeCell ref="BR9:BT9"/>
    <mergeCell ref="BW9:BY9"/>
    <mergeCell ref="CC9:CE9"/>
    <mergeCell ref="CF9:CH9"/>
    <mergeCell ref="BP10:BP11"/>
    <mergeCell ref="BQ10:BQ11"/>
    <mergeCell ref="BR10:BT10"/>
    <mergeCell ref="BV10:BV11"/>
    <mergeCell ref="CC10:CE11"/>
    <mergeCell ref="CO7:CQ7"/>
    <mergeCell ref="BP8:BP9"/>
    <mergeCell ref="BQ8:BQ9"/>
    <mergeCell ref="BR8:BT8"/>
    <mergeCell ref="BV8:BV9"/>
    <mergeCell ref="BZ8:CB9"/>
    <mergeCell ref="CJ8:CJ9"/>
    <mergeCell ref="CK8:CK9"/>
    <mergeCell ref="CL8:CL9"/>
    <mergeCell ref="CO8:CQ8"/>
    <mergeCell ref="CK6:CK7"/>
    <mergeCell ref="CL6:CL7"/>
    <mergeCell ref="BR7:BT7"/>
    <mergeCell ref="BZ7:CB7"/>
    <mergeCell ref="CC7:CE7"/>
    <mergeCell ref="CF7:CH7"/>
    <mergeCell ref="BP6:BP7"/>
    <mergeCell ref="BQ6:BQ7"/>
    <mergeCell ref="BR6:BT6"/>
    <mergeCell ref="BV6:BV7"/>
    <mergeCell ref="BW6:BY7"/>
    <mergeCell ref="CJ6:CJ7"/>
    <mergeCell ref="BL4:CL4"/>
    <mergeCell ref="BQ5:BT5"/>
    <mergeCell ref="BU5:BV5"/>
    <mergeCell ref="BW5:BY5"/>
    <mergeCell ref="BZ5:CB5"/>
    <mergeCell ref="CC5:CE5"/>
    <mergeCell ref="CF5:CH5"/>
  </mergeCells>
  <conditionalFormatting sqref="CJ86:CK86 CJ84:CK84 CJ82:CK82 CJ88:CK88 CK83 CK85 CK87 CJ56 CK52:CK59 CJ52 CJ58 CJ54 CJ66 CK62:CK69 CJ62 CJ68 CJ64 CJ76 CK72:CK79 CJ72 CJ78 CJ74 CJ10 CK6:CK13 CJ6 CJ12 CJ8 CJ20:CK20 CJ18:CK18 CJ16:CK16 CJ22:CK22 CK17 CK19 CK21 CJ30:CK30 CJ28:CK28 CJ26:CK26 CJ32:CK32 CK27 CK29 CK31 CJ40:CK40 CJ38:CK38 CJ36:CK36 CJ42:CK42 CK37 CK39 CK41">
    <cfRule type="cellIs" dxfId="8" priority="9" stopIfTrue="1" operator="equal">
      <formula>0</formula>
    </cfRule>
  </conditionalFormatting>
  <conditionalFormatting sqref="BM6:BM11">
    <cfRule type="uniqueValues" dxfId="7" priority="8"/>
  </conditionalFormatting>
  <conditionalFormatting sqref="BM16:BM21">
    <cfRule type="uniqueValues" dxfId="6" priority="7"/>
  </conditionalFormatting>
  <conditionalFormatting sqref="BM26:BM31">
    <cfRule type="uniqueValues" dxfId="5" priority="6"/>
  </conditionalFormatting>
  <conditionalFormatting sqref="BM36:BM41">
    <cfRule type="uniqueValues" dxfId="4" priority="5"/>
  </conditionalFormatting>
  <conditionalFormatting sqref="BM52:BM57">
    <cfRule type="uniqueValues" dxfId="3" priority="4"/>
  </conditionalFormatting>
  <conditionalFormatting sqref="BM62:BM67">
    <cfRule type="uniqueValues" dxfId="2" priority="3"/>
  </conditionalFormatting>
  <conditionalFormatting sqref="BM72:BM77">
    <cfRule type="uniqueValues" dxfId="1" priority="2"/>
  </conditionalFormatting>
  <conditionalFormatting sqref="BM82:BM87">
    <cfRule type="uniqueValues" dxfId="0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6"/>
  <sheetViews>
    <sheetView zoomScale="70" zoomScaleNormal="70" workbookViewId="0">
      <selection activeCell="L37" sqref="L37"/>
    </sheetView>
  </sheetViews>
  <sheetFormatPr defaultColWidth="9.140625" defaultRowHeight="15" x14ac:dyDescent="0.25"/>
  <cols>
    <col min="1" max="1" width="3.7109375" customWidth="1"/>
    <col min="2" max="2" width="23.7109375" customWidth="1"/>
    <col min="3" max="3" width="4.42578125" customWidth="1"/>
    <col min="4" max="4" width="23.7109375" customWidth="1"/>
    <col min="5" max="5" width="3.42578125" customWidth="1"/>
    <col min="6" max="6" width="3.28515625" customWidth="1"/>
    <col min="7" max="7" width="23.7109375" customWidth="1"/>
    <col min="8" max="8" width="3.5703125" customWidth="1"/>
    <col min="9" max="9" width="23.7109375" customWidth="1"/>
    <col min="10" max="10" width="2.85546875" customWidth="1"/>
    <col min="11" max="11" width="3.7109375" customWidth="1"/>
    <col min="12" max="12" width="23.7109375" customWidth="1"/>
    <col min="13" max="13" width="3.7109375" customWidth="1"/>
    <col min="14" max="14" width="23.7109375" customWidth="1"/>
    <col min="15" max="16" width="3.7109375" customWidth="1"/>
    <col min="17" max="17" width="25.7109375" customWidth="1"/>
    <col min="18" max="18" width="3.7109375" customWidth="1"/>
    <col min="19" max="19" width="25.7109375" customWidth="1"/>
    <col min="20" max="20" width="3.7109375" customWidth="1"/>
  </cols>
  <sheetData>
    <row r="1" spans="1:21" ht="15" customHeight="1" x14ac:dyDescent="0.25">
      <c r="A1" s="342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1" ht="24.95" customHeight="1" x14ac:dyDescent="0.25">
      <c r="A2" s="342"/>
      <c r="B2" s="378" t="s">
        <v>301</v>
      </c>
      <c r="C2" s="378"/>
      <c r="D2" s="378"/>
      <c r="E2" s="378"/>
      <c r="F2" s="378"/>
      <c r="G2" s="378"/>
      <c r="H2" s="378"/>
      <c r="I2" s="378"/>
      <c r="J2" s="116"/>
      <c r="K2" s="301"/>
      <c r="L2" s="522"/>
      <c r="M2" s="522"/>
      <c r="N2" s="522"/>
      <c r="O2" s="522"/>
      <c r="P2" s="522"/>
      <c r="Q2" s="522"/>
      <c r="R2" s="522"/>
      <c r="S2" s="522"/>
      <c r="T2" s="301"/>
      <c r="U2" s="116"/>
    </row>
    <row r="3" spans="1:21" ht="15" customHeight="1" x14ac:dyDescent="0.25">
      <c r="A3" s="342"/>
      <c r="B3" s="381" t="s">
        <v>308</v>
      </c>
      <c r="C3" s="381"/>
      <c r="D3" s="381"/>
      <c r="E3" s="381"/>
      <c r="F3" s="381"/>
      <c r="G3" s="381"/>
      <c r="H3" s="381"/>
      <c r="I3" s="381"/>
      <c r="J3" s="253"/>
      <c r="K3" s="302"/>
      <c r="L3" s="523"/>
      <c r="M3" s="523"/>
      <c r="N3" s="523"/>
      <c r="O3" s="523"/>
      <c r="P3" s="523"/>
      <c r="Q3" s="523"/>
      <c r="R3" s="523"/>
      <c r="S3" s="523"/>
      <c r="T3" s="302"/>
      <c r="U3" s="253"/>
    </row>
    <row r="4" spans="1:21" ht="15" customHeight="1" x14ac:dyDescent="0.25">
      <c r="A4" s="342"/>
      <c r="B4" s="299"/>
      <c r="D4" s="515" t="s">
        <v>252</v>
      </c>
      <c r="E4" s="515"/>
      <c r="F4" s="515"/>
      <c r="G4" s="515"/>
      <c r="H4" s="339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1" ht="15" customHeight="1" x14ac:dyDescent="0.25">
      <c r="A5" s="338">
        <v>1</v>
      </c>
      <c r="B5" s="312" t="s">
        <v>93</v>
      </c>
      <c r="C5" s="338"/>
      <c r="D5" s="314"/>
      <c r="E5" s="313"/>
      <c r="F5" s="313"/>
      <c r="G5" s="315"/>
      <c r="H5" s="511"/>
      <c r="I5" s="314"/>
      <c r="J5" s="316"/>
      <c r="K5" s="21"/>
      <c r="L5" s="300"/>
      <c r="M5" s="115"/>
      <c r="N5" s="21"/>
      <c r="O5" s="115"/>
      <c r="P5" s="115"/>
      <c r="Q5" s="115"/>
      <c r="R5" s="521"/>
      <c r="S5" s="21"/>
      <c r="T5" s="304"/>
    </row>
    <row r="6" spans="1:21" ht="15" customHeight="1" x14ac:dyDescent="0.25">
      <c r="A6" s="338"/>
      <c r="B6" s="317"/>
      <c r="C6" s="512">
        <v>1</v>
      </c>
      <c r="D6" s="312" t="s">
        <v>93</v>
      </c>
      <c r="E6" s="338"/>
      <c r="F6" s="313"/>
      <c r="G6" s="318"/>
      <c r="H6" s="511"/>
      <c r="I6" s="314" t="s">
        <v>309</v>
      </c>
      <c r="J6" s="316"/>
      <c r="K6" s="21"/>
      <c r="L6" s="300"/>
      <c r="M6" s="519"/>
      <c r="N6" s="21"/>
      <c r="O6" s="115"/>
      <c r="P6" s="115"/>
      <c r="Q6" s="21"/>
      <c r="R6" s="521"/>
      <c r="S6" s="21"/>
      <c r="T6" s="304"/>
    </row>
    <row r="7" spans="1:21" ht="15" customHeight="1" x14ac:dyDescent="0.25">
      <c r="A7" s="338">
        <v>2</v>
      </c>
      <c r="B7" s="319" t="s">
        <v>18</v>
      </c>
      <c r="C7" s="513"/>
      <c r="D7" s="326" t="s">
        <v>312</v>
      </c>
      <c r="E7" s="512">
        <v>5</v>
      </c>
      <c r="F7" s="321"/>
      <c r="G7" s="330"/>
      <c r="H7" s="345"/>
      <c r="I7" s="314"/>
      <c r="J7" s="316"/>
      <c r="K7" s="21"/>
      <c r="L7" s="300"/>
      <c r="M7" s="519"/>
      <c r="N7" s="21"/>
      <c r="O7" s="519"/>
      <c r="P7" s="115"/>
      <c r="Q7" s="21"/>
      <c r="R7" s="115"/>
      <c r="S7" s="21"/>
      <c r="T7" s="304"/>
    </row>
    <row r="8" spans="1:21" ht="15" customHeight="1" x14ac:dyDescent="0.25">
      <c r="A8" s="338"/>
      <c r="B8" s="312"/>
      <c r="C8" s="338"/>
      <c r="D8" s="330"/>
      <c r="E8" s="514"/>
      <c r="F8" s="321"/>
      <c r="G8" s="312" t="s">
        <v>93</v>
      </c>
      <c r="H8" s="345"/>
      <c r="I8" s="314"/>
      <c r="J8" s="316"/>
      <c r="K8" s="21"/>
      <c r="L8" s="300"/>
      <c r="M8" s="115"/>
      <c r="N8" s="21"/>
      <c r="O8" s="519"/>
      <c r="P8" s="115"/>
      <c r="Q8" s="21"/>
      <c r="R8" s="115"/>
      <c r="S8" s="21"/>
      <c r="T8" s="304"/>
    </row>
    <row r="9" spans="1:21" ht="15" customHeight="1" x14ac:dyDescent="0.25">
      <c r="A9" s="338">
        <v>3</v>
      </c>
      <c r="B9" s="319" t="s">
        <v>97</v>
      </c>
      <c r="C9" s="345"/>
      <c r="D9" s="330"/>
      <c r="E9" s="514"/>
      <c r="F9" s="322"/>
      <c r="G9" s="326" t="s">
        <v>311</v>
      </c>
      <c r="H9" s="512">
        <v>7</v>
      </c>
      <c r="I9" s="314"/>
      <c r="J9" s="316"/>
      <c r="K9" s="21"/>
      <c r="L9" s="300"/>
      <c r="M9" s="115"/>
      <c r="N9" s="21"/>
      <c r="O9" s="519"/>
      <c r="P9" s="115"/>
      <c r="Q9" s="21"/>
      <c r="R9" s="519"/>
      <c r="S9" s="21"/>
      <c r="T9" s="304"/>
    </row>
    <row r="10" spans="1:21" ht="15" customHeight="1" x14ac:dyDescent="0.25">
      <c r="A10" s="338"/>
      <c r="B10" s="317"/>
      <c r="C10" s="512">
        <v>2</v>
      </c>
      <c r="D10" s="319" t="s">
        <v>94</v>
      </c>
      <c r="E10" s="513"/>
      <c r="F10" s="321"/>
      <c r="G10" s="330"/>
      <c r="H10" s="514"/>
      <c r="I10" s="331"/>
      <c r="J10" s="316"/>
      <c r="K10" s="21"/>
      <c r="L10" s="300"/>
      <c r="M10" s="519"/>
      <c r="N10" s="21"/>
      <c r="O10" s="519"/>
      <c r="P10" s="115"/>
      <c r="Q10" s="21"/>
      <c r="R10" s="519"/>
      <c r="S10" s="21"/>
      <c r="T10" s="304"/>
    </row>
    <row r="11" spans="1:21" ht="15" customHeight="1" x14ac:dyDescent="0.25">
      <c r="A11" s="338">
        <v>4</v>
      </c>
      <c r="B11" s="319" t="s">
        <v>94</v>
      </c>
      <c r="C11" s="513"/>
      <c r="D11" s="331" t="s">
        <v>312</v>
      </c>
      <c r="E11" s="338"/>
      <c r="F11" s="321"/>
      <c r="G11" s="330"/>
      <c r="H11" s="514"/>
      <c r="I11" s="331"/>
      <c r="J11" s="316"/>
      <c r="K11" s="21"/>
      <c r="L11" s="300"/>
      <c r="M11" s="519"/>
      <c r="N11" s="21"/>
      <c r="O11" s="115"/>
      <c r="P11" s="115"/>
      <c r="Q11" s="21"/>
      <c r="R11" s="519"/>
      <c r="S11" s="21"/>
      <c r="T11" s="304"/>
    </row>
    <row r="12" spans="1:21" ht="15" customHeight="1" x14ac:dyDescent="0.25">
      <c r="A12" s="338"/>
      <c r="B12" s="312"/>
      <c r="C12" s="338"/>
      <c r="D12" s="331"/>
      <c r="E12" s="338"/>
      <c r="F12" s="321"/>
      <c r="G12" s="330"/>
      <c r="H12" s="514"/>
      <c r="I12" s="312" t="s">
        <v>93</v>
      </c>
      <c r="J12" s="518">
        <v>1</v>
      </c>
      <c r="K12" s="21"/>
      <c r="L12" s="300"/>
      <c r="M12" s="115"/>
      <c r="N12" s="21"/>
      <c r="O12" s="115"/>
      <c r="P12" s="115"/>
      <c r="Q12" s="21"/>
      <c r="R12" s="519"/>
      <c r="S12" s="21"/>
      <c r="T12" s="520"/>
    </row>
    <row r="13" spans="1:21" ht="15" customHeight="1" x14ac:dyDescent="0.25">
      <c r="A13" s="338">
        <v>5</v>
      </c>
      <c r="B13" s="312" t="s">
        <v>13</v>
      </c>
      <c r="C13" s="338"/>
      <c r="D13" s="331"/>
      <c r="E13" s="338"/>
      <c r="F13" s="321"/>
      <c r="G13" s="312"/>
      <c r="H13" s="514"/>
      <c r="I13" s="331" t="s">
        <v>312</v>
      </c>
      <c r="J13" s="518"/>
      <c r="K13" s="21"/>
      <c r="L13" s="300"/>
      <c r="M13" s="115"/>
      <c r="N13" s="21"/>
      <c r="O13" s="115"/>
      <c r="P13" s="115"/>
      <c r="Q13" s="21"/>
      <c r="R13" s="519"/>
      <c r="S13" s="21"/>
      <c r="T13" s="520"/>
    </row>
    <row r="14" spans="1:21" ht="15" customHeight="1" x14ac:dyDescent="0.25">
      <c r="A14" s="338"/>
      <c r="B14" s="317"/>
      <c r="C14" s="512">
        <v>3</v>
      </c>
      <c r="D14" s="312" t="s">
        <v>13</v>
      </c>
      <c r="E14" s="338"/>
      <c r="F14" s="321"/>
      <c r="G14" s="330"/>
      <c r="H14" s="514"/>
      <c r="I14" s="330"/>
      <c r="J14" s="349"/>
      <c r="K14" s="21"/>
      <c r="L14" s="300"/>
      <c r="M14" s="519"/>
      <c r="N14" s="21"/>
      <c r="O14" s="115"/>
      <c r="P14" s="115"/>
      <c r="Q14" s="21"/>
      <c r="R14" s="519"/>
      <c r="S14" s="21"/>
      <c r="T14" s="304"/>
    </row>
    <row r="15" spans="1:21" ht="15" customHeight="1" x14ac:dyDescent="0.25">
      <c r="A15" s="338">
        <v>6</v>
      </c>
      <c r="B15" s="319" t="s">
        <v>123</v>
      </c>
      <c r="C15" s="513"/>
      <c r="D15" s="326" t="s">
        <v>313</v>
      </c>
      <c r="E15" s="512">
        <v>6</v>
      </c>
      <c r="F15" s="321"/>
      <c r="G15" s="330"/>
      <c r="H15" s="514"/>
      <c r="I15" s="330"/>
      <c r="J15" s="349"/>
      <c r="K15" s="21"/>
      <c r="L15" s="300"/>
      <c r="M15" s="519"/>
      <c r="N15" s="21"/>
      <c r="O15" s="519"/>
      <c r="P15" s="115"/>
      <c r="Q15" s="21"/>
      <c r="R15" s="519"/>
      <c r="S15" s="21"/>
      <c r="T15" s="304"/>
    </row>
    <row r="16" spans="1:21" ht="15" customHeight="1" x14ac:dyDescent="0.25">
      <c r="A16" s="338"/>
      <c r="B16" s="312"/>
      <c r="C16" s="338"/>
      <c r="D16" s="330"/>
      <c r="E16" s="514"/>
      <c r="F16" s="323"/>
      <c r="G16" s="319" t="s">
        <v>96</v>
      </c>
      <c r="H16" s="513"/>
      <c r="I16" s="312"/>
      <c r="J16" s="349"/>
      <c r="K16" s="21"/>
      <c r="L16" s="300"/>
      <c r="M16" s="115"/>
      <c r="N16" s="21"/>
      <c r="O16" s="519"/>
      <c r="P16" s="115"/>
      <c r="Q16" s="21"/>
      <c r="R16" s="519"/>
      <c r="S16" s="21"/>
      <c r="T16" s="304"/>
    </row>
    <row r="17" spans="1:20" ht="15" customHeight="1" x14ac:dyDescent="0.25">
      <c r="A17" s="338">
        <v>7</v>
      </c>
      <c r="B17" s="312" t="s">
        <v>124</v>
      </c>
      <c r="C17" s="345"/>
      <c r="D17" s="330"/>
      <c r="E17" s="514"/>
      <c r="F17" s="321"/>
      <c r="G17" s="331" t="s">
        <v>312</v>
      </c>
      <c r="H17" s="338"/>
      <c r="I17" s="331"/>
      <c r="J17" s="349"/>
      <c r="K17" s="21"/>
      <c r="L17" s="300"/>
      <c r="M17" s="115"/>
      <c r="N17" s="21"/>
      <c r="O17" s="519"/>
      <c r="P17" s="115"/>
      <c r="Q17" s="21"/>
      <c r="R17" s="115"/>
      <c r="S17" s="21"/>
      <c r="T17" s="304"/>
    </row>
    <row r="18" spans="1:20" ht="15" customHeight="1" x14ac:dyDescent="0.25">
      <c r="A18" s="338"/>
      <c r="B18" s="317"/>
      <c r="C18" s="512">
        <v>4</v>
      </c>
      <c r="D18" s="319" t="s">
        <v>96</v>
      </c>
      <c r="E18" s="513"/>
      <c r="F18" s="321"/>
      <c r="G18" s="331"/>
      <c r="H18" s="338">
        <v>-7</v>
      </c>
      <c r="I18" s="319" t="s">
        <v>96</v>
      </c>
      <c r="J18" s="518">
        <v>2</v>
      </c>
      <c r="K18" s="21"/>
      <c r="L18" s="300"/>
      <c r="M18" s="519"/>
      <c r="N18" s="21"/>
      <c r="O18" s="519"/>
      <c r="P18" s="115"/>
      <c r="Q18" s="21"/>
      <c r="R18" s="115"/>
      <c r="S18" s="21"/>
      <c r="T18" s="520"/>
    </row>
    <row r="19" spans="1:20" ht="15" customHeight="1" x14ac:dyDescent="0.25">
      <c r="A19" s="338">
        <v>8</v>
      </c>
      <c r="B19" s="319" t="s">
        <v>96</v>
      </c>
      <c r="C19" s="513"/>
      <c r="D19" s="331" t="s">
        <v>311</v>
      </c>
      <c r="E19" s="338"/>
      <c r="F19" s="313"/>
      <c r="G19" s="331"/>
      <c r="H19" s="338"/>
      <c r="I19" s="331"/>
      <c r="J19" s="518"/>
      <c r="K19" s="21"/>
      <c r="L19" s="300"/>
      <c r="M19" s="519"/>
      <c r="N19" s="21"/>
      <c r="O19" s="115"/>
      <c r="P19" s="115"/>
      <c r="Q19" s="21"/>
      <c r="R19" s="115"/>
      <c r="S19" s="21"/>
      <c r="T19" s="520"/>
    </row>
    <row r="20" spans="1:20" ht="15" customHeight="1" x14ac:dyDescent="0.25">
      <c r="A20" s="338"/>
      <c r="B20" s="325"/>
      <c r="C20" s="345"/>
      <c r="D20" s="331"/>
      <c r="E20" s="338"/>
      <c r="F20" s="313"/>
      <c r="G20" s="331"/>
      <c r="H20" s="338"/>
      <c r="I20" s="331"/>
      <c r="J20" s="349"/>
      <c r="K20" s="21"/>
      <c r="L20" s="300"/>
      <c r="M20" s="115"/>
      <c r="N20" s="21"/>
      <c r="O20" s="115"/>
      <c r="P20" s="115"/>
      <c r="Q20" s="21"/>
      <c r="R20" s="115"/>
      <c r="S20" s="21"/>
      <c r="T20" s="304"/>
    </row>
    <row r="21" spans="1:20" ht="15" customHeight="1" x14ac:dyDescent="0.25">
      <c r="A21" s="338"/>
      <c r="B21" s="312"/>
      <c r="C21" s="338">
        <v>-6</v>
      </c>
      <c r="D21" s="312" t="s">
        <v>13</v>
      </c>
      <c r="E21" s="338"/>
      <c r="F21" s="313"/>
      <c r="G21" s="331"/>
      <c r="H21" s="338"/>
      <c r="I21" s="331"/>
      <c r="J21" s="349"/>
      <c r="K21" s="21"/>
      <c r="L21" s="300"/>
      <c r="M21" s="115"/>
      <c r="N21" s="21"/>
      <c r="O21" s="115"/>
      <c r="P21" s="115"/>
      <c r="Q21" s="21"/>
      <c r="R21" s="115"/>
      <c r="S21" s="21"/>
      <c r="T21" s="304"/>
    </row>
    <row r="22" spans="1:20" ht="15" customHeight="1" x14ac:dyDescent="0.25">
      <c r="A22" s="343">
        <v>-1</v>
      </c>
      <c r="B22" s="319" t="s">
        <v>18</v>
      </c>
      <c r="C22" s="338"/>
      <c r="D22" s="326"/>
      <c r="E22" s="512">
        <v>10</v>
      </c>
      <c r="F22" s="321"/>
      <c r="G22" s="319" t="s">
        <v>18</v>
      </c>
      <c r="H22" s="338"/>
      <c r="I22" s="331"/>
      <c r="J22" s="349"/>
      <c r="K22" s="305"/>
      <c r="L22" s="300"/>
      <c r="M22" s="115"/>
      <c r="N22" s="21"/>
      <c r="O22" s="519"/>
      <c r="P22" s="115"/>
      <c r="Q22" s="21"/>
      <c r="R22" s="115"/>
      <c r="S22" s="21"/>
      <c r="T22" s="304"/>
    </row>
    <row r="23" spans="1:20" ht="15" customHeight="1" x14ac:dyDescent="0.25">
      <c r="A23" s="343"/>
      <c r="B23" s="317"/>
      <c r="C23" s="512">
        <v>8</v>
      </c>
      <c r="D23" s="319" t="s">
        <v>18</v>
      </c>
      <c r="E23" s="513"/>
      <c r="F23" s="322"/>
      <c r="G23" s="326" t="s">
        <v>311</v>
      </c>
      <c r="H23" s="512">
        <v>12</v>
      </c>
      <c r="I23" s="331"/>
      <c r="J23" s="349"/>
      <c r="K23" s="305"/>
      <c r="L23" s="300"/>
      <c r="M23" s="519"/>
      <c r="N23" s="21"/>
      <c r="O23" s="519"/>
      <c r="P23" s="115"/>
      <c r="Q23" s="21"/>
      <c r="R23" s="519"/>
      <c r="S23" s="21"/>
      <c r="T23" s="304"/>
    </row>
    <row r="24" spans="1:20" ht="15" customHeight="1" x14ac:dyDescent="0.25">
      <c r="A24" s="343">
        <v>-2</v>
      </c>
      <c r="B24" s="319" t="s">
        <v>97</v>
      </c>
      <c r="C24" s="513"/>
      <c r="D24" s="331" t="s">
        <v>312</v>
      </c>
      <c r="E24" s="338"/>
      <c r="F24" s="321"/>
      <c r="G24" s="330"/>
      <c r="H24" s="514"/>
      <c r="I24" s="319" t="s">
        <v>18</v>
      </c>
      <c r="J24" s="518">
        <v>3</v>
      </c>
      <c r="K24" s="305"/>
      <c r="L24" s="300"/>
      <c r="M24" s="519"/>
      <c r="N24" s="21"/>
      <c r="O24" s="115"/>
      <c r="P24" s="115"/>
      <c r="Q24" s="21"/>
      <c r="R24" s="519"/>
      <c r="S24" s="21"/>
      <c r="T24" s="520"/>
    </row>
    <row r="25" spans="1:20" ht="15" customHeight="1" x14ac:dyDescent="0.25">
      <c r="A25" s="343"/>
      <c r="B25" s="312"/>
      <c r="C25" s="338">
        <v>-5</v>
      </c>
      <c r="D25" s="319" t="s">
        <v>94</v>
      </c>
      <c r="E25" s="338"/>
      <c r="F25" s="321"/>
      <c r="G25" s="330"/>
      <c r="H25" s="514"/>
      <c r="I25" s="331" t="s">
        <v>313</v>
      </c>
      <c r="J25" s="518"/>
      <c r="K25" s="305"/>
      <c r="L25" s="300"/>
      <c r="M25" s="115"/>
      <c r="N25" s="21"/>
      <c r="O25" s="115"/>
      <c r="P25" s="115"/>
      <c r="Q25" s="21"/>
      <c r="R25" s="519"/>
      <c r="S25" s="21"/>
      <c r="T25" s="520"/>
    </row>
    <row r="26" spans="1:20" ht="15" customHeight="1" x14ac:dyDescent="0.25">
      <c r="A26" s="343">
        <v>-3</v>
      </c>
      <c r="B26" s="319" t="s">
        <v>123</v>
      </c>
      <c r="C26" s="338"/>
      <c r="D26" s="326"/>
      <c r="E26" s="512">
        <v>11</v>
      </c>
      <c r="F26" s="323"/>
      <c r="G26" s="319" t="s">
        <v>94</v>
      </c>
      <c r="H26" s="513"/>
      <c r="I26" s="331"/>
      <c r="J26" s="349"/>
      <c r="K26" s="305"/>
      <c r="L26" s="300"/>
      <c r="M26" s="115"/>
      <c r="N26" s="21"/>
      <c r="O26" s="519"/>
      <c r="P26" s="115"/>
      <c r="Q26" s="21"/>
      <c r="R26" s="519"/>
      <c r="S26" s="21"/>
      <c r="T26" s="304"/>
    </row>
    <row r="27" spans="1:20" ht="15" customHeight="1" x14ac:dyDescent="0.25">
      <c r="A27" s="343"/>
      <c r="B27" s="317"/>
      <c r="C27" s="512">
        <v>9</v>
      </c>
      <c r="D27" s="319" t="s">
        <v>124</v>
      </c>
      <c r="E27" s="513"/>
      <c r="F27" s="345"/>
      <c r="G27" s="331" t="s">
        <v>313</v>
      </c>
      <c r="H27" s="338">
        <v>-12</v>
      </c>
      <c r="I27" s="319" t="s">
        <v>94</v>
      </c>
      <c r="J27" s="518">
        <v>4</v>
      </c>
      <c r="K27" s="305"/>
      <c r="L27" s="300"/>
      <c r="M27" s="519"/>
      <c r="N27" s="21"/>
      <c r="O27" s="519"/>
      <c r="P27" s="115"/>
      <c r="Q27" s="21"/>
      <c r="R27" s="115"/>
      <c r="S27" s="21"/>
      <c r="T27" s="520"/>
    </row>
    <row r="28" spans="1:20" ht="15" customHeight="1" x14ac:dyDescent="0.25">
      <c r="A28" s="343">
        <v>-4</v>
      </c>
      <c r="B28" s="319" t="s">
        <v>124</v>
      </c>
      <c r="C28" s="513"/>
      <c r="D28" s="331" t="s">
        <v>311</v>
      </c>
      <c r="E28" s="338"/>
      <c r="F28" s="338"/>
      <c r="G28" s="331"/>
      <c r="H28" s="338"/>
      <c r="I28" s="331"/>
      <c r="J28" s="518"/>
      <c r="K28" s="305"/>
      <c r="L28" s="300"/>
      <c r="M28" s="519"/>
      <c r="N28" s="21"/>
      <c r="O28" s="115"/>
      <c r="P28" s="115"/>
      <c r="Q28" s="21"/>
      <c r="R28" s="115"/>
      <c r="S28" s="21"/>
      <c r="T28" s="520"/>
    </row>
    <row r="29" spans="1:20" ht="15" customHeight="1" x14ac:dyDescent="0.25">
      <c r="A29" s="343"/>
      <c r="B29" s="312"/>
      <c r="C29" s="338"/>
      <c r="D29" s="331"/>
      <c r="E29" s="338"/>
      <c r="F29" s="338"/>
      <c r="G29" s="331"/>
      <c r="H29" s="338"/>
      <c r="I29" s="331"/>
      <c r="J29" s="349"/>
      <c r="K29" s="306"/>
      <c r="L29" s="300"/>
      <c r="M29" s="115"/>
      <c r="N29" s="21"/>
      <c r="O29" s="115"/>
      <c r="P29" s="115"/>
      <c r="Q29" s="21"/>
      <c r="R29" s="115"/>
      <c r="S29" s="21"/>
      <c r="T29" s="304"/>
    </row>
    <row r="30" spans="1:20" ht="15" customHeight="1" x14ac:dyDescent="0.25">
      <c r="A30" s="343">
        <v>-10</v>
      </c>
      <c r="B30" s="312" t="s">
        <v>13</v>
      </c>
      <c r="C30" s="338"/>
      <c r="D30" s="331"/>
      <c r="E30" s="313"/>
      <c r="F30" s="338">
        <v>-8</v>
      </c>
      <c r="G30" s="319" t="s">
        <v>97</v>
      </c>
      <c r="H30" s="338"/>
      <c r="I30" s="330"/>
      <c r="J30" s="349"/>
      <c r="K30" s="305"/>
      <c r="L30" s="300"/>
      <c r="M30" s="115"/>
      <c r="N30" s="21"/>
      <c r="O30" s="115"/>
      <c r="P30" s="115"/>
      <c r="Q30" s="21"/>
      <c r="R30" s="115"/>
      <c r="S30" s="21"/>
      <c r="T30" s="304"/>
    </row>
    <row r="31" spans="1:20" ht="15" customHeight="1" x14ac:dyDescent="0.25">
      <c r="A31" s="343"/>
      <c r="B31" s="317"/>
      <c r="C31" s="512">
        <v>13</v>
      </c>
      <c r="D31" s="334" t="s">
        <v>13</v>
      </c>
      <c r="E31" s="518">
        <v>5</v>
      </c>
      <c r="F31" s="338"/>
      <c r="G31" s="326"/>
      <c r="H31" s="512">
        <v>14</v>
      </c>
      <c r="I31" s="319" t="s">
        <v>123</v>
      </c>
      <c r="J31" s="518">
        <v>7</v>
      </c>
      <c r="K31" s="307"/>
      <c r="L31" s="300"/>
      <c r="M31" s="519"/>
      <c r="N31" s="21"/>
      <c r="O31" s="520"/>
      <c r="P31" s="115"/>
      <c r="Q31" s="21"/>
      <c r="R31" s="519"/>
      <c r="S31" s="21"/>
      <c r="T31" s="520"/>
    </row>
    <row r="32" spans="1:20" ht="15" customHeight="1" x14ac:dyDescent="0.25">
      <c r="A32" s="343">
        <v>-11</v>
      </c>
      <c r="B32" s="319" t="s">
        <v>124</v>
      </c>
      <c r="C32" s="513"/>
      <c r="D32" s="331" t="s">
        <v>312</v>
      </c>
      <c r="E32" s="518"/>
      <c r="F32" s="338">
        <v>-9</v>
      </c>
      <c r="G32" s="319" t="s">
        <v>123</v>
      </c>
      <c r="H32" s="513"/>
      <c r="I32" s="331" t="s">
        <v>312</v>
      </c>
      <c r="J32" s="518"/>
      <c r="K32" s="305"/>
      <c r="L32" s="300"/>
      <c r="M32" s="519"/>
      <c r="N32" s="21"/>
      <c r="O32" s="520"/>
      <c r="P32" s="115"/>
      <c r="Q32" s="21"/>
      <c r="R32" s="519"/>
      <c r="S32" s="21"/>
      <c r="T32" s="520"/>
    </row>
    <row r="33" spans="1:20" ht="15" customHeight="1" x14ac:dyDescent="0.25">
      <c r="A33" s="343"/>
      <c r="B33" s="312"/>
      <c r="C33" s="338">
        <v>-13</v>
      </c>
      <c r="D33" s="319" t="s">
        <v>124</v>
      </c>
      <c r="E33" s="518">
        <v>6</v>
      </c>
      <c r="F33" s="338"/>
      <c r="G33" s="331"/>
      <c r="H33" s="338">
        <v>-14</v>
      </c>
      <c r="I33" s="319" t="s">
        <v>97</v>
      </c>
      <c r="J33" s="518">
        <v>8</v>
      </c>
      <c r="K33" s="306"/>
      <c r="L33" s="300"/>
      <c r="M33" s="115"/>
      <c r="N33" s="21"/>
      <c r="O33" s="520"/>
      <c r="P33" s="115"/>
      <c r="Q33" s="21"/>
      <c r="R33" s="115"/>
      <c r="S33" s="21"/>
      <c r="T33" s="520"/>
    </row>
    <row r="34" spans="1:20" ht="15" customHeight="1" x14ac:dyDescent="0.25">
      <c r="A34" s="343"/>
      <c r="B34" s="312"/>
      <c r="C34" s="338"/>
      <c r="D34" s="330"/>
      <c r="E34" s="518"/>
      <c r="F34" s="338"/>
      <c r="G34" s="331"/>
      <c r="H34" s="338"/>
      <c r="I34" s="330"/>
      <c r="J34" s="518"/>
      <c r="K34" s="306"/>
      <c r="L34" s="300"/>
      <c r="M34" s="115"/>
      <c r="N34" s="21"/>
      <c r="O34" s="520"/>
      <c r="P34" s="115"/>
      <c r="Q34" s="21"/>
      <c r="R34" s="115"/>
      <c r="S34" s="21"/>
      <c r="T34" s="520"/>
    </row>
    <row r="35" spans="1:20" ht="15" customHeight="1" x14ac:dyDescent="0.25">
      <c r="A35" s="338">
        <v>1</v>
      </c>
      <c r="B35" s="312" t="s">
        <v>95</v>
      </c>
      <c r="C35" s="338"/>
      <c r="D35" s="331"/>
      <c r="E35" s="350"/>
      <c r="F35" s="313"/>
      <c r="G35" s="331"/>
      <c r="H35" s="511"/>
      <c r="I35" s="331"/>
      <c r="J35" s="349"/>
      <c r="K35" s="21"/>
      <c r="L35" s="300"/>
      <c r="M35" s="115"/>
      <c r="N35" s="21"/>
      <c r="O35" s="115"/>
      <c r="P35" s="115"/>
      <c r="Q35" s="115"/>
      <c r="R35" s="521"/>
      <c r="S35" s="21"/>
      <c r="T35" s="304"/>
    </row>
    <row r="36" spans="1:20" ht="15" customHeight="1" x14ac:dyDescent="0.25">
      <c r="A36" s="338"/>
      <c r="B36" s="317"/>
      <c r="C36" s="512">
        <v>1</v>
      </c>
      <c r="D36" s="312" t="s">
        <v>95</v>
      </c>
      <c r="E36" s="313"/>
      <c r="F36" s="313"/>
      <c r="G36" s="330"/>
      <c r="H36" s="511"/>
      <c r="I36" s="331" t="s">
        <v>310</v>
      </c>
      <c r="J36" s="349"/>
      <c r="K36" s="21"/>
      <c r="L36" s="300"/>
      <c r="M36" s="519"/>
      <c r="N36" s="21"/>
      <c r="O36" s="115"/>
      <c r="P36" s="115"/>
      <c r="Q36" s="21"/>
      <c r="R36" s="521"/>
      <c r="S36" s="21"/>
      <c r="T36" s="304"/>
    </row>
    <row r="37" spans="1:20" ht="15" customHeight="1" x14ac:dyDescent="0.25">
      <c r="A37" s="338">
        <v>2</v>
      </c>
      <c r="B37" s="319" t="s">
        <v>102</v>
      </c>
      <c r="C37" s="513"/>
      <c r="D37" s="326"/>
      <c r="E37" s="512">
        <v>5</v>
      </c>
      <c r="F37" s="321"/>
      <c r="G37" s="330"/>
      <c r="H37" s="345"/>
      <c r="I37" s="314"/>
      <c r="J37" s="349"/>
      <c r="K37" s="21"/>
      <c r="L37" s="300"/>
      <c r="M37" s="519"/>
      <c r="N37" s="21"/>
      <c r="O37" s="519"/>
      <c r="P37" s="115"/>
      <c r="Q37" s="21"/>
      <c r="R37" s="115"/>
      <c r="S37" s="21"/>
      <c r="T37" s="304"/>
    </row>
    <row r="38" spans="1:20" ht="15" customHeight="1" x14ac:dyDescent="0.25">
      <c r="A38" s="338"/>
      <c r="B38" s="312"/>
      <c r="C38" s="338"/>
      <c r="D38" s="330"/>
      <c r="E38" s="514"/>
      <c r="F38" s="321"/>
      <c r="G38" s="319" t="s">
        <v>166</v>
      </c>
      <c r="H38" s="345"/>
      <c r="I38" s="314"/>
      <c r="J38" s="349"/>
      <c r="K38" s="21"/>
      <c r="L38" s="300"/>
      <c r="M38" s="115"/>
      <c r="N38" s="21"/>
      <c r="O38" s="519"/>
      <c r="P38" s="115"/>
      <c r="Q38" s="21"/>
      <c r="R38" s="115"/>
      <c r="S38" s="21"/>
      <c r="T38" s="304"/>
    </row>
    <row r="39" spans="1:20" ht="15" customHeight="1" x14ac:dyDescent="0.25">
      <c r="A39" s="338">
        <v>3</v>
      </c>
      <c r="B39" s="319" t="s">
        <v>102</v>
      </c>
      <c r="C39" s="345"/>
      <c r="D39" s="330"/>
      <c r="E39" s="514"/>
      <c r="F39" s="322"/>
      <c r="G39" s="326" t="s">
        <v>311</v>
      </c>
      <c r="H39" s="512">
        <v>7</v>
      </c>
      <c r="I39" s="314"/>
      <c r="J39" s="349"/>
      <c r="K39" s="21"/>
      <c r="L39" s="300"/>
      <c r="M39" s="115"/>
      <c r="N39" s="21"/>
      <c r="O39" s="519"/>
      <c r="P39" s="115"/>
      <c r="Q39" s="21"/>
      <c r="R39" s="519"/>
      <c r="S39" s="21"/>
      <c r="T39" s="304"/>
    </row>
    <row r="40" spans="1:20" ht="15" customHeight="1" x14ac:dyDescent="0.25">
      <c r="A40" s="338"/>
      <c r="B40" s="317"/>
      <c r="C40" s="512">
        <v>2</v>
      </c>
      <c r="D40" s="319" t="s">
        <v>166</v>
      </c>
      <c r="E40" s="513"/>
      <c r="F40" s="321"/>
      <c r="G40" s="330"/>
      <c r="H40" s="514"/>
      <c r="I40" s="314"/>
      <c r="J40" s="349"/>
      <c r="K40" s="21"/>
      <c r="L40" s="300"/>
      <c r="M40" s="519"/>
      <c r="N40" s="21"/>
      <c r="O40" s="519"/>
      <c r="P40" s="115"/>
      <c r="Q40" s="21"/>
      <c r="R40" s="519"/>
      <c r="S40" s="21"/>
      <c r="T40" s="304"/>
    </row>
    <row r="41" spans="1:20" ht="15" customHeight="1" x14ac:dyDescent="0.25">
      <c r="A41" s="338">
        <v>4</v>
      </c>
      <c r="B41" s="319" t="s">
        <v>166</v>
      </c>
      <c r="C41" s="513"/>
      <c r="D41" s="331"/>
      <c r="E41" s="338"/>
      <c r="F41" s="321"/>
      <c r="G41" s="330"/>
      <c r="H41" s="514"/>
      <c r="I41" s="331"/>
      <c r="J41" s="349"/>
      <c r="K41" s="21"/>
      <c r="L41" s="300"/>
      <c r="M41" s="519"/>
      <c r="N41" s="21"/>
      <c r="O41" s="115"/>
      <c r="P41" s="115"/>
      <c r="Q41" s="21"/>
      <c r="R41" s="519"/>
      <c r="S41" s="21"/>
      <c r="T41" s="304"/>
    </row>
    <row r="42" spans="1:20" ht="15" customHeight="1" x14ac:dyDescent="0.25">
      <c r="A42" s="338"/>
      <c r="B42" s="312"/>
      <c r="C42" s="338"/>
      <c r="D42" s="331"/>
      <c r="E42" s="338"/>
      <c r="F42" s="321"/>
      <c r="G42" s="330"/>
      <c r="H42" s="514"/>
      <c r="I42" s="319" t="s">
        <v>253</v>
      </c>
      <c r="J42" s="518" t="s">
        <v>314</v>
      </c>
      <c r="K42" s="21"/>
      <c r="L42" s="300"/>
      <c r="M42" s="115"/>
      <c r="N42" s="21"/>
      <c r="O42" s="115"/>
      <c r="P42" s="115"/>
      <c r="Q42" s="21"/>
      <c r="R42" s="519"/>
      <c r="S42" s="21"/>
      <c r="T42" s="520"/>
    </row>
    <row r="43" spans="1:20" ht="15" customHeight="1" x14ac:dyDescent="0.25">
      <c r="A43" s="338">
        <v>5</v>
      </c>
      <c r="B43" s="312" t="s">
        <v>128</v>
      </c>
      <c r="C43" s="338"/>
      <c r="D43" s="331"/>
      <c r="E43" s="338"/>
      <c r="F43" s="321"/>
      <c r="G43" s="330"/>
      <c r="H43" s="514"/>
      <c r="I43" s="331" t="s">
        <v>313</v>
      </c>
      <c r="J43" s="518"/>
      <c r="K43" s="21"/>
      <c r="L43" s="300"/>
      <c r="M43" s="115"/>
      <c r="N43" s="21"/>
      <c r="O43" s="115"/>
      <c r="P43" s="115"/>
      <c r="Q43" s="21"/>
      <c r="R43" s="519"/>
      <c r="S43" s="21"/>
      <c r="T43" s="520"/>
    </row>
    <row r="44" spans="1:20" ht="15" customHeight="1" x14ac:dyDescent="0.25">
      <c r="A44" s="338"/>
      <c r="B44" s="317"/>
      <c r="C44" s="512">
        <v>3</v>
      </c>
      <c r="D44" s="312" t="s">
        <v>128</v>
      </c>
      <c r="E44" s="338"/>
      <c r="F44" s="321"/>
      <c r="G44" s="330"/>
      <c r="H44" s="514"/>
      <c r="I44" s="330"/>
      <c r="J44" s="349"/>
      <c r="K44" s="21"/>
      <c r="L44" s="300"/>
      <c r="M44" s="519"/>
      <c r="N44" s="21"/>
      <c r="O44" s="115"/>
      <c r="P44" s="115"/>
      <c r="Q44" s="21"/>
      <c r="R44" s="519"/>
      <c r="S44" s="21"/>
      <c r="T44" s="304"/>
    </row>
    <row r="45" spans="1:20" ht="15" customHeight="1" x14ac:dyDescent="0.25">
      <c r="A45" s="338">
        <v>6</v>
      </c>
      <c r="B45" s="319" t="s">
        <v>102</v>
      </c>
      <c r="C45" s="513"/>
      <c r="D45" s="326"/>
      <c r="E45" s="512">
        <v>6</v>
      </c>
      <c r="F45" s="321"/>
      <c r="G45" s="330"/>
      <c r="H45" s="514"/>
      <c r="I45" s="330"/>
      <c r="J45" s="349"/>
      <c r="K45" s="21"/>
      <c r="L45" s="300"/>
      <c r="M45" s="519"/>
      <c r="N45" s="21"/>
      <c r="O45" s="519"/>
      <c r="P45" s="115"/>
      <c r="Q45" s="21"/>
      <c r="R45" s="519"/>
      <c r="S45" s="21"/>
      <c r="T45" s="304"/>
    </row>
    <row r="46" spans="1:20" ht="15" customHeight="1" x14ac:dyDescent="0.25">
      <c r="A46" s="338"/>
      <c r="B46" s="312"/>
      <c r="C46" s="338"/>
      <c r="D46" s="330"/>
      <c r="E46" s="514"/>
      <c r="F46" s="323"/>
      <c r="G46" s="319" t="s">
        <v>253</v>
      </c>
      <c r="H46" s="513"/>
      <c r="I46" s="330"/>
      <c r="J46" s="349"/>
      <c r="K46" s="21"/>
      <c r="L46" s="300"/>
      <c r="M46" s="115"/>
      <c r="N46" s="21"/>
      <c r="O46" s="519"/>
      <c r="P46" s="115"/>
      <c r="Q46" s="21"/>
      <c r="R46" s="519"/>
      <c r="S46" s="21"/>
      <c r="T46" s="304"/>
    </row>
    <row r="47" spans="1:20" ht="15" customHeight="1" x14ac:dyDescent="0.25">
      <c r="A47" s="338">
        <v>7</v>
      </c>
      <c r="B47" s="319" t="s">
        <v>98</v>
      </c>
      <c r="C47" s="345"/>
      <c r="D47" s="330"/>
      <c r="E47" s="514"/>
      <c r="F47" s="321"/>
      <c r="G47" s="331" t="s">
        <v>313</v>
      </c>
      <c r="H47" s="338"/>
      <c r="I47" s="331"/>
      <c r="J47" s="349"/>
      <c r="K47" s="21"/>
      <c r="L47" s="300"/>
      <c r="M47" s="115"/>
      <c r="N47" s="21"/>
      <c r="O47" s="519"/>
      <c r="P47" s="115"/>
      <c r="Q47" s="21"/>
      <c r="R47" s="115"/>
      <c r="S47" s="21"/>
      <c r="T47" s="304"/>
    </row>
    <row r="48" spans="1:20" ht="15" customHeight="1" x14ac:dyDescent="0.25">
      <c r="A48" s="338"/>
      <c r="B48" s="317"/>
      <c r="C48" s="512">
        <v>4</v>
      </c>
      <c r="D48" s="319" t="s">
        <v>253</v>
      </c>
      <c r="E48" s="513"/>
      <c r="F48" s="321"/>
      <c r="G48" s="331"/>
      <c r="H48" s="338">
        <v>-7</v>
      </c>
      <c r="I48" s="319" t="s">
        <v>166</v>
      </c>
      <c r="J48" s="518" t="s">
        <v>315</v>
      </c>
      <c r="K48" s="21"/>
      <c r="L48" s="300"/>
      <c r="M48" s="519"/>
      <c r="N48" s="21"/>
      <c r="O48" s="519"/>
      <c r="P48" s="115"/>
      <c r="Q48" s="21"/>
      <c r="R48" s="115"/>
      <c r="S48" s="21"/>
      <c r="T48" s="520"/>
    </row>
    <row r="49" spans="1:20" ht="15" customHeight="1" x14ac:dyDescent="0.25">
      <c r="A49" s="338">
        <v>8</v>
      </c>
      <c r="B49" s="319" t="s">
        <v>253</v>
      </c>
      <c r="C49" s="513"/>
      <c r="D49" s="331" t="s">
        <v>312</v>
      </c>
      <c r="E49" s="338"/>
      <c r="F49" s="313"/>
      <c r="G49" s="331"/>
      <c r="H49" s="338"/>
      <c r="I49" s="331"/>
      <c r="J49" s="518"/>
      <c r="K49" s="21"/>
      <c r="L49" s="300"/>
      <c r="M49" s="519"/>
      <c r="N49" s="21"/>
      <c r="O49" s="115"/>
      <c r="P49" s="115"/>
      <c r="Q49" s="21"/>
      <c r="R49" s="115"/>
      <c r="S49" s="21"/>
      <c r="T49" s="520"/>
    </row>
    <row r="50" spans="1:20" ht="15" customHeight="1" x14ac:dyDescent="0.25">
      <c r="A50" s="338"/>
      <c r="B50" s="325"/>
      <c r="C50" s="345"/>
      <c r="D50" s="331"/>
      <c r="E50" s="338"/>
      <c r="F50" s="313"/>
      <c r="G50" s="331"/>
      <c r="H50" s="338"/>
      <c r="I50" s="331"/>
      <c r="J50" s="349"/>
      <c r="K50" s="21"/>
      <c r="L50" s="300"/>
      <c r="M50" s="115"/>
      <c r="N50" s="21"/>
      <c r="O50" s="115"/>
      <c r="P50" s="115"/>
      <c r="Q50" s="21"/>
      <c r="R50" s="115"/>
      <c r="S50" s="21"/>
      <c r="T50" s="304"/>
    </row>
    <row r="51" spans="1:20" ht="15" customHeight="1" x14ac:dyDescent="0.25">
      <c r="A51" s="338"/>
      <c r="B51" s="312"/>
      <c r="C51" s="338">
        <v>-6</v>
      </c>
      <c r="D51" s="312" t="s">
        <v>128</v>
      </c>
      <c r="E51" s="338"/>
      <c r="F51" s="313"/>
      <c r="G51" s="331"/>
      <c r="H51" s="338"/>
      <c r="I51" s="331"/>
      <c r="J51" s="349"/>
      <c r="K51" s="21"/>
      <c r="L51" s="300"/>
      <c r="M51" s="115"/>
      <c r="N51" s="21"/>
      <c r="O51" s="115"/>
      <c r="P51" s="115"/>
      <c r="Q51" s="21"/>
      <c r="R51" s="115"/>
      <c r="S51" s="21"/>
      <c r="T51" s="304"/>
    </row>
    <row r="52" spans="1:20" ht="15" customHeight="1" x14ac:dyDescent="0.25">
      <c r="A52" s="343">
        <v>-1</v>
      </c>
      <c r="B52" s="319" t="s">
        <v>102</v>
      </c>
      <c r="C52" s="338"/>
      <c r="D52" s="326"/>
      <c r="E52" s="512">
        <v>10</v>
      </c>
      <c r="F52" s="321"/>
      <c r="G52" s="312" t="s">
        <v>128</v>
      </c>
      <c r="H52" s="338"/>
      <c r="I52" s="331"/>
      <c r="J52" s="349"/>
      <c r="K52" s="305"/>
      <c r="L52" s="300"/>
      <c r="M52" s="115"/>
      <c r="N52" s="21"/>
      <c r="O52" s="519"/>
      <c r="P52" s="115"/>
      <c r="Q52" s="21"/>
      <c r="R52" s="115"/>
      <c r="S52" s="21"/>
      <c r="T52" s="304"/>
    </row>
    <row r="53" spans="1:20" ht="15" customHeight="1" x14ac:dyDescent="0.25">
      <c r="A53" s="343"/>
      <c r="B53" s="317"/>
      <c r="C53" s="512">
        <v>8</v>
      </c>
      <c r="D53" s="319" t="s">
        <v>102</v>
      </c>
      <c r="E53" s="513"/>
      <c r="F53" s="322"/>
      <c r="G53" s="326"/>
      <c r="H53" s="512">
        <v>12</v>
      </c>
      <c r="I53" s="331"/>
      <c r="J53" s="349"/>
      <c r="K53" s="305"/>
      <c r="L53" s="300"/>
      <c r="M53" s="519"/>
      <c r="N53" s="21"/>
      <c r="O53" s="519"/>
      <c r="P53" s="115"/>
      <c r="Q53" s="21"/>
      <c r="R53" s="519"/>
      <c r="S53" s="21"/>
      <c r="T53" s="304"/>
    </row>
    <row r="54" spans="1:20" ht="15" customHeight="1" x14ac:dyDescent="0.25">
      <c r="A54" s="343">
        <v>-2</v>
      </c>
      <c r="B54" s="319" t="s">
        <v>102</v>
      </c>
      <c r="C54" s="513"/>
      <c r="D54" s="325" t="s">
        <v>102</v>
      </c>
      <c r="E54" s="338"/>
      <c r="F54" s="321"/>
      <c r="G54" s="330"/>
      <c r="H54" s="514"/>
      <c r="I54" s="334" t="s">
        <v>128</v>
      </c>
      <c r="J54" s="518" t="s">
        <v>316</v>
      </c>
      <c r="K54" s="305"/>
      <c r="L54" s="300"/>
      <c r="M54" s="519"/>
      <c r="N54" s="21"/>
      <c r="O54" s="115"/>
      <c r="P54" s="115"/>
      <c r="Q54" s="21"/>
      <c r="R54" s="519"/>
      <c r="S54" s="21"/>
      <c r="T54" s="520"/>
    </row>
    <row r="55" spans="1:20" ht="15" customHeight="1" x14ac:dyDescent="0.25">
      <c r="A55" s="343"/>
      <c r="B55" s="312"/>
      <c r="C55" s="338">
        <v>-5</v>
      </c>
      <c r="D55" s="319" t="s">
        <v>95</v>
      </c>
      <c r="E55" s="338"/>
      <c r="F55" s="321"/>
      <c r="G55" s="330"/>
      <c r="H55" s="514"/>
      <c r="I55" s="331" t="s">
        <v>313</v>
      </c>
      <c r="J55" s="518"/>
      <c r="K55" s="305"/>
      <c r="L55" s="300"/>
      <c r="M55" s="115"/>
      <c r="N55" s="21"/>
      <c r="O55" s="115"/>
      <c r="P55" s="115"/>
      <c r="Q55" s="21"/>
      <c r="R55" s="519"/>
      <c r="S55" s="21"/>
      <c r="T55" s="520"/>
    </row>
    <row r="56" spans="1:20" ht="15" customHeight="1" x14ac:dyDescent="0.25">
      <c r="A56" s="343">
        <v>-3</v>
      </c>
      <c r="B56" s="319" t="s">
        <v>102</v>
      </c>
      <c r="C56" s="338"/>
      <c r="D56" s="330"/>
      <c r="E56" s="512">
        <v>11</v>
      </c>
      <c r="F56" s="323"/>
      <c r="G56" s="319" t="s">
        <v>95</v>
      </c>
      <c r="H56" s="513"/>
      <c r="I56" s="330"/>
      <c r="J56" s="349"/>
      <c r="K56" s="305"/>
      <c r="L56" s="300"/>
      <c r="M56" s="115"/>
      <c r="N56" s="21"/>
      <c r="O56" s="519"/>
      <c r="P56" s="115"/>
      <c r="Q56" s="21"/>
      <c r="R56" s="519"/>
      <c r="S56" s="21"/>
      <c r="T56" s="304"/>
    </row>
    <row r="57" spans="1:20" ht="15" customHeight="1" x14ac:dyDescent="0.25">
      <c r="A57" s="343"/>
      <c r="B57" s="317"/>
      <c r="C57" s="512">
        <v>9</v>
      </c>
      <c r="D57" s="319" t="s">
        <v>98</v>
      </c>
      <c r="E57" s="513"/>
      <c r="F57" s="321"/>
      <c r="G57" s="331" t="s">
        <v>313</v>
      </c>
      <c r="H57" s="338">
        <v>-12</v>
      </c>
      <c r="I57" s="319" t="s">
        <v>95</v>
      </c>
      <c r="J57" s="518" t="s">
        <v>317</v>
      </c>
      <c r="K57" s="305"/>
      <c r="L57" s="300"/>
      <c r="M57" s="519"/>
      <c r="N57" s="21"/>
      <c r="O57" s="519"/>
      <c r="P57" s="115"/>
      <c r="Q57" s="21"/>
      <c r="R57" s="115"/>
      <c r="S57" s="21"/>
      <c r="T57" s="520"/>
    </row>
    <row r="58" spans="1:20" ht="15" customHeight="1" x14ac:dyDescent="0.25">
      <c r="A58" s="343">
        <v>-4</v>
      </c>
      <c r="B58" s="319" t="s">
        <v>98</v>
      </c>
      <c r="C58" s="513"/>
      <c r="D58" s="331"/>
      <c r="E58" s="338"/>
      <c r="F58" s="313"/>
      <c r="G58" s="331"/>
      <c r="H58" s="338"/>
      <c r="I58" s="331"/>
      <c r="J58" s="518"/>
      <c r="K58" s="305"/>
      <c r="L58" s="300"/>
      <c r="M58" s="519"/>
      <c r="N58" s="21"/>
      <c r="O58" s="115"/>
      <c r="P58" s="115"/>
      <c r="Q58" s="21"/>
      <c r="R58" s="115"/>
      <c r="S58" s="21"/>
      <c r="T58" s="520"/>
    </row>
    <row r="59" spans="1:20" ht="15" customHeight="1" x14ac:dyDescent="0.25">
      <c r="A59" s="343"/>
      <c r="B59" s="312"/>
      <c r="C59" s="338"/>
      <c r="D59" s="325"/>
      <c r="E59" s="313"/>
      <c r="F59" s="313"/>
      <c r="G59" s="331"/>
      <c r="H59" s="338"/>
      <c r="I59" s="331"/>
      <c r="J59" s="349"/>
      <c r="K59" s="306"/>
      <c r="L59" s="300"/>
      <c r="M59" s="115"/>
      <c r="N59" s="21"/>
      <c r="O59" s="115"/>
      <c r="P59" s="115"/>
      <c r="Q59" s="21"/>
      <c r="R59" s="115"/>
      <c r="S59" s="21"/>
      <c r="T59" s="304"/>
    </row>
    <row r="60" spans="1:20" ht="15" customHeight="1" x14ac:dyDescent="0.25">
      <c r="A60" s="343">
        <v>-10</v>
      </c>
      <c r="B60" s="319" t="s">
        <v>102</v>
      </c>
      <c r="C60" s="338"/>
      <c r="D60" s="331"/>
      <c r="E60" s="350"/>
      <c r="F60" s="338">
        <v>-8</v>
      </c>
      <c r="G60" s="331"/>
      <c r="H60" s="338"/>
      <c r="I60" s="330"/>
      <c r="J60" s="349"/>
      <c r="K60" s="305"/>
      <c r="L60" s="300"/>
      <c r="M60" s="115"/>
      <c r="N60" s="21"/>
      <c r="O60" s="115"/>
      <c r="P60" s="115"/>
      <c r="Q60" s="21"/>
      <c r="R60" s="115"/>
      <c r="S60" s="21"/>
      <c r="T60" s="304"/>
    </row>
    <row r="61" spans="1:20" ht="15" customHeight="1" x14ac:dyDescent="0.25">
      <c r="A61" s="343"/>
      <c r="B61" s="317"/>
      <c r="C61" s="512">
        <v>13</v>
      </c>
      <c r="D61" s="319" t="s">
        <v>98</v>
      </c>
      <c r="E61" s="518" t="s">
        <v>318</v>
      </c>
      <c r="F61" s="338"/>
      <c r="G61" s="326"/>
      <c r="H61" s="512">
        <v>14</v>
      </c>
      <c r="I61" s="332"/>
      <c r="J61" s="518"/>
      <c r="K61" s="308"/>
      <c r="L61" s="300"/>
      <c r="M61" s="519"/>
      <c r="N61" s="21"/>
      <c r="O61" s="520"/>
      <c r="P61" s="115"/>
      <c r="Q61" s="21"/>
      <c r="R61" s="519"/>
      <c r="S61" s="21"/>
      <c r="T61" s="520"/>
    </row>
    <row r="62" spans="1:20" ht="15" customHeight="1" x14ac:dyDescent="0.25">
      <c r="A62" s="343">
        <v>-11</v>
      </c>
      <c r="B62" s="319" t="s">
        <v>98</v>
      </c>
      <c r="C62" s="513"/>
      <c r="D62" s="331"/>
      <c r="E62" s="518"/>
      <c r="F62" s="338">
        <v>-9</v>
      </c>
      <c r="G62" s="332"/>
      <c r="H62" s="513"/>
      <c r="I62" s="331"/>
      <c r="J62" s="518"/>
      <c r="K62" s="305"/>
      <c r="L62" s="300"/>
      <c r="M62" s="519"/>
      <c r="N62" s="21"/>
      <c r="O62" s="520"/>
      <c r="P62" s="115"/>
      <c r="Q62" s="21"/>
      <c r="R62" s="519"/>
      <c r="S62" s="21"/>
      <c r="T62" s="520"/>
    </row>
    <row r="63" spans="1:20" ht="15" customHeight="1" x14ac:dyDescent="0.25">
      <c r="A63" s="343"/>
      <c r="B63" s="312"/>
      <c r="C63" s="338">
        <v>-13</v>
      </c>
      <c r="D63" s="319" t="s">
        <v>102</v>
      </c>
      <c r="E63" s="518"/>
      <c r="F63" s="338"/>
      <c r="G63" s="331"/>
      <c r="H63" s="338">
        <v>-14</v>
      </c>
      <c r="I63" s="332"/>
      <c r="J63" s="518"/>
      <c r="K63" s="305"/>
      <c r="L63" s="300"/>
      <c r="M63" s="115"/>
      <c r="N63" s="21"/>
      <c r="O63" s="520"/>
      <c r="P63" s="115"/>
      <c r="Q63" s="21"/>
      <c r="R63" s="115"/>
      <c r="S63" s="21"/>
      <c r="T63" s="520"/>
    </row>
    <row r="64" spans="1:20" ht="15" customHeight="1" x14ac:dyDescent="0.25">
      <c r="A64" s="344"/>
      <c r="B64" s="328"/>
      <c r="C64" s="337"/>
      <c r="D64" s="333"/>
      <c r="E64" s="518"/>
      <c r="F64" s="327"/>
      <c r="G64" s="333"/>
      <c r="H64" s="327"/>
      <c r="I64" s="333"/>
      <c r="J64" s="518"/>
      <c r="K64" s="14"/>
      <c r="L64" s="303"/>
      <c r="M64" s="14"/>
      <c r="N64" s="14"/>
      <c r="O64" s="520"/>
      <c r="P64" s="14"/>
      <c r="Q64" s="22"/>
      <c r="R64" s="14"/>
      <c r="S64" s="22"/>
      <c r="T64" s="520"/>
    </row>
    <row r="65" spans="1:20" ht="15" customHeight="1" x14ac:dyDescent="0.35">
      <c r="A65" s="342"/>
      <c r="B65" s="516" t="s">
        <v>241</v>
      </c>
      <c r="C65" s="516"/>
      <c r="D65" s="516"/>
      <c r="E65" s="516"/>
      <c r="F65" s="516"/>
      <c r="G65" s="516"/>
      <c r="H65" s="516"/>
      <c r="I65" s="516"/>
      <c r="J65" s="346"/>
      <c r="K65" s="14"/>
      <c r="L65" s="303"/>
      <c r="M65" s="14"/>
      <c r="N65" s="14"/>
      <c r="O65" s="14"/>
      <c r="P65" s="14"/>
      <c r="Q65" s="14"/>
      <c r="R65" s="14"/>
      <c r="S65" s="14"/>
      <c r="T65" s="14"/>
    </row>
    <row r="66" spans="1:20" ht="15" customHeight="1" x14ac:dyDescent="0.35">
      <c r="A66" s="342"/>
      <c r="B66" s="517" t="s">
        <v>303</v>
      </c>
      <c r="C66" s="517"/>
      <c r="D66" s="517"/>
      <c r="E66" s="517"/>
      <c r="F66" s="517"/>
      <c r="G66" s="517"/>
      <c r="H66" s="517"/>
      <c r="I66" s="517"/>
      <c r="J66" s="346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 ht="20.25" x14ac:dyDescent="0.25">
      <c r="A67" s="340"/>
      <c r="B67" s="402" t="s">
        <v>301</v>
      </c>
      <c r="C67" s="402"/>
      <c r="D67" s="402"/>
      <c r="E67" s="402"/>
      <c r="F67" s="402"/>
      <c r="G67" s="402"/>
      <c r="H67" s="402"/>
      <c r="I67" s="402"/>
      <c r="J67" s="347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ht="15" customHeight="1" x14ac:dyDescent="0.25">
      <c r="A68" s="341"/>
      <c r="B68" s="381" t="s">
        <v>308</v>
      </c>
      <c r="C68" s="381"/>
      <c r="D68" s="381"/>
      <c r="E68" s="381"/>
      <c r="F68" s="381"/>
      <c r="G68" s="381"/>
      <c r="H68" s="381"/>
      <c r="I68" s="381"/>
      <c r="J68" s="348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ht="15" customHeight="1" x14ac:dyDescent="0.35">
      <c r="A69" s="342"/>
      <c r="B69" s="299"/>
      <c r="D69" s="515" t="s">
        <v>101</v>
      </c>
      <c r="E69" s="515"/>
      <c r="F69" s="515"/>
      <c r="G69" s="515"/>
      <c r="J69" s="346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 ht="15" customHeight="1" x14ac:dyDescent="0.25">
      <c r="A70" s="338">
        <v>1</v>
      </c>
      <c r="B70" s="319" t="s">
        <v>18</v>
      </c>
      <c r="C70" s="313"/>
      <c r="D70" s="314"/>
      <c r="E70" s="313"/>
      <c r="F70" s="313"/>
      <c r="G70" s="315"/>
      <c r="H70" s="524"/>
      <c r="I70" s="311"/>
      <c r="J70" s="349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 ht="15" customHeight="1" x14ac:dyDescent="0.25">
      <c r="A71" s="338"/>
      <c r="B71" s="317"/>
      <c r="C71" s="512">
        <v>1</v>
      </c>
      <c r="D71" s="319" t="s">
        <v>18</v>
      </c>
      <c r="E71" s="338"/>
      <c r="F71" s="313"/>
      <c r="G71" s="318"/>
      <c r="H71" s="524"/>
      <c r="I71" s="311"/>
      <c r="J71" s="349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 ht="15" customHeight="1" x14ac:dyDescent="0.25">
      <c r="A72" s="338">
        <v>2</v>
      </c>
      <c r="B72" s="319" t="s">
        <v>123</v>
      </c>
      <c r="C72" s="513"/>
      <c r="D72" s="326" t="s">
        <v>312</v>
      </c>
      <c r="E72" s="512">
        <v>5</v>
      </c>
      <c r="F72" s="321"/>
      <c r="G72" s="318"/>
      <c r="H72" s="321"/>
      <c r="I72" s="311"/>
      <c r="J72" s="349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1:20" ht="15" customHeight="1" x14ac:dyDescent="0.25">
      <c r="A73" s="338"/>
      <c r="B73" s="312"/>
      <c r="C73" s="338"/>
      <c r="D73" s="318"/>
      <c r="E73" s="514"/>
      <c r="F73" s="321"/>
      <c r="G73" s="319" t="s">
        <v>18</v>
      </c>
      <c r="H73" s="345"/>
      <c r="I73" s="311"/>
      <c r="J73" s="349"/>
    </row>
    <row r="74" spans="1:20" ht="15" customHeight="1" x14ac:dyDescent="0.25">
      <c r="A74" s="338">
        <v>3</v>
      </c>
      <c r="B74" s="312" t="s">
        <v>93</v>
      </c>
      <c r="C74" s="345"/>
      <c r="D74" s="318"/>
      <c r="E74" s="514"/>
      <c r="F74" s="322"/>
      <c r="G74" s="326" t="s">
        <v>312</v>
      </c>
      <c r="H74" s="512">
        <v>7</v>
      </c>
      <c r="I74" s="311"/>
      <c r="J74" s="349"/>
    </row>
    <row r="75" spans="1:20" ht="15" customHeight="1" x14ac:dyDescent="0.25">
      <c r="A75" s="338"/>
      <c r="B75" s="317"/>
      <c r="C75" s="512">
        <v>2</v>
      </c>
      <c r="D75" s="319" t="s">
        <v>13</v>
      </c>
      <c r="E75" s="513"/>
      <c r="F75" s="321"/>
      <c r="G75" s="318"/>
      <c r="H75" s="514"/>
      <c r="I75" s="311"/>
      <c r="J75" s="349"/>
    </row>
    <row r="76" spans="1:20" ht="15" customHeight="1" x14ac:dyDescent="0.25">
      <c r="A76" s="338">
        <v>4</v>
      </c>
      <c r="B76" s="319" t="s">
        <v>13</v>
      </c>
      <c r="C76" s="513"/>
      <c r="D76" s="331" t="s">
        <v>311</v>
      </c>
      <c r="E76" s="338"/>
      <c r="F76" s="321"/>
      <c r="G76" s="318"/>
      <c r="H76" s="514"/>
      <c r="I76" s="314"/>
      <c r="J76" s="349"/>
    </row>
    <row r="77" spans="1:20" ht="15" customHeight="1" x14ac:dyDescent="0.25">
      <c r="A77" s="338"/>
      <c r="B77" s="312"/>
      <c r="C77" s="338"/>
      <c r="D77" s="314"/>
      <c r="E77" s="338"/>
      <c r="F77" s="321"/>
      <c r="G77" s="318"/>
      <c r="H77" s="514"/>
      <c r="I77" s="319" t="s">
        <v>18</v>
      </c>
      <c r="J77" s="518">
        <v>1</v>
      </c>
    </row>
    <row r="78" spans="1:20" ht="15" customHeight="1" x14ac:dyDescent="0.25">
      <c r="A78" s="338">
        <v>5</v>
      </c>
      <c r="B78" s="319" t="s">
        <v>96</v>
      </c>
      <c r="C78" s="338"/>
      <c r="D78" s="314"/>
      <c r="E78" s="338"/>
      <c r="F78" s="321"/>
      <c r="G78" s="318"/>
      <c r="H78" s="514"/>
      <c r="I78" s="331" t="s">
        <v>313</v>
      </c>
      <c r="J78" s="518"/>
    </row>
    <row r="79" spans="1:20" ht="15" customHeight="1" x14ac:dyDescent="0.25">
      <c r="A79" s="338"/>
      <c r="B79" s="317"/>
      <c r="C79" s="512">
        <v>3</v>
      </c>
      <c r="D79" s="319" t="s">
        <v>96</v>
      </c>
      <c r="E79" s="338"/>
      <c r="F79" s="321"/>
      <c r="G79" s="318"/>
      <c r="H79" s="514"/>
      <c r="I79" s="318"/>
      <c r="J79" s="349"/>
    </row>
    <row r="80" spans="1:20" ht="15" customHeight="1" x14ac:dyDescent="0.25">
      <c r="A80" s="338">
        <v>6</v>
      </c>
      <c r="B80" s="319" t="s">
        <v>128</v>
      </c>
      <c r="C80" s="513"/>
      <c r="D80" s="326" t="s">
        <v>313</v>
      </c>
      <c r="E80" s="512">
        <v>6</v>
      </c>
      <c r="F80" s="321"/>
      <c r="G80" s="318"/>
      <c r="H80" s="514"/>
      <c r="I80" s="318"/>
      <c r="J80" s="349"/>
    </row>
    <row r="81" spans="1:10" ht="15" customHeight="1" x14ac:dyDescent="0.25">
      <c r="A81" s="338"/>
      <c r="B81" s="312"/>
      <c r="C81" s="338"/>
      <c r="D81" s="318"/>
      <c r="E81" s="514"/>
      <c r="F81" s="323"/>
      <c r="G81" s="319" t="s">
        <v>98</v>
      </c>
      <c r="H81" s="513"/>
      <c r="I81" s="318"/>
      <c r="J81" s="349"/>
    </row>
    <row r="82" spans="1:10" ht="15" customHeight="1" x14ac:dyDescent="0.25">
      <c r="A82" s="338">
        <v>7</v>
      </c>
      <c r="B82" s="312" t="s">
        <v>124</v>
      </c>
      <c r="C82" s="345"/>
      <c r="D82" s="318"/>
      <c r="E82" s="514"/>
      <c r="F82" s="321"/>
      <c r="G82" s="331" t="s">
        <v>313</v>
      </c>
      <c r="H82" s="338"/>
      <c r="I82" s="314"/>
      <c r="J82" s="349"/>
    </row>
    <row r="83" spans="1:10" ht="15" customHeight="1" x14ac:dyDescent="0.25">
      <c r="A83" s="338"/>
      <c r="B83" s="317"/>
      <c r="C83" s="512">
        <v>4</v>
      </c>
      <c r="D83" s="319" t="s">
        <v>98</v>
      </c>
      <c r="E83" s="513"/>
      <c r="F83" s="321"/>
      <c r="G83" s="314"/>
      <c r="H83" s="338">
        <v>-7</v>
      </c>
      <c r="I83" s="319" t="s">
        <v>98</v>
      </c>
      <c r="J83" s="518">
        <v>2</v>
      </c>
    </row>
    <row r="84" spans="1:10" ht="15" customHeight="1" x14ac:dyDescent="0.25">
      <c r="A84" s="338">
        <v>8</v>
      </c>
      <c r="B84" s="319" t="s">
        <v>98</v>
      </c>
      <c r="C84" s="513"/>
      <c r="D84" s="331" t="s">
        <v>312</v>
      </c>
      <c r="E84" s="338"/>
      <c r="F84" s="313"/>
      <c r="G84" s="314"/>
      <c r="H84" s="338"/>
      <c r="I84" s="314"/>
      <c r="J84" s="518"/>
    </row>
    <row r="85" spans="1:10" ht="15" customHeight="1" x14ac:dyDescent="0.25">
      <c r="A85" s="338"/>
      <c r="B85" s="325"/>
      <c r="C85" s="345"/>
      <c r="D85" s="314"/>
      <c r="E85" s="338"/>
      <c r="F85" s="313"/>
      <c r="G85" s="314"/>
      <c r="H85" s="338"/>
      <c r="I85" s="314"/>
      <c r="J85" s="349"/>
    </row>
    <row r="86" spans="1:10" ht="15" customHeight="1" x14ac:dyDescent="0.25">
      <c r="A86" s="338"/>
      <c r="B86" s="312"/>
      <c r="C86" s="338">
        <v>-6</v>
      </c>
      <c r="D86" s="319" t="s">
        <v>96</v>
      </c>
      <c r="E86" s="338"/>
      <c r="F86" s="313"/>
      <c r="G86" s="314"/>
      <c r="H86" s="338"/>
      <c r="I86" s="314"/>
      <c r="J86" s="349"/>
    </row>
    <row r="87" spans="1:10" ht="15" customHeight="1" x14ac:dyDescent="0.25">
      <c r="A87" s="343">
        <v>-1</v>
      </c>
      <c r="B87" s="319" t="s">
        <v>123</v>
      </c>
      <c r="C87" s="338"/>
      <c r="D87" s="320"/>
      <c r="E87" s="512">
        <v>10</v>
      </c>
      <c r="F87" s="321"/>
      <c r="G87" s="312" t="s">
        <v>93</v>
      </c>
      <c r="H87" s="338"/>
      <c r="I87" s="314"/>
      <c r="J87" s="349"/>
    </row>
    <row r="88" spans="1:10" ht="15" customHeight="1" x14ac:dyDescent="0.25">
      <c r="A88" s="343"/>
      <c r="B88" s="317"/>
      <c r="C88" s="512">
        <v>8</v>
      </c>
      <c r="D88" s="334" t="s">
        <v>93</v>
      </c>
      <c r="E88" s="513"/>
      <c r="F88" s="322"/>
      <c r="G88" s="326" t="s">
        <v>312</v>
      </c>
      <c r="H88" s="512">
        <v>12</v>
      </c>
      <c r="I88" s="314"/>
      <c r="J88" s="349"/>
    </row>
    <row r="89" spans="1:10" ht="15" customHeight="1" x14ac:dyDescent="0.25">
      <c r="A89" s="343">
        <v>-2</v>
      </c>
      <c r="B89" s="312" t="s">
        <v>93</v>
      </c>
      <c r="C89" s="513"/>
      <c r="D89" s="331" t="s">
        <v>312</v>
      </c>
      <c r="E89" s="338"/>
      <c r="F89" s="321"/>
      <c r="G89" s="318"/>
      <c r="H89" s="514"/>
      <c r="I89" s="312" t="s">
        <v>93</v>
      </c>
      <c r="J89" s="518">
        <v>3</v>
      </c>
    </row>
    <row r="90" spans="1:10" ht="15" customHeight="1" x14ac:dyDescent="0.25">
      <c r="A90" s="343"/>
      <c r="B90" s="312"/>
      <c r="C90" s="338">
        <v>-5</v>
      </c>
      <c r="D90" s="319" t="s">
        <v>13</v>
      </c>
      <c r="E90" s="338"/>
      <c r="F90" s="321"/>
      <c r="G90" s="318"/>
      <c r="H90" s="514"/>
      <c r="I90" s="331" t="s">
        <v>312</v>
      </c>
      <c r="J90" s="518"/>
    </row>
    <row r="91" spans="1:10" ht="15" customHeight="1" x14ac:dyDescent="0.25">
      <c r="A91" s="343">
        <v>-3</v>
      </c>
      <c r="B91" s="319" t="s">
        <v>128</v>
      </c>
      <c r="C91" s="338"/>
      <c r="D91" s="320"/>
      <c r="E91" s="512">
        <v>11</v>
      </c>
      <c r="F91" s="323"/>
      <c r="G91" s="319" t="s">
        <v>13</v>
      </c>
      <c r="H91" s="513"/>
      <c r="I91" s="314"/>
      <c r="J91" s="349"/>
    </row>
    <row r="92" spans="1:10" ht="15" customHeight="1" x14ac:dyDescent="0.25">
      <c r="A92" s="343"/>
      <c r="B92" s="317"/>
      <c r="C92" s="512">
        <v>9</v>
      </c>
      <c r="D92" s="319" t="s">
        <v>128</v>
      </c>
      <c r="E92" s="513"/>
      <c r="F92" s="321"/>
      <c r="G92" s="331" t="s">
        <v>312</v>
      </c>
      <c r="H92" s="338">
        <v>-12</v>
      </c>
      <c r="I92" s="319" t="s">
        <v>13</v>
      </c>
      <c r="J92" s="518">
        <v>4</v>
      </c>
    </row>
    <row r="93" spans="1:10" ht="15" customHeight="1" x14ac:dyDescent="0.25">
      <c r="A93" s="343">
        <v>-4</v>
      </c>
      <c r="B93" s="319" t="s">
        <v>124</v>
      </c>
      <c r="C93" s="513"/>
      <c r="D93" s="331" t="s">
        <v>312</v>
      </c>
      <c r="E93" s="338"/>
      <c r="F93" s="313"/>
      <c r="G93" s="314"/>
      <c r="H93" s="338"/>
      <c r="I93" s="314"/>
      <c r="J93" s="518"/>
    </row>
    <row r="94" spans="1:10" ht="15" customHeight="1" x14ac:dyDescent="0.25">
      <c r="A94" s="343"/>
      <c r="B94" s="312"/>
      <c r="C94" s="338"/>
      <c r="D94" s="314"/>
      <c r="E94" s="338"/>
      <c r="F94" s="313"/>
      <c r="G94" s="314"/>
      <c r="H94" s="338"/>
      <c r="I94" s="314"/>
      <c r="J94" s="349"/>
    </row>
    <row r="95" spans="1:10" ht="15" customHeight="1" x14ac:dyDescent="0.25">
      <c r="A95" s="343">
        <v>-10</v>
      </c>
      <c r="B95" s="319" t="s">
        <v>96</v>
      </c>
      <c r="C95" s="338"/>
      <c r="D95" s="314"/>
      <c r="E95" s="338"/>
      <c r="F95" s="313">
        <v>-8</v>
      </c>
      <c r="G95" s="319" t="s">
        <v>123</v>
      </c>
      <c r="H95" s="338"/>
      <c r="I95" s="318"/>
      <c r="J95" s="349"/>
    </row>
    <row r="96" spans="1:10" ht="15" customHeight="1" x14ac:dyDescent="0.25">
      <c r="A96" s="343"/>
      <c r="B96" s="317"/>
      <c r="C96" s="512">
        <v>13</v>
      </c>
      <c r="D96" s="319" t="s">
        <v>128</v>
      </c>
      <c r="E96" s="518">
        <v>5</v>
      </c>
      <c r="F96" s="313"/>
      <c r="G96" s="320"/>
      <c r="H96" s="512">
        <v>14</v>
      </c>
      <c r="I96" s="319" t="s">
        <v>123</v>
      </c>
      <c r="J96" s="518">
        <v>7</v>
      </c>
    </row>
    <row r="97" spans="1:10" ht="15" customHeight="1" x14ac:dyDescent="0.25">
      <c r="A97" s="343">
        <v>-11</v>
      </c>
      <c r="B97" s="319" t="s">
        <v>128</v>
      </c>
      <c r="C97" s="513"/>
      <c r="D97" s="331" t="s">
        <v>311</v>
      </c>
      <c r="E97" s="518"/>
      <c r="F97" s="313">
        <v>-9</v>
      </c>
      <c r="G97" s="319" t="s">
        <v>124</v>
      </c>
      <c r="H97" s="513"/>
      <c r="I97" s="331" t="s">
        <v>311</v>
      </c>
      <c r="J97" s="518"/>
    </row>
    <row r="98" spans="1:10" ht="15" customHeight="1" x14ac:dyDescent="0.25">
      <c r="A98" s="343"/>
      <c r="B98" s="312"/>
      <c r="C98" s="338">
        <v>-13</v>
      </c>
      <c r="D98" s="319" t="s">
        <v>96</v>
      </c>
      <c r="E98" s="518">
        <v>6</v>
      </c>
      <c r="F98" s="313"/>
      <c r="G98" s="314"/>
      <c r="H98" s="338">
        <v>-14</v>
      </c>
      <c r="I98" s="319" t="s">
        <v>124</v>
      </c>
      <c r="J98" s="518">
        <v>8</v>
      </c>
    </row>
    <row r="99" spans="1:10" ht="15" customHeight="1" x14ac:dyDescent="0.25">
      <c r="A99" s="343"/>
      <c r="B99" s="312"/>
      <c r="C99" s="338"/>
      <c r="D99" s="318"/>
      <c r="E99" s="518"/>
      <c r="F99" s="313"/>
      <c r="G99" s="314"/>
      <c r="H99" s="338"/>
      <c r="I99" s="318"/>
      <c r="J99" s="518"/>
    </row>
    <row r="100" spans="1:10" ht="15" customHeight="1" x14ac:dyDescent="0.25">
      <c r="A100" s="343"/>
      <c r="B100" s="312"/>
      <c r="C100" s="338"/>
      <c r="D100" s="329"/>
      <c r="E100" s="313"/>
      <c r="F100" s="313"/>
      <c r="G100" s="314"/>
      <c r="H100" s="338"/>
      <c r="I100" s="314"/>
      <c r="J100" s="349"/>
    </row>
    <row r="101" spans="1:10" ht="15" customHeight="1" x14ac:dyDescent="0.25">
      <c r="A101" s="338">
        <v>1</v>
      </c>
      <c r="B101" s="319" t="s">
        <v>97</v>
      </c>
      <c r="C101" s="338"/>
      <c r="D101" s="314"/>
      <c r="E101" s="313"/>
      <c r="F101" s="313"/>
      <c r="G101" s="315"/>
      <c r="H101" s="511"/>
      <c r="I101" s="314"/>
      <c r="J101" s="349"/>
    </row>
    <row r="102" spans="1:10" ht="15" customHeight="1" x14ac:dyDescent="0.25">
      <c r="A102" s="338"/>
      <c r="B102" s="317"/>
      <c r="C102" s="512">
        <v>1</v>
      </c>
      <c r="D102" s="319" t="s">
        <v>97</v>
      </c>
      <c r="E102" s="338"/>
      <c r="F102" s="313"/>
      <c r="G102" s="318"/>
      <c r="H102" s="511"/>
      <c r="I102" s="314"/>
      <c r="J102" s="349"/>
    </row>
    <row r="103" spans="1:10" ht="15" customHeight="1" x14ac:dyDescent="0.25">
      <c r="A103" s="338">
        <v>2</v>
      </c>
      <c r="B103" s="319" t="s">
        <v>166</v>
      </c>
      <c r="C103" s="513"/>
      <c r="D103" s="326" t="s">
        <v>312</v>
      </c>
      <c r="E103" s="512">
        <v>5</v>
      </c>
      <c r="F103" s="321"/>
      <c r="G103" s="318"/>
      <c r="H103" s="345"/>
      <c r="I103" s="314"/>
      <c r="J103" s="349"/>
    </row>
    <row r="104" spans="1:10" ht="15" customHeight="1" x14ac:dyDescent="0.25">
      <c r="A104" s="338"/>
      <c r="B104" s="312"/>
      <c r="C104" s="338"/>
      <c r="D104" s="318"/>
      <c r="E104" s="514"/>
      <c r="F104" s="321"/>
      <c r="G104" s="319" t="s">
        <v>97</v>
      </c>
      <c r="H104" s="345"/>
      <c r="I104" s="314"/>
      <c r="J104" s="349"/>
    </row>
    <row r="105" spans="1:10" ht="15" customHeight="1" x14ac:dyDescent="0.25">
      <c r="A105" s="338">
        <v>3</v>
      </c>
      <c r="B105" s="319" t="s">
        <v>253</v>
      </c>
      <c r="C105" s="345"/>
      <c r="D105" s="318"/>
      <c r="E105" s="514"/>
      <c r="F105" s="322"/>
      <c r="G105" s="326" t="s">
        <v>312</v>
      </c>
      <c r="H105" s="512">
        <v>7</v>
      </c>
      <c r="I105" s="314"/>
      <c r="J105" s="349"/>
    </row>
    <row r="106" spans="1:10" ht="15" customHeight="1" x14ac:dyDescent="0.25">
      <c r="A106" s="338"/>
      <c r="B106" s="317"/>
      <c r="C106" s="512">
        <v>2</v>
      </c>
      <c r="D106" s="319" t="s">
        <v>254</v>
      </c>
      <c r="E106" s="513"/>
      <c r="F106" s="321"/>
      <c r="G106" s="318"/>
      <c r="H106" s="514"/>
      <c r="I106" s="314"/>
      <c r="J106" s="349"/>
    </row>
    <row r="107" spans="1:10" ht="15" customHeight="1" x14ac:dyDescent="0.25">
      <c r="A107" s="338">
        <v>4</v>
      </c>
      <c r="B107" s="319" t="s">
        <v>254</v>
      </c>
      <c r="C107" s="513"/>
      <c r="D107" s="331" t="s">
        <v>313</v>
      </c>
      <c r="E107" s="338"/>
      <c r="F107" s="321"/>
      <c r="G107" s="318"/>
      <c r="H107" s="514"/>
      <c r="I107" s="314"/>
      <c r="J107" s="349"/>
    </row>
    <row r="108" spans="1:10" ht="15" customHeight="1" x14ac:dyDescent="0.25">
      <c r="A108" s="338"/>
      <c r="B108" s="312"/>
      <c r="C108" s="338"/>
      <c r="D108" s="314"/>
      <c r="E108" s="338"/>
      <c r="F108" s="321"/>
      <c r="G108" s="318"/>
      <c r="H108" s="514"/>
      <c r="I108" s="319" t="s">
        <v>97</v>
      </c>
      <c r="J108" s="518" t="s">
        <v>314</v>
      </c>
    </row>
    <row r="109" spans="1:10" ht="15" customHeight="1" x14ac:dyDescent="0.25">
      <c r="A109" s="338">
        <v>5</v>
      </c>
      <c r="B109" s="312" t="s">
        <v>95</v>
      </c>
      <c r="C109" s="338"/>
      <c r="D109" s="314"/>
      <c r="E109" s="338"/>
      <c r="F109" s="321"/>
      <c r="G109" s="318"/>
      <c r="H109" s="514"/>
      <c r="I109" s="331" t="s">
        <v>311</v>
      </c>
      <c r="J109" s="518"/>
    </row>
    <row r="110" spans="1:10" ht="15" customHeight="1" x14ac:dyDescent="0.25">
      <c r="A110" s="338"/>
      <c r="B110" s="317"/>
      <c r="C110" s="512">
        <v>3</v>
      </c>
      <c r="D110" s="312" t="s">
        <v>95</v>
      </c>
      <c r="E110" s="338"/>
      <c r="F110" s="321"/>
      <c r="G110" s="318"/>
      <c r="H110" s="514"/>
      <c r="I110" s="318"/>
      <c r="J110" s="349"/>
    </row>
    <row r="111" spans="1:10" ht="15" customHeight="1" x14ac:dyDescent="0.25">
      <c r="A111" s="338">
        <v>6</v>
      </c>
      <c r="B111" s="319" t="s">
        <v>102</v>
      </c>
      <c r="C111" s="513"/>
      <c r="D111" s="320"/>
      <c r="E111" s="512">
        <v>6</v>
      </c>
      <c r="F111" s="321"/>
      <c r="G111" s="318"/>
      <c r="H111" s="514"/>
      <c r="I111" s="318"/>
      <c r="J111" s="349"/>
    </row>
    <row r="112" spans="1:10" ht="15" customHeight="1" x14ac:dyDescent="0.25">
      <c r="A112" s="338"/>
      <c r="B112" s="312"/>
      <c r="C112" s="338"/>
      <c r="D112" s="318"/>
      <c r="E112" s="514"/>
      <c r="F112" s="323"/>
      <c r="G112" s="319" t="s">
        <v>95</v>
      </c>
      <c r="H112" s="513"/>
      <c r="I112" s="318"/>
      <c r="J112" s="349"/>
    </row>
    <row r="113" spans="1:10" ht="15" customHeight="1" x14ac:dyDescent="0.25">
      <c r="A113" s="338">
        <v>7</v>
      </c>
      <c r="B113" s="319" t="s">
        <v>102</v>
      </c>
      <c r="C113" s="345"/>
      <c r="D113" s="318"/>
      <c r="E113" s="514"/>
      <c r="F113" s="321"/>
      <c r="G113" s="331" t="s">
        <v>312</v>
      </c>
      <c r="H113" s="338"/>
      <c r="I113" s="314"/>
      <c r="J113" s="349"/>
    </row>
    <row r="114" spans="1:10" ht="15" customHeight="1" x14ac:dyDescent="0.25">
      <c r="A114" s="338"/>
      <c r="B114" s="317"/>
      <c r="C114" s="512">
        <v>4</v>
      </c>
      <c r="D114" s="319" t="s">
        <v>94</v>
      </c>
      <c r="E114" s="513"/>
      <c r="F114" s="321"/>
      <c r="G114" s="314"/>
      <c r="H114" s="338">
        <v>-7</v>
      </c>
      <c r="I114" s="319" t="s">
        <v>95</v>
      </c>
      <c r="J114" s="518" t="s">
        <v>315</v>
      </c>
    </row>
    <row r="115" spans="1:10" ht="15" customHeight="1" x14ac:dyDescent="0.25">
      <c r="A115" s="338">
        <v>8</v>
      </c>
      <c r="B115" s="319" t="s">
        <v>94</v>
      </c>
      <c r="C115" s="513"/>
      <c r="D115" s="314"/>
      <c r="E115" s="338"/>
      <c r="F115" s="313"/>
      <c r="G115" s="314"/>
      <c r="H115" s="338"/>
      <c r="I115" s="314"/>
      <c r="J115" s="518"/>
    </row>
    <row r="116" spans="1:10" ht="15" customHeight="1" x14ac:dyDescent="0.25">
      <c r="A116" s="338"/>
      <c r="B116" s="325"/>
      <c r="C116" s="345"/>
      <c r="D116" s="314"/>
      <c r="E116" s="338"/>
      <c r="F116" s="313"/>
      <c r="G116" s="314"/>
      <c r="H116" s="338"/>
      <c r="I116" s="314"/>
      <c r="J116" s="349"/>
    </row>
    <row r="117" spans="1:10" ht="15" customHeight="1" x14ac:dyDescent="0.25">
      <c r="A117" s="338"/>
      <c r="B117" s="312"/>
      <c r="C117" s="338">
        <v>-6</v>
      </c>
      <c r="D117" s="319" t="s">
        <v>94</v>
      </c>
      <c r="E117" s="338"/>
      <c r="F117" s="313"/>
      <c r="G117" s="314"/>
      <c r="H117" s="338"/>
      <c r="I117" s="314"/>
      <c r="J117" s="349"/>
    </row>
    <row r="118" spans="1:10" ht="15" customHeight="1" x14ac:dyDescent="0.25">
      <c r="A118" s="343">
        <v>-1</v>
      </c>
      <c r="B118" s="319" t="s">
        <v>166</v>
      </c>
      <c r="C118" s="338"/>
      <c r="D118" s="320"/>
      <c r="E118" s="512">
        <v>10</v>
      </c>
      <c r="F118" s="321"/>
      <c r="G118" s="319" t="s">
        <v>94</v>
      </c>
      <c r="H118" s="338"/>
      <c r="I118" s="314"/>
      <c r="J118" s="349"/>
    </row>
    <row r="119" spans="1:10" ht="15" customHeight="1" x14ac:dyDescent="0.25">
      <c r="A119" s="343"/>
      <c r="B119" s="317"/>
      <c r="C119" s="512">
        <v>8</v>
      </c>
      <c r="D119" s="319" t="s">
        <v>253</v>
      </c>
      <c r="E119" s="513"/>
      <c r="F119" s="322"/>
      <c r="G119" s="326" t="s">
        <v>311</v>
      </c>
      <c r="H119" s="512">
        <v>12</v>
      </c>
      <c r="I119" s="314"/>
      <c r="J119" s="349"/>
    </row>
    <row r="120" spans="1:10" ht="15" customHeight="1" x14ac:dyDescent="0.25">
      <c r="A120" s="343">
        <v>-2</v>
      </c>
      <c r="B120" s="319" t="s">
        <v>253</v>
      </c>
      <c r="C120" s="513"/>
      <c r="D120" s="314"/>
      <c r="E120" s="338"/>
      <c r="F120" s="321"/>
      <c r="G120" s="318"/>
      <c r="H120" s="514"/>
      <c r="I120" s="319" t="s">
        <v>94</v>
      </c>
      <c r="J120" s="518" t="s">
        <v>316</v>
      </c>
    </row>
    <row r="121" spans="1:10" ht="15" customHeight="1" x14ac:dyDescent="0.25">
      <c r="A121" s="343"/>
      <c r="B121" s="325"/>
      <c r="C121" s="338">
        <v>-5</v>
      </c>
      <c r="D121" s="319" t="s">
        <v>254</v>
      </c>
      <c r="E121" s="338"/>
      <c r="F121" s="321"/>
      <c r="G121" s="318"/>
      <c r="H121" s="514"/>
      <c r="I121" s="331" t="s">
        <v>313</v>
      </c>
      <c r="J121" s="518"/>
    </row>
    <row r="122" spans="1:10" ht="15" customHeight="1" x14ac:dyDescent="0.25">
      <c r="A122" s="343">
        <v>-3</v>
      </c>
      <c r="B122" s="319" t="s">
        <v>102</v>
      </c>
      <c r="C122" s="338"/>
      <c r="D122" s="320"/>
      <c r="E122" s="512">
        <v>11</v>
      </c>
      <c r="F122" s="323"/>
      <c r="G122" s="319" t="s">
        <v>254</v>
      </c>
      <c r="H122" s="513"/>
      <c r="I122" s="318"/>
      <c r="J122" s="349"/>
    </row>
    <row r="123" spans="1:10" ht="15" customHeight="1" x14ac:dyDescent="0.25">
      <c r="A123" s="343"/>
      <c r="B123" s="325"/>
      <c r="C123" s="512">
        <v>9</v>
      </c>
      <c r="D123" s="319" t="s">
        <v>102</v>
      </c>
      <c r="E123" s="513"/>
      <c r="F123" s="321"/>
      <c r="G123" s="314"/>
      <c r="H123" s="338">
        <v>-12</v>
      </c>
      <c r="I123" s="319" t="s">
        <v>254</v>
      </c>
      <c r="J123" s="518" t="s">
        <v>317</v>
      </c>
    </row>
    <row r="124" spans="1:10" ht="15" customHeight="1" x14ac:dyDescent="0.25">
      <c r="A124" s="343">
        <v>-4</v>
      </c>
      <c r="B124" s="319" t="s">
        <v>102</v>
      </c>
      <c r="C124" s="513"/>
      <c r="D124" s="325"/>
      <c r="E124" s="338"/>
      <c r="F124" s="313"/>
      <c r="G124" s="314"/>
      <c r="H124" s="338"/>
      <c r="I124" s="314"/>
      <c r="J124" s="518"/>
    </row>
    <row r="125" spans="1:10" ht="15" customHeight="1" x14ac:dyDescent="0.25">
      <c r="A125" s="343"/>
      <c r="B125" s="312"/>
      <c r="C125" s="338"/>
      <c r="D125" s="318"/>
      <c r="E125" s="338"/>
      <c r="F125" s="338"/>
      <c r="G125" s="314"/>
      <c r="H125" s="338"/>
      <c r="I125" s="314"/>
      <c r="J125" s="349"/>
    </row>
    <row r="126" spans="1:10" ht="15" customHeight="1" x14ac:dyDescent="0.25">
      <c r="A126" s="343">
        <v>-10</v>
      </c>
      <c r="B126" s="319" t="s">
        <v>253</v>
      </c>
      <c r="C126" s="338"/>
      <c r="D126" s="314"/>
      <c r="E126" s="351"/>
      <c r="F126" s="338">
        <v>-8</v>
      </c>
      <c r="G126" s="319"/>
      <c r="H126" s="338"/>
      <c r="I126" s="318"/>
      <c r="J126" s="349"/>
    </row>
    <row r="127" spans="1:10" ht="15" customHeight="1" x14ac:dyDescent="0.25">
      <c r="A127" s="343"/>
      <c r="B127" s="317"/>
      <c r="C127" s="512">
        <v>13</v>
      </c>
      <c r="D127" s="319" t="s">
        <v>253</v>
      </c>
      <c r="E127" s="518" t="s">
        <v>318</v>
      </c>
      <c r="F127" s="338"/>
      <c r="G127" s="320"/>
      <c r="H127" s="512">
        <v>14</v>
      </c>
      <c r="I127" s="319"/>
      <c r="J127" s="518"/>
    </row>
    <row r="128" spans="1:10" ht="15" customHeight="1" x14ac:dyDescent="0.25">
      <c r="A128" s="343">
        <v>-11</v>
      </c>
      <c r="B128" s="319" t="s">
        <v>166</v>
      </c>
      <c r="C128" s="513"/>
      <c r="D128" s="314"/>
      <c r="E128" s="518"/>
      <c r="F128" s="338">
        <v>-9</v>
      </c>
      <c r="G128" s="324"/>
      <c r="H128" s="513"/>
      <c r="I128" s="314"/>
      <c r="J128" s="518"/>
    </row>
    <row r="129" spans="1:21" ht="15" customHeight="1" x14ac:dyDescent="0.25">
      <c r="A129" s="343"/>
      <c r="B129" s="312"/>
      <c r="C129" s="338">
        <v>-13</v>
      </c>
      <c r="D129" s="319" t="s">
        <v>166</v>
      </c>
      <c r="E129" s="518" t="s">
        <v>319</v>
      </c>
      <c r="F129" s="338"/>
      <c r="G129" s="329"/>
      <c r="H129" s="338">
        <v>-14</v>
      </c>
      <c r="I129" s="324"/>
      <c r="J129" s="518"/>
    </row>
    <row r="130" spans="1:21" ht="15" customHeight="1" x14ac:dyDescent="0.25">
      <c r="A130" s="344"/>
      <c r="B130" s="328"/>
      <c r="C130" s="337"/>
      <c r="D130" s="329"/>
      <c r="E130" s="518"/>
      <c r="F130" s="327"/>
      <c r="G130" s="281"/>
      <c r="H130" s="327"/>
      <c r="I130" s="329"/>
      <c r="J130" s="518"/>
    </row>
    <row r="131" spans="1:21" ht="15" customHeight="1" x14ac:dyDescent="0.25">
      <c r="A131" s="342"/>
      <c r="B131" s="516" t="s">
        <v>241</v>
      </c>
      <c r="C131" s="516"/>
      <c r="D131" s="516"/>
      <c r="E131" s="516"/>
      <c r="F131" s="516"/>
      <c r="G131" s="516"/>
      <c r="H131" s="516"/>
      <c r="I131" s="516"/>
      <c r="J131" s="335"/>
      <c r="K131" s="335"/>
      <c r="L131" s="335"/>
      <c r="M131" s="335"/>
      <c r="N131" s="335"/>
      <c r="O131" s="335"/>
      <c r="P131" s="335"/>
      <c r="Q131" s="335"/>
      <c r="R131" s="335"/>
      <c r="S131" s="335"/>
      <c r="T131" s="335"/>
      <c r="U131" s="335"/>
    </row>
    <row r="132" spans="1:21" ht="15" customHeight="1" x14ac:dyDescent="0.25">
      <c r="A132" s="342"/>
      <c r="B132" s="517" t="s">
        <v>303</v>
      </c>
      <c r="C132" s="517"/>
      <c r="D132" s="517"/>
      <c r="E132" s="517"/>
      <c r="F132" s="517"/>
      <c r="G132" s="517"/>
      <c r="H132" s="517"/>
      <c r="I132" s="517"/>
      <c r="J132" s="336"/>
      <c r="K132" s="336"/>
      <c r="L132" s="336"/>
      <c r="M132" s="336"/>
      <c r="N132" s="336"/>
      <c r="O132" s="336"/>
      <c r="P132" s="336"/>
      <c r="Q132" s="336"/>
      <c r="R132" s="336"/>
      <c r="S132" s="336"/>
      <c r="T132" s="336"/>
      <c r="U132" s="336"/>
    </row>
    <row r="133" spans="1:21" ht="15" customHeight="1" x14ac:dyDescent="0.25">
      <c r="A133" s="342"/>
    </row>
    <row r="134" spans="1:21" ht="15" customHeight="1" x14ac:dyDescent="0.25"/>
    <row r="135" spans="1:21" ht="15" customHeight="1" x14ac:dyDescent="0.25"/>
    <row r="136" spans="1:21" ht="15" customHeight="1" x14ac:dyDescent="0.25"/>
    <row r="137" spans="1:21" ht="15" customHeight="1" x14ac:dyDescent="0.25"/>
    <row r="138" spans="1:21" ht="15" customHeight="1" x14ac:dyDescent="0.25"/>
    <row r="139" spans="1:21" ht="15" customHeight="1" x14ac:dyDescent="0.25"/>
    <row r="140" spans="1:21" ht="15" customHeight="1" x14ac:dyDescent="0.25"/>
    <row r="141" spans="1:21" ht="15" customHeight="1" x14ac:dyDescent="0.25"/>
    <row r="142" spans="1:21" ht="15" customHeight="1" x14ac:dyDescent="0.25"/>
    <row r="143" spans="1:21" ht="15" customHeight="1" x14ac:dyDescent="0.25"/>
    <row r="144" spans="1:21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</sheetData>
  <mergeCells count="150">
    <mergeCell ref="D4:G4"/>
    <mergeCell ref="C127:C128"/>
    <mergeCell ref="E127:E128"/>
    <mergeCell ref="H127:H128"/>
    <mergeCell ref="J127:J128"/>
    <mergeCell ref="E129:E130"/>
    <mergeCell ref="J129:J130"/>
    <mergeCell ref="E118:E119"/>
    <mergeCell ref="C119:C120"/>
    <mergeCell ref="H119:H122"/>
    <mergeCell ref="J120:J121"/>
    <mergeCell ref="E122:E123"/>
    <mergeCell ref="C123:C124"/>
    <mergeCell ref="J123:J124"/>
    <mergeCell ref="J108:J109"/>
    <mergeCell ref="C110:C111"/>
    <mergeCell ref="E111:E114"/>
    <mergeCell ref="C114:C115"/>
    <mergeCell ref="J114:J115"/>
    <mergeCell ref="H101:H102"/>
    <mergeCell ref="C102:C103"/>
    <mergeCell ref="E103:E106"/>
    <mergeCell ref="H105:H112"/>
    <mergeCell ref="C106:C107"/>
    <mergeCell ref="J96:J97"/>
    <mergeCell ref="E98:E99"/>
    <mergeCell ref="J98:J99"/>
    <mergeCell ref="E87:E88"/>
    <mergeCell ref="C88:C89"/>
    <mergeCell ref="H88:H91"/>
    <mergeCell ref="J89:J90"/>
    <mergeCell ref="E91:E92"/>
    <mergeCell ref="C92:C93"/>
    <mergeCell ref="J92:J93"/>
    <mergeCell ref="J77:J78"/>
    <mergeCell ref="C79:C80"/>
    <mergeCell ref="E80:E83"/>
    <mergeCell ref="C83:C84"/>
    <mergeCell ref="J83:J84"/>
    <mergeCell ref="B67:I67"/>
    <mergeCell ref="B68:I68"/>
    <mergeCell ref="H70:H71"/>
    <mergeCell ref="C71:C72"/>
    <mergeCell ref="E72:E75"/>
    <mergeCell ref="H74:H81"/>
    <mergeCell ref="C75:C76"/>
    <mergeCell ref="B2:I2"/>
    <mergeCell ref="B3:I3"/>
    <mergeCell ref="L2:S2"/>
    <mergeCell ref="L3:S3"/>
    <mergeCell ref="T63:T64"/>
    <mergeCell ref="M48:M49"/>
    <mergeCell ref="T48:T49"/>
    <mergeCell ref="O52:O53"/>
    <mergeCell ref="M53:M54"/>
    <mergeCell ref="R53:R56"/>
    <mergeCell ref="T54:T55"/>
    <mergeCell ref="O56:O57"/>
    <mergeCell ref="M57:M58"/>
    <mergeCell ref="T57:T58"/>
    <mergeCell ref="T61:T62"/>
    <mergeCell ref="T33:T34"/>
    <mergeCell ref="R35:R36"/>
    <mergeCell ref="M36:M37"/>
    <mergeCell ref="O37:O40"/>
    <mergeCell ref="R39:R46"/>
    <mergeCell ref="M40:M41"/>
    <mergeCell ref="T42:T43"/>
    <mergeCell ref="M44:M45"/>
    <mergeCell ref="O45:O48"/>
    <mergeCell ref="O26:O27"/>
    <mergeCell ref="M27:M28"/>
    <mergeCell ref="T27:T28"/>
    <mergeCell ref="R5:R6"/>
    <mergeCell ref="M6:M7"/>
    <mergeCell ref="O7:O10"/>
    <mergeCell ref="R9:R16"/>
    <mergeCell ref="M10:M11"/>
    <mergeCell ref="T12:T13"/>
    <mergeCell ref="M14:M15"/>
    <mergeCell ref="O15:O18"/>
    <mergeCell ref="M18:M19"/>
    <mergeCell ref="T18:T19"/>
    <mergeCell ref="J63:J64"/>
    <mergeCell ref="M61:M62"/>
    <mergeCell ref="O61:O62"/>
    <mergeCell ref="R61:R62"/>
    <mergeCell ref="O63:O64"/>
    <mergeCell ref="C61:C62"/>
    <mergeCell ref="E61:E62"/>
    <mergeCell ref="H61:H62"/>
    <mergeCell ref="J61:J62"/>
    <mergeCell ref="J57:J58"/>
    <mergeCell ref="E52:E53"/>
    <mergeCell ref="C53:C54"/>
    <mergeCell ref="H53:H56"/>
    <mergeCell ref="J54:J55"/>
    <mergeCell ref="J42:J43"/>
    <mergeCell ref="C44:C45"/>
    <mergeCell ref="E45:E48"/>
    <mergeCell ref="C48:C49"/>
    <mergeCell ref="J48:J49"/>
    <mergeCell ref="J24:J25"/>
    <mergeCell ref="J12:J13"/>
    <mergeCell ref="C14:C15"/>
    <mergeCell ref="E15:E18"/>
    <mergeCell ref="C18:C19"/>
    <mergeCell ref="J18:J19"/>
    <mergeCell ref="R31:R32"/>
    <mergeCell ref="O33:O34"/>
    <mergeCell ref="T31:T32"/>
    <mergeCell ref="C31:C32"/>
    <mergeCell ref="E31:E32"/>
    <mergeCell ref="H31:H32"/>
    <mergeCell ref="J31:J32"/>
    <mergeCell ref="E26:E27"/>
    <mergeCell ref="C27:C28"/>
    <mergeCell ref="J27:J28"/>
    <mergeCell ref="E33:E34"/>
    <mergeCell ref="J33:J34"/>
    <mergeCell ref="M31:M32"/>
    <mergeCell ref="O31:O32"/>
    <mergeCell ref="O22:O23"/>
    <mergeCell ref="M23:M24"/>
    <mergeCell ref="R23:R26"/>
    <mergeCell ref="T24:T25"/>
    <mergeCell ref="H5:H6"/>
    <mergeCell ref="C6:C7"/>
    <mergeCell ref="E7:E10"/>
    <mergeCell ref="H9:H16"/>
    <mergeCell ref="C10:C11"/>
    <mergeCell ref="D69:G69"/>
    <mergeCell ref="B131:I131"/>
    <mergeCell ref="B132:I132"/>
    <mergeCell ref="B65:I65"/>
    <mergeCell ref="B66:I66"/>
    <mergeCell ref="E22:E23"/>
    <mergeCell ref="C23:C24"/>
    <mergeCell ref="H23:H26"/>
    <mergeCell ref="H35:H36"/>
    <mergeCell ref="C36:C37"/>
    <mergeCell ref="E37:E40"/>
    <mergeCell ref="H39:H46"/>
    <mergeCell ref="C40:C41"/>
    <mergeCell ref="E56:E57"/>
    <mergeCell ref="C57:C58"/>
    <mergeCell ref="E63:E64"/>
    <mergeCell ref="C96:C97"/>
    <mergeCell ref="E96:E97"/>
    <mergeCell ref="H96:H97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tabSelected="1" topLeftCell="D4" workbookViewId="0">
      <selection activeCell="L34" sqref="L34"/>
    </sheetView>
  </sheetViews>
  <sheetFormatPr defaultRowHeight="15" outlineLevelRow="1" outlineLevelCol="1" x14ac:dyDescent="0.25"/>
  <cols>
    <col min="1" max="3" width="5.140625" hidden="1" customWidth="1" outlineLevel="1"/>
    <col min="4" max="4" width="3.5703125" customWidth="1" collapsed="1"/>
    <col min="5" max="5" width="4.42578125" hidden="1" customWidth="1" outlineLevel="1"/>
    <col min="6" max="6" width="34.42578125" customWidth="1" collapsed="1"/>
    <col min="7" max="7" width="17.85546875" style="27" customWidth="1"/>
    <col min="8" max="8" width="13.5703125" style="27" customWidth="1"/>
    <col min="9" max="9" width="12.7109375" hidden="1" customWidth="1" outlineLevel="1"/>
    <col min="10" max="10" width="30.28515625" style="27" hidden="1" customWidth="1" outlineLevel="1"/>
    <col min="11" max="11" width="45.42578125" style="9" hidden="1" customWidth="1" outlineLevel="1"/>
    <col min="12" max="12" width="6.7109375" customWidth="1" collapsed="1"/>
  </cols>
  <sheetData>
    <row r="1" spans="1:22" x14ac:dyDescent="0.25">
      <c r="D1" s="86"/>
      <c r="E1" s="86"/>
      <c r="F1" s="86"/>
      <c r="G1" s="87"/>
      <c r="H1" s="87"/>
      <c r="I1" s="86"/>
      <c r="J1" s="87"/>
      <c r="K1" s="88"/>
    </row>
    <row r="2" spans="1:22" x14ac:dyDescent="0.25">
      <c r="D2" s="402"/>
      <c r="E2" s="402"/>
      <c r="F2" s="402"/>
      <c r="G2" s="402"/>
      <c r="H2" s="402"/>
      <c r="I2" s="402"/>
      <c r="J2" s="402"/>
      <c r="K2" s="402"/>
    </row>
    <row r="3" spans="1:22" ht="11.1" customHeight="1" x14ac:dyDescent="0.25">
      <c r="D3" s="378" t="s">
        <v>322</v>
      </c>
      <c r="E3" s="378"/>
      <c r="F3" s="378"/>
      <c r="G3" s="378"/>
      <c r="H3" s="378"/>
      <c r="I3" s="378"/>
      <c r="J3" s="378"/>
      <c r="K3" s="378"/>
      <c r="L3" s="30"/>
      <c r="M3" s="2"/>
      <c r="N3" s="2"/>
      <c r="O3" s="2"/>
      <c r="P3" s="2"/>
      <c r="Q3" s="2"/>
      <c r="R3" s="2"/>
      <c r="S3" s="2"/>
      <c r="T3" s="2"/>
      <c r="U3" s="2"/>
      <c r="V3" s="3"/>
    </row>
    <row r="4" spans="1:22" ht="11.1" customHeight="1" x14ac:dyDescent="0.25">
      <c r="D4" s="379" t="s">
        <v>11</v>
      </c>
      <c r="E4" s="379"/>
      <c r="F4" s="379"/>
      <c r="G4" s="379"/>
      <c r="H4" s="379"/>
      <c r="I4" s="379"/>
      <c r="J4" s="379"/>
      <c r="K4" s="379"/>
      <c r="L4" s="30"/>
      <c r="M4" s="4"/>
      <c r="N4" s="4"/>
      <c r="O4" s="4"/>
      <c r="P4" s="4"/>
      <c r="Q4" s="4"/>
      <c r="R4" s="4"/>
      <c r="S4" s="4"/>
      <c r="T4" s="4"/>
      <c r="U4" s="4"/>
      <c r="V4" s="5"/>
    </row>
    <row r="5" spans="1:22" ht="9.9499999999999993" customHeight="1" x14ac:dyDescent="0.25">
      <c r="D5" s="380"/>
      <c r="E5" s="380"/>
      <c r="F5" s="380"/>
      <c r="G5" s="380"/>
      <c r="H5" s="380"/>
      <c r="I5" s="380"/>
      <c r="J5" s="380"/>
      <c r="K5" s="380"/>
      <c r="L5" s="29"/>
      <c r="M5" s="6"/>
      <c r="N5" s="6"/>
      <c r="O5" s="6"/>
      <c r="P5" s="6"/>
      <c r="Q5" s="6"/>
      <c r="R5" s="6"/>
      <c r="S5" s="6"/>
      <c r="T5" s="6"/>
      <c r="U5" s="6"/>
    </row>
    <row r="6" spans="1:22" ht="9.9499999999999993" customHeight="1" x14ac:dyDescent="0.25">
      <c r="D6" s="381" t="s">
        <v>300</v>
      </c>
      <c r="E6" s="381"/>
      <c r="F6" s="381"/>
      <c r="G6" s="381"/>
      <c r="H6" s="381"/>
      <c r="I6" s="381"/>
      <c r="J6" s="381"/>
      <c r="K6" s="381"/>
      <c r="L6" s="84"/>
      <c r="M6" s="84"/>
      <c r="N6" s="6"/>
      <c r="O6" s="6"/>
      <c r="P6" s="6"/>
      <c r="Q6" s="6"/>
      <c r="R6" s="6"/>
      <c r="S6" s="6"/>
      <c r="T6" s="6"/>
      <c r="U6" s="6"/>
    </row>
    <row r="7" spans="1:22" ht="9.9499999999999993" customHeight="1" x14ac:dyDescent="0.25">
      <c r="D7" s="70"/>
      <c r="E7" s="70"/>
      <c r="F7" s="70"/>
      <c r="G7" s="70"/>
      <c r="H7" s="70"/>
      <c r="I7" s="70"/>
      <c r="J7" s="70"/>
      <c r="K7" s="70"/>
      <c r="L7" s="29"/>
      <c r="M7" s="6"/>
      <c r="N7" s="6"/>
      <c r="O7" s="6"/>
      <c r="P7" s="6"/>
      <c r="Q7" s="6"/>
      <c r="R7" s="6"/>
      <c r="S7" s="6"/>
      <c r="T7" s="6"/>
      <c r="U7" s="6"/>
    </row>
    <row r="8" spans="1:22" ht="9.9499999999999993" customHeight="1" x14ac:dyDescent="0.25">
      <c r="D8" s="527" t="s">
        <v>130</v>
      </c>
      <c r="E8" s="527"/>
      <c r="F8" s="527"/>
      <c r="G8" s="527"/>
      <c r="H8" s="527"/>
      <c r="I8" s="527"/>
      <c r="J8" s="527"/>
      <c r="K8" s="527"/>
      <c r="L8" s="7"/>
    </row>
    <row r="9" spans="1:22" ht="9.6" customHeight="1" x14ac:dyDescent="0.25">
      <c r="D9" s="528" t="s">
        <v>103</v>
      </c>
      <c r="E9" s="528"/>
      <c r="F9" s="528"/>
      <c r="G9" s="528"/>
      <c r="H9" s="528"/>
      <c r="I9" s="528"/>
      <c r="J9" s="528"/>
      <c r="K9" s="528"/>
    </row>
    <row r="10" spans="1:22" ht="9.6" customHeight="1" x14ac:dyDescent="0.25">
      <c r="A10" s="14">
        <v>7</v>
      </c>
      <c r="B10" s="14"/>
      <c r="C10" s="14"/>
      <c r="D10" s="529" t="s">
        <v>84</v>
      </c>
      <c r="E10" s="529"/>
      <c r="F10" s="529"/>
      <c r="G10" s="529"/>
      <c r="H10" s="529"/>
      <c r="I10" s="529"/>
      <c r="J10" s="529"/>
      <c r="K10" s="89">
        <f>I13+I14+I15</f>
        <v>180</v>
      </c>
      <c r="L10" s="10"/>
    </row>
    <row r="11" spans="1:22" ht="9.6" customHeight="1" x14ac:dyDescent="0.25">
      <c r="A11" t="s">
        <v>6</v>
      </c>
      <c r="D11" s="530" t="s">
        <v>2</v>
      </c>
      <c r="E11" s="31"/>
      <c r="F11" s="531" t="s">
        <v>7</v>
      </c>
      <c r="G11" s="90" t="s">
        <v>8</v>
      </c>
      <c r="H11" s="532" t="s">
        <v>4</v>
      </c>
      <c r="I11" s="530" t="s">
        <v>5</v>
      </c>
      <c r="J11" s="526" t="s">
        <v>9</v>
      </c>
      <c r="K11" s="525"/>
    </row>
    <row r="12" spans="1:22" ht="9.6" customHeight="1" x14ac:dyDescent="0.25">
      <c r="A12" t="s">
        <v>6</v>
      </c>
      <c r="D12" s="530"/>
      <c r="E12" s="31"/>
      <c r="F12" s="531"/>
      <c r="G12" s="91" t="s">
        <v>10</v>
      </c>
      <c r="H12" s="532"/>
      <c r="I12" s="530"/>
      <c r="J12" s="526"/>
      <c r="K12" s="525"/>
    </row>
    <row r="13" spans="1:22" ht="9.6" customHeight="1" x14ac:dyDescent="0.25">
      <c r="A13" t="s">
        <v>6</v>
      </c>
      <c r="D13" s="110">
        <v>1</v>
      </c>
      <c r="E13" s="110">
        <v>61</v>
      </c>
      <c r="F13" s="108" t="s">
        <v>131</v>
      </c>
      <c r="G13" s="109" t="s">
        <v>132</v>
      </c>
      <c r="H13" s="109" t="s">
        <v>100</v>
      </c>
      <c r="I13" s="109">
        <v>74</v>
      </c>
      <c r="J13" s="109" t="s">
        <v>14</v>
      </c>
      <c r="K13" s="74"/>
    </row>
    <row r="14" spans="1:22" ht="9.6" customHeight="1" x14ac:dyDescent="0.25">
      <c r="A14" t="s">
        <v>6</v>
      </c>
      <c r="D14" s="110">
        <v>2</v>
      </c>
      <c r="E14" s="110">
        <f>1+E13</f>
        <v>62</v>
      </c>
      <c r="F14" s="108" t="s">
        <v>25</v>
      </c>
      <c r="G14" s="109" t="s">
        <v>26</v>
      </c>
      <c r="H14" s="109" t="s">
        <v>99</v>
      </c>
      <c r="I14" s="109">
        <v>54</v>
      </c>
      <c r="J14" s="109" t="s">
        <v>14</v>
      </c>
      <c r="K14" s="74"/>
    </row>
    <row r="15" spans="1:22" ht="9.6" customHeight="1" x14ac:dyDescent="0.25">
      <c r="A15" t="s">
        <v>6</v>
      </c>
      <c r="D15" s="110">
        <v>3</v>
      </c>
      <c r="E15" s="110">
        <f>1+E14</f>
        <v>63</v>
      </c>
      <c r="F15" s="108" t="s">
        <v>21</v>
      </c>
      <c r="G15" s="109" t="s">
        <v>22</v>
      </c>
      <c r="H15" s="109" t="s">
        <v>100</v>
      </c>
      <c r="I15" s="109">
        <v>52</v>
      </c>
      <c r="J15" s="109" t="s">
        <v>14</v>
      </c>
      <c r="K15" s="74"/>
    </row>
    <row r="16" spans="1:22" ht="9.6" customHeight="1" outlineLevel="1" x14ac:dyDescent="0.25">
      <c r="A16" t="s">
        <v>6</v>
      </c>
      <c r="D16" s="110">
        <v>4</v>
      </c>
      <c r="E16" s="110">
        <f>1+E15</f>
        <v>64</v>
      </c>
      <c r="F16" s="108" t="s">
        <v>29</v>
      </c>
      <c r="G16" s="109" t="s">
        <v>30</v>
      </c>
      <c r="H16" s="109" t="s">
        <v>99</v>
      </c>
      <c r="I16" s="109">
        <v>45</v>
      </c>
      <c r="J16" s="109" t="s">
        <v>14</v>
      </c>
      <c r="K16" s="74"/>
    </row>
    <row r="17" spans="1:12" ht="9.6" customHeight="1" outlineLevel="1" x14ac:dyDescent="0.25">
      <c r="D17" s="110">
        <v>5</v>
      </c>
      <c r="E17" s="110">
        <f>1+E16</f>
        <v>65</v>
      </c>
      <c r="F17" s="108" t="s">
        <v>167</v>
      </c>
      <c r="G17" s="109" t="s">
        <v>168</v>
      </c>
      <c r="H17" s="109" t="s">
        <v>99</v>
      </c>
      <c r="I17" s="109">
        <v>32</v>
      </c>
      <c r="J17" s="109" t="s">
        <v>14</v>
      </c>
      <c r="K17" s="74"/>
    </row>
    <row r="18" spans="1:12" ht="9.6" customHeight="1" x14ac:dyDescent="0.25">
      <c r="A18" t="s">
        <v>6</v>
      </c>
      <c r="D18" s="528" t="s">
        <v>104</v>
      </c>
      <c r="E18" s="528"/>
      <c r="F18" s="528"/>
      <c r="G18" s="528"/>
      <c r="H18" s="528"/>
      <c r="I18" s="528"/>
      <c r="J18" s="528"/>
      <c r="K18" s="528"/>
    </row>
    <row r="19" spans="1:12" ht="9.6" customHeight="1" x14ac:dyDescent="0.25">
      <c r="A19" s="14">
        <v>11</v>
      </c>
      <c r="B19" s="14"/>
      <c r="C19" s="14"/>
      <c r="D19" s="538" t="s">
        <v>51</v>
      </c>
      <c r="E19" s="539"/>
      <c r="F19" s="539"/>
      <c r="G19" s="540"/>
      <c r="H19" s="539"/>
      <c r="I19" s="539"/>
      <c r="J19" s="539"/>
      <c r="K19" s="89">
        <f>I22+I23+I24</f>
        <v>111</v>
      </c>
    </row>
    <row r="20" spans="1:12" ht="9.6" customHeight="1" x14ac:dyDescent="0.25">
      <c r="A20" t="s">
        <v>6</v>
      </c>
      <c r="D20" s="530" t="s">
        <v>2</v>
      </c>
      <c r="E20" s="31"/>
      <c r="F20" s="531" t="s">
        <v>7</v>
      </c>
      <c r="G20" s="90" t="s">
        <v>8</v>
      </c>
      <c r="H20" s="532" t="s">
        <v>4</v>
      </c>
      <c r="I20" s="530" t="s">
        <v>5</v>
      </c>
      <c r="J20" s="526" t="s">
        <v>9</v>
      </c>
      <c r="K20" s="525"/>
    </row>
    <row r="21" spans="1:12" ht="9.6" customHeight="1" x14ac:dyDescent="0.25">
      <c r="A21" t="s">
        <v>6</v>
      </c>
      <c r="D21" s="530"/>
      <c r="E21" s="31"/>
      <c r="F21" s="531"/>
      <c r="G21" s="91" t="s">
        <v>10</v>
      </c>
      <c r="H21" s="532"/>
      <c r="I21" s="530"/>
      <c r="J21" s="526"/>
      <c r="K21" s="525"/>
    </row>
    <row r="22" spans="1:12" ht="9.6" customHeight="1" x14ac:dyDescent="0.25">
      <c r="A22" t="s">
        <v>6</v>
      </c>
      <c r="D22" s="71">
        <v>1</v>
      </c>
      <c r="E22" s="71">
        <f>B26*5-4</f>
        <v>-4</v>
      </c>
      <c r="F22" s="108" t="s">
        <v>161</v>
      </c>
      <c r="G22" s="109" t="s">
        <v>135</v>
      </c>
      <c r="H22" s="109" t="s">
        <v>100</v>
      </c>
      <c r="I22" s="255">
        <v>38</v>
      </c>
      <c r="J22" s="255" t="s">
        <v>16</v>
      </c>
      <c r="K22" s="256" t="str">
        <f>IF($D22="","",VLOOKUP($D22,[1]Список!$A:$W,8,FALSE))</f>
        <v xml:space="preserve"> </v>
      </c>
    </row>
    <row r="23" spans="1:12" ht="9.6" customHeight="1" x14ac:dyDescent="0.25">
      <c r="A23" t="s">
        <v>6</v>
      </c>
      <c r="D23" s="71">
        <v>2</v>
      </c>
      <c r="E23" s="71">
        <f>1+E22</f>
        <v>-3</v>
      </c>
      <c r="F23" s="108" t="s">
        <v>136</v>
      </c>
      <c r="G23" s="109" t="s">
        <v>137</v>
      </c>
      <c r="H23" s="109" t="s">
        <v>99</v>
      </c>
      <c r="I23" s="255">
        <v>37</v>
      </c>
      <c r="J23" s="255" t="s">
        <v>16</v>
      </c>
      <c r="K23" s="256" t="str">
        <f>IF($D23="","",VLOOKUP($D23,[1]Список!$A:$W,8,FALSE))</f>
        <v xml:space="preserve"> </v>
      </c>
    </row>
    <row r="24" spans="1:12" ht="9.6" customHeight="1" x14ac:dyDescent="0.25">
      <c r="A24" t="s">
        <v>6</v>
      </c>
      <c r="D24" s="71">
        <v>3</v>
      </c>
      <c r="E24" s="71">
        <f>1+E23</f>
        <v>-2</v>
      </c>
      <c r="F24" s="108" t="s">
        <v>106</v>
      </c>
      <c r="G24" s="109" t="s">
        <v>107</v>
      </c>
      <c r="H24" s="109" t="s">
        <v>99</v>
      </c>
      <c r="I24" s="255">
        <v>36</v>
      </c>
      <c r="J24" s="255" t="s">
        <v>16</v>
      </c>
      <c r="K24" s="256" t="str">
        <f>IF($D24="","",VLOOKUP($D24,[1]Список!$A:$W,8,FALSE))</f>
        <v xml:space="preserve"> </v>
      </c>
    </row>
    <row r="25" spans="1:12" ht="9.6" customHeight="1" x14ac:dyDescent="0.25">
      <c r="D25" s="71">
        <v>4</v>
      </c>
      <c r="E25" s="71">
        <f>1+E24</f>
        <v>-1</v>
      </c>
      <c r="F25" s="108" t="s">
        <v>171</v>
      </c>
      <c r="G25" s="109" t="s">
        <v>172</v>
      </c>
      <c r="H25" s="109" t="s">
        <v>99</v>
      </c>
      <c r="I25" s="255">
        <v>21</v>
      </c>
      <c r="J25" s="255" t="s">
        <v>16</v>
      </c>
      <c r="K25" s="256" t="str">
        <f>IF($D25="","",VLOOKUP($D25,[1]Список!$A:$W,8,FALSE))</f>
        <v xml:space="preserve"> </v>
      </c>
    </row>
    <row r="26" spans="1:12" ht="9.6" customHeight="1" x14ac:dyDescent="0.25">
      <c r="A26" t="s">
        <v>6</v>
      </c>
      <c r="D26" s="71">
        <v>5</v>
      </c>
      <c r="E26" s="71">
        <f>1+E25</f>
        <v>0</v>
      </c>
      <c r="F26" s="108" t="s">
        <v>289</v>
      </c>
      <c r="G26" s="353">
        <v>34206</v>
      </c>
      <c r="H26" s="109" t="s">
        <v>99</v>
      </c>
      <c r="I26" s="255"/>
      <c r="J26" s="255" t="s">
        <v>16</v>
      </c>
      <c r="K26" s="256" t="str">
        <f>IF($D26="","",VLOOKUP($D26,[1]Список!$A:$W,8,FALSE))</f>
        <v xml:space="preserve"> </v>
      </c>
    </row>
    <row r="27" spans="1:12" ht="9.6" customHeight="1" x14ac:dyDescent="0.25">
      <c r="A27" t="s">
        <v>6</v>
      </c>
      <c r="D27" s="528" t="s">
        <v>105</v>
      </c>
      <c r="E27" s="528"/>
      <c r="F27" s="528"/>
      <c r="G27" s="528"/>
      <c r="H27" s="528"/>
      <c r="I27" s="528"/>
      <c r="J27" s="528"/>
      <c r="K27" s="528"/>
    </row>
    <row r="28" spans="1:12" ht="9.6" customHeight="1" x14ac:dyDescent="0.25">
      <c r="A28" s="14">
        <v>9</v>
      </c>
      <c r="B28" s="14"/>
      <c r="C28" s="14"/>
      <c r="D28" s="533" t="s">
        <v>89</v>
      </c>
      <c r="E28" s="534"/>
      <c r="F28" s="534"/>
      <c r="G28" s="535"/>
      <c r="H28" s="534"/>
      <c r="I28" s="534"/>
      <c r="J28" s="534"/>
      <c r="K28" s="89">
        <f>I31+I32+I33</f>
        <v>109</v>
      </c>
      <c r="L28" s="10"/>
    </row>
    <row r="29" spans="1:12" ht="9.6" customHeight="1" x14ac:dyDescent="0.25">
      <c r="A29" t="s">
        <v>6</v>
      </c>
      <c r="D29" s="526" t="s">
        <v>2</v>
      </c>
      <c r="E29" s="32"/>
      <c r="F29" s="536" t="s">
        <v>7</v>
      </c>
      <c r="G29" s="92" t="s">
        <v>8</v>
      </c>
      <c r="H29" s="537" t="s">
        <v>4</v>
      </c>
      <c r="I29" s="526" t="s">
        <v>5</v>
      </c>
      <c r="J29" s="526" t="s">
        <v>9</v>
      </c>
      <c r="K29" s="525"/>
    </row>
    <row r="30" spans="1:12" ht="9.6" customHeight="1" x14ac:dyDescent="0.25">
      <c r="A30" t="s">
        <v>6</v>
      </c>
      <c r="D30" s="526"/>
      <c r="E30" s="32"/>
      <c r="F30" s="536"/>
      <c r="G30" s="93" t="s">
        <v>10</v>
      </c>
      <c r="H30" s="537"/>
      <c r="I30" s="526"/>
      <c r="J30" s="526"/>
      <c r="K30" s="525"/>
    </row>
    <row r="31" spans="1:12" ht="9.6" customHeight="1" x14ac:dyDescent="0.25">
      <c r="A31" t="s">
        <v>6</v>
      </c>
      <c r="D31" s="71">
        <v>1</v>
      </c>
      <c r="E31" s="71">
        <f>B36*5-4</f>
        <v>-4</v>
      </c>
      <c r="F31" s="108" t="s">
        <v>159</v>
      </c>
      <c r="G31" s="109" t="s">
        <v>160</v>
      </c>
      <c r="H31" s="109" t="s">
        <v>99</v>
      </c>
      <c r="I31" s="109">
        <v>42</v>
      </c>
      <c r="J31" s="109" t="s">
        <v>18</v>
      </c>
      <c r="K31" s="74" t="str">
        <f>IF($D31="","",VLOOKUP($D31,[1]Список!$A:$W,8,FALSE))</f>
        <v xml:space="preserve"> </v>
      </c>
    </row>
    <row r="32" spans="1:12" ht="9.6" customHeight="1" x14ac:dyDescent="0.25">
      <c r="A32" t="s">
        <v>6</v>
      </c>
      <c r="D32" s="71">
        <v>2</v>
      </c>
      <c r="E32" s="71">
        <f>1+E31</f>
        <v>-3</v>
      </c>
      <c r="F32" s="108" t="s">
        <v>162</v>
      </c>
      <c r="G32" s="109" t="s">
        <v>163</v>
      </c>
      <c r="H32" s="109" t="s">
        <v>99</v>
      </c>
      <c r="I32" s="109">
        <v>37</v>
      </c>
      <c r="J32" s="109" t="s">
        <v>18</v>
      </c>
      <c r="K32" s="74" t="str">
        <f>IF($D32="","",VLOOKUP($D32,[1]Список!$A:$W,8,FALSE))</f>
        <v xml:space="preserve"> </v>
      </c>
    </row>
    <row r="33" spans="1:13" ht="9.6" customHeight="1" x14ac:dyDescent="0.25">
      <c r="A33" t="s">
        <v>6</v>
      </c>
      <c r="D33" s="71">
        <v>3</v>
      </c>
      <c r="E33" s="71">
        <f>1+E32</f>
        <v>-2</v>
      </c>
      <c r="F33" s="108" t="s">
        <v>112</v>
      </c>
      <c r="G33" s="109" t="s">
        <v>113</v>
      </c>
      <c r="H33" s="109">
        <v>3</v>
      </c>
      <c r="I33" s="109">
        <v>30</v>
      </c>
      <c r="J33" s="109" t="s">
        <v>18</v>
      </c>
      <c r="K33" s="74" t="str">
        <f>IF($D33="","",VLOOKUP($D33,[1]Список!$A:$W,8,FALSE))</f>
        <v xml:space="preserve"> </v>
      </c>
    </row>
    <row r="34" spans="1:13" ht="9.6" customHeight="1" x14ac:dyDescent="0.25">
      <c r="D34" s="71">
        <v>4</v>
      </c>
      <c r="E34" s="71">
        <f>1+E33</f>
        <v>-1</v>
      </c>
      <c r="F34" s="108" t="s">
        <v>174</v>
      </c>
      <c r="G34" s="109" t="s">
        <v>175</v>
      </c>
      <c r="H34" s="109">
        <v>2</v>
      </c>
      <c r="I34" s="109">
        <v>18</v>
      </c>
      <c r="J34" s="109" t="s">
        <v>18</v>
      </c>
      <c r="K34" s="74" t="str">
        <f>IF($D34="","",VLOOKUP($D34,[1]Список!$A:$W,8,FALSE))</f>
        <v xml:space="preserve"> </v>
      </c>
    </row>
    <row r="35" spans="1:13" ht="9.6" customHeight="1" x14ac:dyDescent="0.25">
      <c r="A35" t="s">
        <v>6</v>
      </c>
      <c r="D35" s="71">
        <v>5</v>
      </c>
      <c r="E35" s="71">
        <f>1+E34</f>
        <v>0</v>
      </c>
      <c r="F35" s="72" t="s">
        <v>265</v>
      </c>
      <c r="G35" s="85">
        <v>38739</v>
      </c>
      <c r="H35" s="73">
        <v>2</v>
      </c>
      <c r="I35" s="73"/>
      <c r="J35" s="73"/>
      <c r="K35" s="74" t="str">
        <f>IF($D35="","",VLOOKUP($D35,[1]Список!$A:$W,8,FALSE))</f>
        <v xml:space="preserve"> </v>
      </c>
    </row>
    <row r="36" spans="1:13" ht="9.6" customHeight="1" x14ac:dyDescent="0.25">
      <c r="D36" s="94"/>
      <c r="E36" s="94"/>
      <c r="F36" s="75"/>
      <c r="G36" s="76"/>
      <c r="H36" s="76"/>
      <c r="I36" s="76"/>
      <c r="J36" s="76"/>
      <c r="K36" s="77"/>
    </row>
    <row r="37" spans="1:13" ht="9.6" customHeight="1" x14ac:dyDescent="0.25">
      <c r="D37" s="528" t="s">
        <v>129</v>
      </c>
      <c r="E37" s="528"/>
      <c r="F37" s="528"/>
      <c r="G37" s="528"/>
      <c r="H37" s="528"/>
      <c r="I37" s="528"/>
      <c r="J37" s="528"/>
      <c r="K37" s="528"/>
    </row>
    <row r="38" spans="1:13" ht="9.6" customHeight="1" x14ac:dyDescent="0.25">
      <c r="D38" s="528" t="s">
        <v>103</v>
      </c>
      <c r="E38" s="528"/>
      <c r="F38" s="528"/>
      <c r="G38" s="528"/>
      <c r="H38" s="528"/>
      <c r="I38" s="528"/>
      <c r="J38" s="528"/>
      <c r="K38" s="528"/>
    </row>
    <row r="39" spans="1:13" ht="9.6" customHeight="1" x14ac:dyDescent="0.25">
      <c r="D39" s="529" t="s">
        <v>89</v>
      </c>
      <c r="E39" s="529"/>
      <c r="F39" s="529"/>
      <c r="G39" s="529"/>
      <c r="H39" s="529"/>
      <c r="I39" s="95"/>
      <c r="J39" s="95"/>
      <c r="K39" s="95"/>
    </row>
    <row r="40" spans="1:13" ht="9.6" customHeight="1" x14ac:dyDescent="0.25">
      <c r="D40" s="526" t="s">
        <v>2</v>
      </c>
      <c r="E40" s="32"/>
      <c r="F40" s="536" t="s">
        <v>7</v>
      </c>
      <c r="G40" s="92" t="s">
        <v>8</v>
      </c>
      <c r="H40" s="537" t="s">
        <v>4</v>
      </c>
      <c r="I40" s="526" t="s">
        <v>5</v>
      </c>
      <c r="J40" s="526" t="s">
        <v>9</v>
      </c>
      <c r="K40" s="525"/>
      <c r="M40" s="111"/>
    </row>
    <row r="41" spans="1:13" ht="9.6" customHeight="1" x14ac:dyDescent="0.25">
      <c r="D41" s="526"/>
      <c r="E41" s="32"/>
      <c r="F41" s="536"/>
      <c r="G41" s="93" t="s">
        <v>10</v>
      </c>
      <c r="H41" s="537"/>
      <c r="I41" s="526"/>
      <c r="J41" s="526"/>
      <c r="K41" s="525"/>
    </row>
    <row r="42" spans="1:13" ht="9.6" customHeight="1" x14ac:dyDescent="0.25">
      <c r="D42" s="71">
        <v>1</v>
      </c>
      <c r="E42" s="71">
        <f>B41*5-4</f>
        <v>-4</v>
      </c>
      <c r="F42" s="108" t="s">
        <v>178</v>
      </c>
      <c r="G42" s="109" t="s">
        <v>179</v>
      </c>
      <c r="H42" s="109" t="s">
        <v>100</v>
      </c>
      <c r="I42" s="109">
        <v>64</v>
      </c>
      <c r="J42" s="109" t="s">
        <v>18</v>
      </c>
      <c r="K42" s="74"/>
    </row>
    <row r="43" spans="1:13" ht="9.6" customHeight="1" x14ac:dyDescent="0.25">
      <c r="D43" s="71">
        <v>2</v>
      </c>
      <c r="E43" s="71">
        <f>1+E42</f>
        <v>-3</v>
      </c>
      <c r="F43" s="108" t="s">
        <v>53</v>
      </c>
      <c r="G43" s="109" t="s">
        <v>54</v>
      </c>
      <c r="H43" s="109" t="s">
        <v>100</v>
      </c>
      <c r="I43" s="109">
        <v>58</v>
      </c>
      <c r="J43" s="109" t="s">
        <v>18</v>
      </c>
      <c r="K43" s="108"/>
    </row>
    <row r="44" spans="1:13" ht="9.6" customHeight="1" x14ac:dyDescent="0.25">
      <c r="D44" s="71">
        <v>3</v>
      </c>
      <c r="E44" s="71">
        <f>1+E43</f>
        <v>-2</v>
      </c>
      <c r="F44" s="108" t="s">
        <v>145</v>
      </c>
      <c r="G44" s="109" t="s">
        <v>146</v>
      </c>
      <c r="H44" s="109" t="s">
        <v>100</v>
      </c>
      <c r="I44" s="109">
        <v>48</v>
      </c>
      <c r="J44" s="109" t="s">
        <v>18</v>
      </c>
      <c r="K44" s="74"/>
    </row>
    <row r="45" spans="1:13" ht="9.6" customHeight="1" x14ac:dyDescent="0.25">
      <c r="D45" s="71">
        <v>4</v>
      </c>
      <c r="E45" s="71">
        <f>1+E44</f>
        <v>-1</v>
      </c>
      <c r="F45" s="108" t="s">
        <v>197</v>
      </c>
      <c r="G45" s="109" t="s">
        <v>198</v>
      </c>
      <c r="H45" s="109" t="s">
        <v>100</v>
      </c>
      <c r="I45" s="109">
        <v>45</v>
      </c>
      <c r="J45" s="109" t="s">
        <v>18</v>
      </c>
      <c r="K45" s="74"/>
    </row>
    <row r="46" spans="1:13" ht="9.6" customHeight="1" x14ac:dyDescent="0.25">
      <c r="D46" s="71">
        <v>5</v>
      </c>
      <c r="E46" s="71">
        <v>0</v>
      </c>
      <c r="F46" s="352" t="s">
        <v>267</v>
      </c>
      <c r="G46" s="353">
        <v>26293</v>
      </c>
      <c r="H46" s="109" t="s">
        <v>100</v>
      </c>
      <c r="I46" s="109"/>
      <c r="J46" s="109" t="s">
        <v>18</v>
      </c>
      <c r="K46" s="74"/>
    </row>
    <row r="47" spans="1:13" ht="9.6" customHeight="1" x14ac:dyDescent="0.25">
      <c r="D47" s="541" t="s">
        <v>104</v>
      </c>
      <c r="E47" s="541"/>
      <c r="F47" s="541"/>
      <c r="G47" s="541"/>
      <c r="H47" s="541"/>
      <c r="I47" s="541"/>
      <c r="J47" s="541"/>
      <c r="K47" s="541"/>
    </row>
    <row r="48" spans="1:13" ht="9.6" customHeight="1" x14ac:dyDescent="0.25">
      <c r="A48" s="14"/>
      <c r="B48" s="14"/>
      <c r="C48" s="14"/>
      <c r="D48" s="542" t="s">
        <v>87</v>
      </c>
      <c r="E48" s="542"/>
      <c r="F48" s="542"/>
      <c r="G48" s="542"/>
      <c r="H48" s="542"/>
      <c r="I48" s="542"/>
      <c r="J48" s="533"/>
      <c r="K48" s="96">
        <f>I51+I52+I53</f>
        <v>133</v>
      </c>
    </row>
    <row r="49" spans="1:11" ht="9.6" customHeight="1" x14ac:dyDescent="0.25">
      <c r="D49" s="526" t="s">
        <v>2</v>
      </c>
      <c r="E49" s="32"/>
      <c r="F49" s="526" t="s">
        <v>7</v>
      </c>
      <c r="G49" s="90" t="s">
        <v>8</v>
      </c>
      <c r="H49" s="526" t="s">
        <v>4</v>
      </c>
      <c r="I49" s="526" t="s">
        <v>5</v>
      </c>
      <c r="J49" s="526" t="s">
        <v>9</v>
      </c>
      <c r="K49" s="525"/>
    </row>
    <row r="50" spans="1:11" ht="9.6" customHeight="1" x14ac:dyDescent="0.25">
      <c r="D50" s="526"/>
      <c r="E50" s="32"/>
      <c r="F50" s="526"/>
      <c r="G50" s="91" t="s">
        <v>10</v>
      </c>
      <c r="H50" s="526"/>
      <c r="I50" s="526"/>
      <c r="J50" s="526"/>
      <c r="K50" s="525"/>
    </row>
    <row r="51" spans="1:11" ht="9.6" customHeight="1" x14ac:dyDescent="0.25">
      <c r="D51" s="71">
        <v>1</v>
      </c>
      <c r="E51" s="71" t="e">
        <f>#REF!*5-4</f>
        <v>#REF!</v>
      </c>
      <c r="F51" s="108" t="s">
        <v>186</v>
      </c>
      <c r="G51" s="109" t="s">
        <v>187</v>
      </c>
      <c r="H51" s="109" t="s">
        <v>100</v>
      </c>
      <c r="I51" s="109">
        <v>54</v>
      </c>
      <c r="J51" s="109" t="s">
        <v>52</v>
      </c>
      <c r="K51" s="108"/>
    </row>
    <row r="52" spans="1:11" ht="9.6" customHeight="1" x14ac:dyDescent="0.25">
      <c r="D52" s="71">
        <v>2</v>
      </c>
      <c r="E52" s="71" t="e">
        <f>1+E51</f>
        <v>#REF!</v>
      </c>
      <c r="F52" s="108" t="s">
        <v>147</v>
      </c>
      <c r="G52" s="109" t="s">
        <v>148</v>
      </c>
      <c r="H52" s="109" t="s">
        <v>99</v>
      </c>
      <c r="I52" s="109">
        <v>46</v>
      </c>
      <c r="J52" s="109" t="s">
        <v>52</v>
      </c>
      <c r="K52" s="108"/>
    </row>
    <row r="53" spans="1:11" ht="9.6" customHeight="1" x14ac:dyDescent="0.25">
      <c r="D53" s="71">
        <v>3</v>
      </c>
      <c r="E53" s="71" t="e">
        <f>1+E52</f>
        <v>#REF!</v>
      </c>
      <c r="F53" s="108" t="s">
        <v>66</v>
      </c>
      <c r="G53" s="109" t="s">
        <v>67</v>
      </c>
      <c r="H53" s="109" t="s">
        <v>99</v>
      </c>
      <c r="I53" s="109">
        <v>33</v>
      </c>
      <c r="J53" s="109" t="s">
        <v>52</v>
      </c>
      <c r="K53" s="108"/>
    </row>
    <row r="54" spans="1:11" ht="9.6" customHeight="1" x14ac:dyDescent="0.25">
      <c r="D54" s="71">
        <v>4</v>
      </c>
      <c r="E54" s="71" t="e">
        <f>1+E53</f>
        <v>#REF!</v>
      </c>
      <c r="F54" s="355" t="s">
        <v>261</v>
      </c>
      <c r="G54" s="353">
        <v>34127</v>
      </c>
      <c r="H54" s="109" t="s">
        <v>100</v>
      </c>
      <c r="I54" s="109"/>
      <c r="J54" s="109" t="s">
        <v>52</v>
      </c>
      <c r="K54" s="74"/>
    </row>
    <row r="55" spans="1:11" ht="9.6" customHeight="1" x14ac:dyDescent="0.25">
      <c r="D55" s="71">
        <v>5</v>
      </c>
      <c r="E55" s="71"/>
      <c r="F55" s="355" t="s">
        <v>299</v>
      </c>
      <c r="G55" s="353">
        <v>40676</v>
      </c>
      <c r="H55" s="109"/>
      <c r="I55" s="109"/>
      <c r="J55" s="109" t="s">
        <v>52</v>
      </c>
      <c r="K55" s="74"/>
    </row>
    <row r="56" spans="1:11" ht="9.6" customHeight="1" x14ac:dyDescent="0.25">
      <c r="D56" s="541" t="s">
        <v>105</v>
      </c>
      <c r="E56" s="541"/>
      <c r="F56" s="541"/>
      <c r="G56" s="541"/>
      <c r="H56" s="541"/>
      <c r="I56" s="541"/>
      <c r="J56" s="541"/>
      <c r="K56" s="541"/>
    </row>
    <row r="57" spans="1:11" ht="9.6" customHeight="1" x14ac:dyDescent="0.25">
      <c r="A57" s="14"/>
      <c r="B57" s="14"/>
      <c r="C57" s="14"/>
      <c r="D57" s="542" t="s">
        <v>84</v>
      </c>
      <c r="E57" s="542"/>
      <c r="F57" s="542"/>
      <c r="G57" s="542"/>
      <c r="H57" s="542"/>
      <c r="I57" s="542"/>
      <c r="J57" s="533"/>
      <c r="K57" s="89">
        <f>I60+I61+I62</f>
        <v>161</v>
      </c>
    </row>
    <row r="58" spans="1:11" ht="9.6" customHeight="1" x14ac:dyDescent="0.25">
      <c r="D58" s="530" t="s">
        <v>2</v>
      </c>
      <c r="E58" s="31"/>
      <c r="F58" s="531" t="s">
        <v>7</v>
      </c>
      <c r="G58" s="90" t="s">
        <v>8</v>
      </c>
      <c r="H58" s="532" t="s">
        <v>4</v>
      </c>
      <c r="I58" s="530" t="s">
        <v>5</v>
      </c>
      <c r="J58" s="526" t="s">
        <v>9</v>
      </c>
      <c r="K58" s="525"/>
    </row>
    <row r="59" spans="1:11" ht="9.6" customHeight="1" x14ac:dyDescent="0.25">
      <c r="D59" s="530"/>
      <c r="E59" s="31"/>
      <c r="F59" s="531"/>
      <c r="G59" s="91" t="s">
        <v>10</v>
      </c>
      <c r="H59" s="532"/>
      <c r="I59" s="530"/>
      <c r="J59" s="526"/>
      <c r="K59" s="525"/>
    </row>
    <row r="60" spans="1:11" ht="9.6" customHeight="1" x14ac:dyDescent="0.25">
      <c r="D60" s="354">
        <v>1</v>
      </c>
      <c r="E60" s="354" t="e">
        <f>#REF!*5-4</f>
        <v>#REF!</v>
      </c>
      <c r="F60" s="108" t="s">
        <v>182</v>
      </c>
      <c r="G60" s="109" t="s">
        <v>183</v>
      </c>
      <c r="H60" s="109" t="s">
        <v>100</v>
      </c>
      <c r="I60" s="273">
        <v>56</v>
      </c>
      <c r="J60" s="273" t="s">
        <v>14</v>
      </c>
      <c r="K60" s="256" t="str">
        <f>IF($D60="","",VLOOKUP($D60,[2]Список!$A:$W,8,FALSE))</f>
        <v xml:space="preserve"> </v>
      </c>
    </row>
    <row r="61" spans="1:11" ht="9.6" customHeight="1" x14ac:dyDescent="0.25">
      <c r="D61" s="354">
        <v>2</v>
      </c>
      <c r="E61" s="354" t="e">
        <f>1+E60</f>
        <v>#REF!</v>
      </c>
      <c r="F61" s="108" t="s">
        <v>184</v>
      </c>
      <c r="G61" s="109" t="s">
        <v>185</v>
      </c>
      <c r="H61" s="109" t="s">
        <v>100</v>
      </c>
      <c r="I61" s="273">
        <v>56</v>
      </c>
      <c r="J61" s="273" t="s">
        <v>14</v>
      </c>
      <c r="K61" s="256" t="str">
        <f>IF($D61="","",VLOOKUP($D61,[2]Список!$A:$W,8,FALSE))</f>
        <v xml:space="preserve"> </v>
      </c>
    </row>
    <row r="62" spans="1:11" ht="9.6" customHeight="1" x14ac:dyDescent="0.25">
      <c r="D62" s="354">
        <v>3</v>
      </c>
      <c r="E62" s="354" t="e">
        <f>1+E61</f>
        <v>#REF!</v>
      </c>
      <c r="F62" s="108" t="s">
        <v>58</v>
      </c>
      <c r="G62" s="109" t="s">
        <v>59</v>
      </c>
      <c r="H62" s="109" t="s">
        <v>99</v>
      </c>
      <c r="I62" s="273">
        <v>49</v>
      </c>
      <c r="J62" s="273" t="s">
        <v>14</v>
      </c>
      <c r="K62" s="272"/>
    </row>
    <row r="63" spans="1:11" ht="9.6" customHeight="1" x14ac:dyDescent="0.25">
      <c r="D63" s="354">
        <v>4</v>
      </c>
      <c r="E63" s="354" t="e">
        <f>1+E62</f>
        <v>#REF!</v>
      </c>
      <c r="F63" s="108" t="s">
        <v>77</v>
      </c>
      <c r="G63" s="109" t="s">
        <v>78</v>
      </c>
      <c r="H63" s="109" t="s">
        <v>99</v>
      </c>
      <c r="I63" s="273">
        <v>35</v>
      </c>
      <c r="J63" s="273" t="s">
        <v>14</v>
      </c>
      <c r="K63" s="256" t="str">
        <f>IF($D63="","",VLOOKUP($D63,[2]Список!$A:$W,8,FALSE))</f>
        <v xml:space="preserve"> </v>
      </c>
    </row>
    <row r="64" spans="1:11" ht="9.6" customHeight="1" x14ac:dyDescent="0.25">
      <c r="D64" s="78"/>
      <c r="E64" s="78"/>
      <c r="F64" s="79"/>
      <c r="G64" s="80"/>
      <c r="H64" s="81"/>
      <c r="I64" s="81"/>
      <c r="J64" s="82"/>
      <c r="K64" s="83"/>
    </row>
    <row r="65" spans="4:13" ht="9.6" customHeight="1" x14ac:dyDescent="0.25">
      <c r="D65" s="543" t="s">
        <v>320</v>
      </c>
      <c r="E65" s="543"/>
      <c r="F65" s="543"/>
      <c r="G65" s="543"/>
      <c r="H65" s="543"/>
      <c r="I65" s="97"/>
      <c r="J65" s="97"/>
      <c r="K65" s="97"/>
      <c r="L65" s="33"/>
      <c r="M65" s="33"/>
    </row>
    <row r="66" spans="4:13" ht="9.6" customHeight="1" x14ac:dyDescent="0.25">
      <c r="D66" s="543" t="s">
        <v>321</v>
      </c>
      <c r="E66" s="543"/>
      <c r="F66" s="543"/>
      <c r="G66" s="543"/>
      <c r="H66" s="543"/>
      <c r="I66" s="98"/>
      <c r="J66" s="98"/>
      <c r="K66" s="99"/>
      <c r="L66" s="28"/>
      <c r="M66" s="28"/>
    </row>
    <row r="67" spans="4:13" ht="9.6" customHeight="1" x14ac:dyDescent="0.25">
      <c r="D67" s="86"/>
      <c r="E67" s="86"/>
      <c r="F67" s="86"/>
      <c r="G67" s="87"/>
      <c r="H67" s="87"/>
      <c r="I67" s="86"/>
      <c r="J67" s="87"/>
      <c r="K67" s="88"/>
    </row>
    <row r="68" spans="4:13" ht="9.6" customHeight="1" x14ac:dyDescent="0.25">
      <c r="D68" s="86"/>
      <c r="E68" s="86"/>
      <c r="F68" s="86"/>
      <c r="G68" s="87"/>
      <c r="H68" s="87"/>
      <c r="I68" s="86"/>
      <c r="J68" s="87"/>
      <c r="K68" s="88"/>
    </row>
    <row r="69" spans="4:13" ht="9.6" customHeight="1" x14ac:dyDescent="0.25">
      <c r="D69" s="86"/>
      <c r="E69" s="86"/>
      <c r="F69" s="86"/>
      <c r="G69" s="87"/>
      <c r="H69" s="87"/>
      <c r="I69" s="86"/>
      <c r="J69" s="87"/>
      <c r="K69" s="88"/>
    </row>
    <row r="70" spans="4:13" ht="9.9499999999999993" customHeight="1" x14ac:dyDescent="0.25">
      <c r="D70" s="86"/>
      <c r="E70" s="86"/>
      <c r="F70" s="86"/>
      <c r="G70" s="87"/>
      <c r="H70" s="87"/>
      <c r="I70" s="86"/>
      <c r="J70" s="87"/>
      <c r="K70" s="88"/>
    </row>
    <row r="71" spans="4:13" ht="9.9499999999999993" customHeight="1" x14ac:dyDescent="0.25"/>
    <row r="72" spans="4:13" ht="9.9499999999999993" customHeight="1" x14ac:dyDescent="0.25"/>
    <row r="73" spans="4:13" ht="9.9499999999999993" customHeight="1" x14ac:dyDescent="0.25"/>
    <row r="74" spans="4:13" ht="9.9499999999999993" customHeight="1" x14ac:dyDescent="0.25"/>
    <row r="75" spans="4:13" ht="9.9499999999999993" customHeight="1" x14ac:dyDescent="0.25"/>
  </sheetData>
  <mergeCells count="57">
    <mergeCell ref="D66:H66"/>
    <mergeCell ref="D39:H39"/>
    <mergeCell ref="D65:H65"/>
    <mergeCell ref="I40:I41"/>
    <mergeCell ref="H49:H50"/>
    <mergeCell ref="I49:I50"/>
    <mergeCell ref="D40:D41"/>
    <mergeCell ref="F40:F41"/>
    <mergeCell ref="H40:H41"/>
    <mergeCell ref="J40:J41"/>
    <mergeCell ref="D56:K56"/>
    <mergeCell ref="D57:J57"/>
    <mergeCell ref="D58:D59"/>
    <mergeCell ref="F58:F59"/>
    <mergeCell ref="H58:H59"/>
    <mergeCell ref="I58:I59"/>
    <mergeCell ref="J58:J59"/>
    <mergeCell ref="K58:K59"/>
    <mergeCell ref="K40:K41"/>
    <mergeCell ref="J49:J50"/>
    <mergeCell ref="K49:K50"/>
    <mergeCell ref="D47:K47"/>
    <mergeCell ref="D48:J48"/>
    <mergeCell ref="D49:D50"/>
    <mergeCell ref="F49:F50"/>
    <mergeCell ref="J11:J12"/>
    <mergeCell ref="D18:K18"/>
    <mergeCell ref="D37:K37"/>
    <mergeCell ref="D38:K38"/>
    <mergeCell ref="D27:K27"/>
    <mergeCell ref="D28:J28"/>
    <mergeCell ref="D29:D30"/>
    <mergeCell ref="F29:F30"/>
    <mergeCell ref="H29:H30"/>
    <mergeCell ref="K29:K30"/>
    <mergeCell ref="D19:J19"/>
    <mergeCell ref="D20:D21"/>
    <mergeCell ref="F20:F21"/>
    <mergeCell ref="H20:H21"/>
    <mergeCell ref="I20:I21"/>
    <mergeCell ref="J20:J21"/>
    <mergeCell ref="D2:K2"/>
    <mergeCell ref="D6:K6"/>
    <mergeCell ref="K20:K21"/>
    <mergeCell ref="I29:I30"/>
    <mergeCell ref="J29:J30"/>
    <mergeCell ref="K11:K12"/>
    <mergeCell ref="D3:K3"/>
    <mergeCell ref="D4:K4"/>
    <mergeCell ref="D5:K5"/>
    <mergeCell ref="D8:K8"/>
    <mergeCell ref="D9:K9"/>
    <mergeCell ref="D10:J10"/>
    <mergeCell ref="D11:D12"/>
    <mergeCell ref="F11:F12"/>
    <mergeCell ref="H11:H12"/>
    <mergeCell ref="I11:I12"/>
  </mergeCells>
  <pageMargins left="0.70866141732283472" right="0.70866141732283472" top="0.74803149606299213" bottom="0.55118110236220474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Спис.Ж.</vt:lpstr>
      <vt:lpstr>Спис.М.</vt:lpstr>
      <vt:lpstr>ПодгМ.Ж.</vt:lpstr>
      <vt:lpstr>ФинМЖ</vt:lpstr>
      <vt:lpstr>Вып.К,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2021-10-23T10:43:46Z</dcterms:modified>
</cp:coreProperties>
</file>