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480" windowHeight="11640"/>
  </bookViews>
  <sheets>
    <sheet name="Список уч." sheetId="1" r:id="rId1"/>
    <sheet name="Свод.Д.03." sheetId="3" r:id="rId2"/>
    <sheet name="Свод..Ю.03" sheetId="4" r:id="rId3"/>
    <sheet name="Свод.Д06" sheetId="5" r:id="rId4"/>
    <sheet name="Свод..Ю06" sheetId="6" r:id="rId5"/>
    <sheet name="Свод.Д06Ф" sheetId="18" r:id="rId6"/>
    <sheet name="Свод.Ю06Ф" sheetId="19" r:id="rId7"/>
    <sheet name="Табл.Д03" sheetId="23" r:id="rId8"/>
    <sheet name="Табл.Ю03" sheetId="24" r:id="rId9"/>
    <sheet name="Табл.Д06" sheetId="25" r:id="rId10"/>
    <sheet name="Табл.Ю06" sheetId="26" r:id="rId11"/>
    <sheet name="2 турнир03" sheetId="27" r:id="rId12"/>
    <sheet name="2турнир06" sheetId="29" r:id="rId13"/>
    <sheet name="Итог.03" sheetId="31" r:id="rId14"/>
    <sheet name="Итог.06" sheetId="32" r:id="rId15"/>
  </sheets>
  <externalReferences>
    <externalReference r:id="rId16"/>
  </externalReferences>
  <calcPr calcId="124519"/>
</workbook>
</file>

<file path=xl/calcChain.xml><?xml version="1.0" encoding="utf-8"?>
<calcChain xmlns="http://schemas.openxmlformats.org/spreadsheetml/2006/main">
  <c r="E42" i="32"/>
  <c r="E41"/>
  <c r="E40"/>
  <c r="E39"/>
  <c r="E38"/>
  <c r="E37"/>
  <c r="E36"/>
  <c r="E35"/>
  <c r="E34"/>
  <c r="E33"/>
  <c r="E32"/>
  <c r="E31"/>
  <c r="E30"/>
  <c r="E29"/>
  <c r="E28"/>
  <c r="E27"/>
  <c r="E22"/>
  <c r="E21"/>
  <c r="E20"/>
  <c r="E19"/>
  <c r="E18"/>
  <c r="E17"/>
  <c r="E16"/>
  <c r="E15"/>
  <c r="E14"/>
  <c r="E13"/>
  <c r="E12"/>
  <c r="E11"/>
  <c r="E10"/>
  <c r="E9"/>
  <c r="E8"/>
  <c r="E7"/>
  <c r="E34" i="31"/>
  <c r="E33"/>
  <c r="E32"/>
  <c r="E31"/>
  <c r="E30"/>
  <c r="E29"/>
  <c r="E28"/>
  <c r="E27"/>
  <c r="E26"/>
  <c r="E25"/>
  <c r="E24"/>
  <c r="E23"/>
  <c r="E18"/>
  <c r="E17"/>
  <c r="E16"/>
  <c r="E15"/>
  <c r="E14"/>
  <c r="E13"/>
  <c r="E12"/>
  <c r="E11"/>
  <c r="E10"/>
  <c r="E9"/>
  <c r="E8"/>
  <c r="E7"/>
  <c r="G156" i="29"/>
  <c r="I157" s="1"/>
  <c r="K155" s="1"/>
  <c r="D147"/>
  <c r="G158" s="1"/>
  <c r="I162" s="1"/>
  <c r="K161" s="1"/>
  <c r="D145"/>
  <c r="G146" s="1"/>
  <c r="I150" s="1"/>
  <c r="K151" s="1"/>
  <c r="C145"/>
  <c r="D143"/>
  <c r="G142"/>
  <c r="I144" s="1"/>
  <c r="K146" s="1"/>
  <c r="D141"/>
  <c r="D139"/>
  <c r="G154" s="1"/>
  <c r="I153" s="1"/>
  <c r="K158" s="1"/>
  <c r="G138"/>
  <c r="I136" s="1"/>
  <c r="K140" s="1"/>
  <c r="D137"/>
  <c r="D135"/>
  <c r="G152" s="1"/>
  <c r="I160" s="1"/>
  <c r="K163" s="1"/>
  <c r="G134"/>
  <c r="I148" s="1"/>
  <c r="K149" s="1"/>
  <c r="D133"/>
  <c r="J128"/>
  <c r="G124"/>
  <c r="I123" s="1"/>
  <c r="K125" s="1"/>
  <c r="D118"/>
  <c r="G128" s="1"/>
  <c r="I127" s="1"/>
  <c r="K128" s="1"/>
  <c r="G116"/>
  <c r="I120" s="1"/>
  <c r="K121" s="1"/>
  <c r="D114"/>
  <c r="I112"/>
  <c r="K114" s="1"/>
  <c r="D110"/>
  <c r="G126" s="1"/>
  <c r="I132" s="1"/>
  <c r="K131" s="1"/>
  <c r="G108"/>
  <c r="D106"/>
  <c r="D102"/>
  <c r="G100" s="1"/>
  <c r="I96" s="1"/>
  <c r="K104" s="1"/>
  <c r="D98"/>
  <c r="D94"/>
  <c r="G122" s="1"/>
  <c r="I130" s="1"/>
  <c r="K133" s="1"/>
  <c r="G92"/>
  <c r="I118" s="1"/>
  <c r="K119" s="1"/>
  <c r="D90"/>
  <c r="G75"/>
  <c r="I74" s="1"/>
  <c r="K72" s="1"/>
  <c r="G71"/>
  <c r="I70" s="1"/>
  <c r="K75" s="1"/>
  <c r="D64"/>
  <c r="G63" s="1"/>
  <c r="I61" s="1"/>
  <c r="K57" s="1"/>
  <c r="D62"/>
  <c r="C62"/>
  <c r="D60"/>
  <c r="G59" s="1"/>
  <c r="I67" s="1"/>
  <c r="K66" s="1"/>
  <c r="D58"/>
  <c r="G73" s="1"/>
  <c r="I79" s="1"/>
  <c r="K80" s="1"/>
  <c r="D56"/>
  <c r="D54"/>
  <c r="G55" s="1"/>
  <c r="I65" s="1"/>
  <c r="K68" s="1"/>
  <c r="D52"/>
  <c r="G69" s="1"/>
  <c r="I77" s="1"/>
  <c r="K78" s="1"/>
  <c r="D50"/>
  <c r="G51" s="1"/>
  <c r="I53" s="1"/>
  <c r="K63" s="1"/>
  <c r="J45"/>
  <c r="G43"/>
  <c r="I49" s="1"/>
  <c r="K48" s="1"/>
  <c r="G39"/>
  <c r="I47" s="1"/>
  <c r="K50" s="1"/>
  <c r="D35"/>
  <c r="G33" s="1"/>
  <c r="I29" s="1"/>
  <c r="K31" s="1"/>
  <c r="D31"/>
  <c r="G45" s="1"/>
  <c r="I44" s="1"/>
  <c r="K45" s="1"/>
  <c r="D27"/>
  <c r="D23"/>
  <c r="G25" s="1"/>
  <c r="I37" s="1"/>
  <c r="K36" s="1"/>
  <c r="D19"/>
  <c r="G17"/>
  <c r="I13" s="1"/>
  <c r="K21" s="1"/>
  <c r="D15"/>
  <c r="G41" s="1"/>
  <c r="I40" s="1"/>
  <c r="K42" s="1"/>
  <c r="D11"/>
  <c r="D7"/>
  <c r="G9" s="1"/>
  <c r="I35" s="1"/>
  <c r="K38" s="1"/>
  <c r="G146" i="27" l="1"/>
  <c r="I150" s="1"/>
  <c r="K149" s="1"/>
  <c r="D145"/>
  <c r="C145"/>
  <c r="D143"/>
  <c r="G142" s="1"/>
  <c r="I144" s="1"/>
  <c r="K146" s="1"/>
  <c r="D141"/>
  <c r="D139"/>
  <c r="D137"/>
  <c r="G138" s="1"/>
  <c r="I136" s="1"/>
  <c r="K140" s="1"/>
  <c r="D135"/>
  <c r="G134" s="1"/>
  <c r="I148" s="1"/>
  <c r="K151" s="1"/>
  <c r="D133"/>
  <c r="J128"/>
  <c r="D118"/>
  <c r="G116" s="1"/>
  <c r="I112" s="1"/>
  <c r="K104" s="1"/>
  <c r="D114"/>
  <c r="G128" s="1"/>
  <c r="I127" s="1"/>
  <c r="K125" s="1"/>
  <c r="D110"/>
  <c r="G126" s="1"/>
  <c r="I132" s="1"/>
  <c r="K131" s="1"/>
  <c r="G108"/>
  <c r="I120" s="1"/>
  <c r="K119" s="1"/>
  <c r="D106"/>
  <c r="D102"/>
  <c r="G124" s="1"/>
  <c r="I123" s="1"/>
  <c r="K128" s="1"/>
  <c r="G100"/>
  <c r="I118" s="1"/>
  <c r="K121" s="1"/>
  <c r="D98"/>
  <c r="D94"/>
  <c r="G122" s="1"/>
  <c r="I130" s="1"/>
  <c r="K133" s="1"/>
  <c r="G92"/>
  <c r="I96" s="1"/>
  <c r="K114" s="1"/>
  <c r="D90"/>
  <c r="D64"/>
  <c r="G63"/>
  <c r="I67" s="1"/>
  <c r="K66" s="1"/>
  <c r="D62"/>
  <c r="C62"/>
  <c r="D60"/>
  <c r="G59" s="1"/>
  <c r="I61" s="1"/>
  <c r="K57" s="1"/>
  <c r="D58"/>
  <c r="D56"/>
  <c r="D54"/>
  <c r="G55" s="1"/>
  <c r="I65" s="1"/>
  <c r="K68" s="1"/>
  <c r="D52"/>
  <c r="G51" s="1"/>
  <c r="I53" s="1"/>
  <c r="K63" s="1"/>
  <c r="D50"/>
  <c r="J45"/>
  <c r="D35"/>
  <c r="G45" s="1"/>
  <c r="I44" s="1"/>
  <c r="K42" s="1"/>
  <c r="D31"/>
  <c r="G33" s="1"/>
  <c r="I37" s="1"/>
  <c r="K38" s="1"/>
  <c r="D27"/>
  <c r="G43" s="1"/>
  <c r="I49" s="1"/>
  <c r="K50" s="1"/>
  <c r="G25"/>
  <c r="I29" s="1"/>
  <c r="K31" s="1"/>
  <c r="D23"/>
  <c r="D19"/>
  <c r="G17"/>
  <c r="I35" s="1"/>
  <c r="K36" s="1"/>
  <c r="D15"/>
  <c r="G41" s="1"/>
  <c r="I47" s="1"/>
  <c r="K48" s="1"/>
  <c r="D11"/>
  <c r="G39" s="1"/>
  <c r="I40" s="1"/>
  <c r="K45" s="1"/>
  <c r="G9"/>
  <c r="I13" s="1"/>
  <c r="K21" s="1"/>
  <c r="D7"/>
  <c r="X100" i="26"/>
  <c r="V100"/>
  <c r="U100"/>
  <c r="S100"/>
  <c r="R100"/>
  <c r="P100"/>
  <c r="O100"/>
  <c r="M100"/>
  <c r="L100"/>
  <c r="J100"/>
  <c r="I100"/>
  <c r="G100"/>
  <c r="F100"/>
  <c r="D100"/>
  <c r="AC99"/>
  <c r="U98"/>
  <c r="S98"/>
  <c r="R98"/>
  <c r="P98"/>
  <c r="O98"/>
  <c r="M98"/>
  <c r="L98"/>
  <c r="J98"/>
  <c r="I98"/>
  <c r="G98"/>
  <c r="F98"/>
  <c r="D98"/>
  <c r="AC97"/>
  <c r="R96"/>
  <c r="P96"/>
  <c r="O96"/>
  <c r="M96"/>
  <c r="L96"/>
  <c r="J96"/>
  <c r="I96"/>
  <c r="G96"/>
  <c r="F96"/>
  <c r="D96"/>
  <c r="AC95"/>
  <c r="O94"/>
  <c r="M94"/>
  <c r="L94"/>
  <c r="J94"/>
  <c r="I94"/>
  <c r="G94"/>
  <c r="F94"/>
  <c r="D94"/>
  <c r="AC93"/>
  <c r="L92"/>
  <c r="J92"/>
  <c r="I92"/>
  <c r="G92"/>
  <c r="F92"/>
  <c r="D92"/>
  <c r="AC91"/>
  <c r="I90"/>
  <c r="G90"/>
  <c r="F90"/>
  <c r="D90"/>
  <c r="AC89"/>
  <c r="F88"/>
  <c r="D88"/>
  <c r="AC87"/>
  <c r="AC85"/>
  <c r="X79"/>
  <c r="V79"/>
  <c r="U79"/>
  <c r="S79"/>
  <c r="R79"/>
  <c r="P79"/>
  <c r="O79"/>
  <c r="M79"/>
  <c r="L79"/>
  <c r="J79"/>
  <c r="I79"/>
  <c r="G79"/>
  <c r="F79"/>
  <c r="D79"/>
  <c r="AC78"/>
  <c r="U77"/>
  <c r="S77"/>
  <c r="R77"/>
  <c r="P77"/>
  <c r="O77"/>
  <c r="M77"/>
  <c r="L77"/>
  <c r="J77"/>
  <c r="I77"/>
  <c r="G77"/>
  <c r="F77"/>
  <c r="D77"/>
  <c r="AC76"/>
  <c r="R75"/>
  <c r="P75"/>
  <c r="O75"/>
  <c r="M75"/>
  <c r="L75"/>
  <c r="J75"/>
  <c r="I75"/>
  <c r="G75"/>
  <c r="F75"/>
  <c r="D75"/>
  <c r="AC74"/>
  <c r="O73"/>
  <c r="M73"/>
  <c r="L73"/>
  <c r="J73"/>
  <c r="I73"/>
  <c r="G73"/>
  <c r="F73"/>
  <c r="D73"/>
  <c r="AC72"/>
  <c r="L71"/>
  <c r="J71"/>
  <c r="I71"/>
  <c r="G71"/>
  <c r="F71"/>
  <c r="D71"/>
  <c r="AC70"/>
  <c r="I69"/>
  <c r="G69"/>
  <c r="F69"/>
  <c r="D69"/>
  <c r="AC68"/>
  <c r="F67"/>
  <c r="D67"/>
  <c r="AC66"/>
  <c r="AC64"/>
  <c r="X48"/>
  <c r="V48"/>
  <c r="U48"/>
  <c r="S48"/>
  <c r="R48"/>
  <c r="P48"/>
  <c r="O48"/>
  <c r="M48"/>
  <c r="L48"/>
  <c r="J48"/>
  <c r="I48"/>
  <c r="G48"/>
  <c r="F48"/>
  <c r="D48"/>
  <c r="AC47"/>
  <c r="C47"/>
  <c r="U46"/>
  <c r="S46"/>
  <c r="R46"/>
  <c r="P46"/>
  <c r="O46"/>
  <c r="M46"/>
  <c r="L46"/>
  <c r="J46"/>
  <c r="I46"/>
  <c r="G46"/>
  <c r="F46"/>
  <c r="D46"/>
  <c r="AC45"/>
  <c r="C45"/>
  <c r="R44"/>
  <c r="P44"/>
  <c r="O44"/>
  <c r="M44"/>
  <c r="L44"/>
  <c r="J44"/>
  <c r="I44"/>
  <c r="G44"/>
  <c r="F44"/>
  <c r="D44"/>
  <c r="AC43"/>
  <c r="C43"/>
  <c r="O42"/>
  <c r="M42"/>
  <c r="L42"/>
  <c r="J42"/>
  <c r="I42"/>
  <c r="G42"/>
  <c r="F42"/>
  <c r="D42"/>
  <c r="AC41"/>
  <c r="C41"/>
  <c r="L40"/>
  <c r="J40"/>
  <c r="I40"/>
  <c r="G40"/>
  <c r="F40"/>
  <c r="D40"/>
  <c r="AC39"/>
  <c r="C39"/>
  <c r="I38"/>
  <c r="G38"/>
  <c r="F38"/>
  <c r="D38"/>
  <c r="AC37"/>
  <c r="C37"/>
  <c r="F36"/>
  <c r="D36"/>
  <c r="AC35"/>
  <c r="C35"/>
  <c r="AC33"/>
  <c r="C33"/>
  <c r="X26"/>
  <c r="V26"/>
  <c r="U26"/>
  <c r="S26"/>
  <c r="R26"/>
  <c r="P26"/>
  <c r="O26"/>
  <c r="M26"/>
  <c r="L26"/>
  <c r="J26"/>
  <c r="I26"/>
  <c r="G26"/>
  <c r="F26"/>
  <c r="D26"/>
  <c r="AC25"/>
  <c r="C25"/>
  <c r="U24"/>
  <c r="S24"/>
  <c r="R24"/>
  <c r="P24"/>
  <c r="O24"/>
  <c r="M24"/>
  <c r="L24"/>
  <c r="J24"/>
  <c r="I24"/>
  <c r="G24"/>
  <c r="F24"/>
  <c r="D24"/>
  <c r="AC23"/>
  <c r="C23"/>
  <c r="R22"/>
  <c r="P22"/>
  <c r="O22"/>
  <c r="M22"/>
  <c r="L22"/>
  <c r="J22"/>
  <c r="I22"/>
  <c r="G22"/>
  <c r="F22"/>
  <c r="D22"/>
  <c r="AC21"/>
  <c r="C21"/>
  <c r="O20"/>
  <c r="M20"/>
  <c r="L20"/>
  <c r="J20"/>
  <c r="I20"/>
  <c r="G20"/>
  <c r="F20"/>
  <c r="D20"/>
  <c r="AC19"/>
  <c r="C19"/>
  <c r="L18"/>
  <c r="J18"/>
  <c r="I18"/>
  <c r="G18"/>
  <c r="F18"/>
  <c r="D18"/>
  <c r="AC17"/>
  <c r="C17"/>
  <c r="I16"/>
  <c r="G16"/>
  <c r="F16"/>
  <c r="D16"/>
  <c r="AC15"/>
  <c r="C15"/>
  <c r="F14"/>
  <c r="D14"/>
  <c r="AC13"/>
  <c r="C13"/>
  <c r="AC11"/>
  <c r="C11"/>
  <c r="X95" i="25"/>
  <c r="V95"/>
  <c r="U95"/>
  <c r="S95"/>
  <c r="R95"/>
  <c r="P95"/>
  <c r="O95"/>
  <c r="M95"/>
  <c r="L95"/>
  <c r="J95"/>
  <c r="I95"/>
  <c r="G95"/>
  <c r="F95"/>
  <c r="D95"/>
  <c r="AC94"/>
  <c r="U93"/>
  <c r="S93"/>
  <c r="R93"/>
  <c r="P93"/>
  <c r="O93"/>
  <c r="M93"/>
  <c r="L93"/>
  <c r="J93"/>
  <c r="I93"/>
  <c r="G93"/>
  <c r="F93"/>
  <c r="D93"/>
  <c r="AC92"/>
  <c r="R91"/>
  <c r="P91"/>
  <c r="O91"/>
  <c r="M91"/>
  <c r="L91"/>
  <c r="J91"/>
  <c r="I91"/>
  <c r="G91"/>
  <c r="F91"/>
  <c r="D91"/>
  <c r="AC90"/>
  <c r="O89"/>
  <c r="M89"/>
  <c r="L89"/>
  <c r="J89"/>
  <c r="I89"/>
  <c r="G89"/>
  <c r="F89"/>
  <c r="D89"/>
  <c r="AC88"/>
  <c r="L87"/>
  <c r="J87"/>
  <c r="I87"/>
  <c r="G87"/>
  <c r="F87"/>
  <c r="D87"/>
  <c r="AC86"/>
  <c r="I85"/>
  <c r="G85"/>
  <c r="F85"/>
  <c r="D85"/>
  <c r="AC84"/>
  <c r="F83"/>
  <c r="D83"/>
  <c r="AC82"/>
  <c r="AC80"/>
  <c r="X74"/>
  <c r="V74"/>
  <c r="U74"/>
  <c r="S74"/>
  <c r="R74"/>
  <c r="P74"/>
  <c r="O74"/>
  <c r="M74"/>
  <c r="L74"/>
  <c r="J74"/>
  <c r="I74"/>
  <c r="G74"/>
  <c r="F74"/>
  <c r="D74"/>
  <c r="AC73"/>
  <c r="U72"/>
  <c r="S72"/>
  <c r="R72"/>
  <c r="P72"/>
  <c r="O72"/>
  <c r="M72"/>
  <c r="L72"/>
  <c r="J72"/>
  <c r="I72"/>
  <c r="G72"/>
  <c r="F72"/>
  <c r="D72"/>
  <c r="AC71"/>
  <c r="R70"/>
  <c r="P70"/>
  <c r="O70"/>
  <c r="M70"/>
  <c r="L70"/>
  <c r="J70"/>
  <c r="I70"/>
  <c r="G70"/>
  <c r="F70"/>
  <c r="D70"/>
  <c r="AC69"/>
  <c r="O68"/>
  <c r="M68"/>
  <c r="L68"/>
  <c r="J68"/>
  <c r="I68"/>
  <c r="G68"/>
  <c r="F68"/>
  <c r="D68"/>
  <c r="AC67"/>
  <c r="L66"/>
  <c r="J66"/>
  <c r="I66"/>
  <c r="G66"/>
  <c r="F66"/>
  <c r="D66"/>
  <c r="AC65"/>
  <c r="I64"/>
  <c r="G64"/>
  <c r="F64"/>
  <c r="D64"/>
  <c r="AC63"/>
  <c r="F62"/>
  <c r="D62"/>
  <c r="AC61"/>
  <c r="AC59"/>
  <c r="X46"/>
  <c r="V46"/>
  <c r="U46"/>
  <c r="S46"/>
  <c r="R46"/>
  <c r="P46"/>
  <c r="O46"/>
  <c r="M46"/>
  <c r="L46"/>
  <c r="J46"/>
  <c r="I46"/>
  <c r="G46"/>
  <c r="F46"/>
  <c r="D46"/>
  <c r="AC45"/>
  <c r="C45"/>
  <c r="U44"/>
  <c r="S44"/>
  <c r="R44"/>
  <c r="P44"/>
  <c r="O44"/>
  <c r="M44"/>
  <c r="L44"/>
  <c r="J44"/>
  <c r="I44"/>
  <c r="G44"/>
  <c r="F44"/>
  <c r="D44"/>
  <c r="AC43"/>
  <c r="C43"/>
  <c r="R42"/>
  <c r="P42"/>
  <c r="O42"/>
  <c r="M42"/>
  <c r="L42"/>
  <c r="J42"/>
  <c r="I42"/>
  <c r="G42"/>
  <c r="F42"/>
  <c r="D42"/>
  <c r="AC41"/>
  <c r="C41"/>
  <c r="O40"/>
  <c r="M40"/>
  <c r="L40"/>
  <c r="J40"/>
  <c r="I40"/>
  <c r="G40"/>
  <c r="F40"/>
  <c r="D40"/>
  <c r="AC39"/>
  <c r="C39"/>
  <c r="L38"/>
  <c r="J38"/>
  <c r="I38"/>
  <c r="G38"/>
  <c r="F38"/>
  <c r="D38"/>
  <c r="AC37"/>
  <c r="C37"/>
  <c r="I36"/>
  <c r="G36"/>
  <c r="F36"/>
  <c r="D36"/>
  <c r="AC35"/>
  <c r="C35"/>
  <c r="F34"/>
  <c r="D34"/>
  <c r="AC33"/>
  <c r="C33"/>
  <c r="AC31"/>
  <c r="C31"/>
  <c r="X25"/>
  <c r="V25"/>
  <c r="U25"/>
  <c r="S25"/>
  <c r="R25"/>
  <c r="P25"/>
  <c r="O25"/>
  <c r="M25"/>
  <c r="L25"/>
  <c r="J25"/>
  <c r="I25"/>
  <c r="G25"/>
  <c r="F25"/>
  <c r="D25"/>
  <c r="AC24"/>
  <c r="C24"/>
  <c r="U23"/>
  <c r="S23"/>
  <c r="R23"/>
  <c r="P23"/>
  <c r="O23"/>
  <c r="M23"/>
  <c r="L23"/>
  <c r="J23"/>
  <c r="I23"/>
  <c r="G23"/>
  <c r="F23"/>
  <c r="D23"/>
  <c r="AC22"/>
  <c r="C22"/>
  <c r="R21"/>
  <c r="P21"/>
  <c r="O21"/>
  <c r="M21"/>
  <c r="L21"/>
  <c r="J21"/>
  <c r="I21"/>
  <c r="G21"/>
  <c r="F21"/>
  <c r="D21"/>
  <c r="AC20"/>
  <c r="C20"/>
  <c r="O19"/>
  <c r="M19"/>
  <c r="L19"/>
  <c r="J19"/>
  <c r="I19"/>
  <c r="G19"/>
  <c r="F19"/>
  <c r="D19"/>
  <c r="AC18"/>
  <c r="C18"/>
  <c r="L17"/>
  <c r="J17"/>
  <c r="I17"/>
  <c r="G17"/>
  <c r="F17"/>
  <c r="D17"/>
  <c r="AC16"/>
  <c r="C16"/>
  <c r="I15"/>
  <c r="G15"/>
  <c r="F15"/>
  <c r="D15"/>
  <c r="AC14"/>
  <c r="C14"/>
  <c r="F13"/>
  <c r="D13"/>
  <c r="AC12"/>
  <c r="C12"/>
  <c r="AC10"/>
  <c r="C10"/>
  <c r="AJ31" i="24"/>
  <c r="AH31"/>
  <c r="AG31"/>
  <c r="AE31"/>
  <c r="AD31"/>
  <c r="AB31"/>
  <c r="AA31"/>
  <c r="Y31"/>
  <c r="X31"/>
  <c r="V31"/>
  <c r="U31"/>
  <c r="S31"/>
  <c r="R31"/>
  <c r="P31"/>
  <c r="O31"/>
  <c r="M31"/>
  <c r="L31"/>
  <c r="J31"/>
  <c r="I31"/>
  <c r="G31"/>
  <c r="F31"/>
  <c r="D31"/>
  <c r="AO30"/>
  <c r="C30"/>
  <c r="AG29"/>
  <c r="AE29"/>
  <c r="AD29"/>
  <c r="AB29"/>
  <c r="AA29"/>
  <c r="Y29"/>
  <c r="X29"/>
  <c r="V29"/>
  <c r="U29"/>
  <c r="S29"/>
  <c r="R29"/>
  <c r="P29"/>
  <c r="O29"/>
  <c r="M29"/>
  <c r="L29"/>
  <c r="J29"/>
  <c r="I29"/>
  <c r="G29"/>
  <c r="F29"/>
  <c r="D29"/>
  <c r="AO28"/>
  <c r="C28"/>
  <c r="AD27"/>
  <c r="AB27"/>
  <c r="AA27"/>
  <c r="Y27"/>
  <c r="X27"/>
  <c r="V27"/>
  <c r="U27"/>
  <c r="S27"/>
  <c r="R27"/>
  <c r="P27"/>
  <c r="O27"/>
  <c r="M27"/>
  <c r="L27"/>
  <c r="J27"/>
  <c r="I27"/>
  <c r="G27"/>
  <c r="F27"/>
  <c r="D27"/>
  <c r="AO26"/>
  <c r="C26"/>
  <c r="AA25"/>
  <c r="Y25"/>
  <c r="X25"/>
  <c r="V25"/>
  <c r="U25"/>
  <c r="S25"/>
  <c r="R25"/>
  <c r="P25"/>
  <c r="O25"/>
  <c r="M25"/>
  <c r="L25"/>
  <c r="J25"/>
  <c r="I25"/>
  <c r="G25"/>
  <c r="F25"/>
  <c r="D25"/>
  <c r="AO24"/>
  <c r="C24"/>
  <c r="X23"/>
  <c r="V23"/>
  <c r="U23"/>
  <c r="S23"/>
  <c r="R23"/>
  <c r="P23"/>
  <c r="O23"/>
  <c r="M23"/>
  <c r="L23"/>
  <c r="J23"/>
  <c r="I23"/>
  <c r="G23"/>
  <c r="F23"/>
  <c r="D23"/>
  <c r="AO22"/>
  <c r="C22"/>
  <c r="U21"/>
  <c r="S21"/>
  <c r="R21"/>
  <c r="P21"/>
  <c r="O21"/>
  <c r="M21"/>
  <c r="L21"/>
  <c r="J21"/>
  <c r="I21"/>
  <c r="G21"/>
  <c r="F21"/>
  <c r="D21"/>
  <c r="AO20"/>
  <c r="C20"/>
  <c r="R19"/>
  <c r="P19"/>
  <c r="O19"/>
  <c r="M19"/>
  <c r="L19"/>
  <c r="J19"/>
  <c r="I19"/>
  <c r="G19"/>
  <c r="F19"/>
  <c r="D19"/>
  <c r="AO18"/>
  <c r="C18"/>
  <c r="O17"/>
  <c r="M17"/>
  <c r="L17"/>
  <c r="J17"/>
  <c r="I17"/>
  <c r="G17"/>
  <c r="F17"/>
  <c r="D17"/>
  <c r="AO16"/>
  <c r="C16"/>
  <c r="L15"/>
  <c r="J15"/>
  <c r="I15"/>
  <c r="G15"/>
  <c r="F15"/>
  <c r="D15"/>
  <c r="AO14"/>
  <c r="C14"/>
  <c r="I13"/>
  <c r="G13"/>
  <c r="F13"/>
  <c r="D13"/>
  <c r="AO12"/>
  <c r="C12"/>
  <c r="F11"/>
  <c r="D11"/>
  <c r="AO10"/>
  <c r="C10"/>
  <c r="AO8"/>
  <c r="C8"/>
  <c r="AG31" i="23"/>
  <c r="AE31"/>
  <c r="AD31"/>
  <c r="AB31"/>
  <c r="AA31"/>
  <c r="Y31"/>
  <c r="X31"/>
  <c r="V31"/>
  <c r="U31"/>
  <c r="S31"/>
  <c r="R31"/>
  <c r="P31"/>
  <c r="O31"/>
  <c r="M31"/>
  <c r="L31"/>
  <c r="J31"/>
  <c r="I31"/>
  <c r="G31"/>
  <c r="F31"/>
  <c r="D31"/>
  <c r="AO30"/>
  <c r="C30"/>
  <c r="AM29"/>
  <c r="AK29"/>
  <c r="AG29"/>
  <c r="AE29"/>
  <c r="AD29"/>
  <c r="AB29"/>
  <c r="AA29"/>
  <c r="Y29"/>
  <c r="X29"/>
  <c r="V29"/>
  <c r="U29"/>
  <c r="S29"/>
  <c r="R29"/>
  <c r="P29"/>
  <c r="O29"/>
  <c r="M29"/>
  <c r="L29"/>
  <c r="J29"/>
  <c r="I29"/>
  <c r="G29"/>
  <c r="F29"/>
  <c r="D29"/>
  <c r="AO28"/>
  <c r="C28"/>
  <c r="AD27"/>
  <c r="AB27"/>
  <c r="AA27"/>
  <c r="Y27"/>
  <c r="X27"/>
  <c r="V27"/>
  <c r="U27"/>
  <c r="S27"/>
  <c r="R27"/>
  <c r="P27"/>
  <c r="O27"/>
  <c r="M27"/>
  <c r="L27"/>
  <c r="J27"/>
  <c r="I27"/>
  <c r="G27"/>
  <c r="F27"/>
  <c r="D27"/>
  <c r="AO26"/>
  <c r="C26"/>
  <c r="AA25"/>
  <c r="Y25"/>
  <c r="X25"/>
  <c r="V25"/>
  <c r="U25"/>
  <c r="S25"/>
  <c r="R25"/>
  <c r="P25"/>
  <c r="O25"/>
  <c r="M25"/>
  <c r="L25"/>
  <c r="J25"/>
  <c r="I25"/>
  <c r="G25"/>
  <c r="F25"/>
  <c r="D25"/>
  <c r="AO24"/>
  <c r="C24"/>
  <c r="X23"/>
  <c r="V23"/>
  <c r="U23"/>
  <c r="S23"/>
  <c r="R23"/>
  <c r="P23"/>
  <c r="O23"/>
  <c r="M23"/>
  <c r="L23"/>
  <c r="J23"/>
  <c r="I23"/>
  <c r="G23"/>
  <c r="F23"/>
  <c r="D23"/>
  <c r="AO22"/>
  <c r="C22"/>
  <c r="U21"/>
  <c r="S21"/>
  <c r="R21"/>
  <c r="P21"/>
  <c r="O21"/>
  <c r="M21"/>
  <c r="L21"/>
  <c r="J21"/>
  <c r="I21"/>
  <c r="G21"/>
  <c r="F21"/>
  <c r="D21"/>
  <c r="AO20"/>
  <c r="C20"/>
  <c r="R19"/>
  <c r="P19"/>
  <c r="O19"/>
  <c r="M19"/>
  <c r="L19"/>
  <c r="J19"/>
  <c r="I19"/>
  <c r="G19"/>
  <c r="F19"/>
  <c r="D19"/>
  <c r="AO18"/>
  <c r="C18"/>
  <c r="O17"/>
  <c r="M17"/>
  <c r="L17"/>
  <c r="J17"/>
  <c r="I17"/>
  <c r="G17"/>
  <c r="F17"/>
  <c r="D17"/>
  <c r="AO16"/>
  <c r="C16"/>
  <c r="L15"/>
  <c r="J15"/>
  <c r="I15"/>
  <c r="G15"/>
  <c r="F15"/>
  <c r="D15"/>
  <c r="AO14"/>
  <c r="C14"/>
  <c r="I13"/>
  <c r="G13"/>
  <c r="F13"/>
  <c r="D13"/>
  <c r="AO12"/>
  <c r="C12"/>
  <c r="F11"/>
  <c r="D11"/>
  <c r="AO10"/>
  <c r="C10"/>
  <c r="AO8"/>
  <c r="C8"/>
  <c r="T49" i="18"/>
  <c r="S49"/>
  <c r="R49"/>
  <c r="Q49"/>
  <c r="P49"/>
  <c r="T48"/>
  <c r="S48"/>
  <c r="R48"/>
  <c r="Q48"/>
  <c r="P48"/>
  <c r="T47"/>
  <c r="S47"/>
  <c r="R47"/>
  <c r="Q47"/>
  <c r="P47"/>
  <c r="T46"/>
  <c r="S46"/>
  <c r="R46"/>
  <c r="Q46"/>
  <c r="P46"/>
  <c r="T44"/>
  <c r="S44"/>
  <c r="R44"/>
  <c r="Q44"/>
  <c r="P44"/>
  <c r="T43"/>
  <c r="S43"/>
  <c r="R43"/>
  <c r="Q43"/>
  <c r="P43"/>
  <c r="T42"/>
  <c r="S42"/>
  <c r="R42"/>
  <c r="Q42"/>
  <c r="P42"/>
  <c r="T41"/>
  <c r="S41"/>
  <c r="R41"/>
  <c r="Q41"/>
  <c r="P41"/>
  <c r="T39"/>
  <c r="S39"/>
  <c r="R39"/>
  <c r="Q39"/>
  <c r="P39"/>
  <c r="T38"/>
  <c r="S38"/>
  <c r="R38"/>
  <c r="Q38"/>
  <c r="P38"/>
  <c r="T37"/>
  <c r="S37"/>
  <c r="R37"/>
  <c r="Q37"/>
  <c r="P37"/>
  <c r="T36"/>
  <c r="S36"/>
  <c r="R36"/>
  <c r="Q36"/>
  <c r="P36"/>
  <c r="T34"/>
  <c r="S34"/>
  <c r="R34"/>
  <c r="Q34"/>
  <c r="P34"/>
  <c r="E34"/>
  <c r="E38" s="1"/>
  <c r="E42" s="1"/>
  <c r="E46" s="1"/>
  <c r="D34"/>
  <c r="D39" s="1"/>
  <c r="D44" s="1"/>
  <c r="D49" s="1"/>
  <c r="T33"/>
  <c r="S33"/>
  <c r="R33"/>
  <c r="Q33"/>
  <c r="P33"/>
  <c r="E33"/>
  <c r="E37" s="1"/>
  <c r="E41" s="1"/>
  <c r="E49" s="1"/>
  <c r="D33"/>
  <c r="D38" s="1"/>
  <c r="D43" s="1"/>
  <c r="D48" s="1"/>
  <c r="T32"/>
  <c r="S32"/>
  <c r="R32"/>
  <c r="Q32"/>
  <c r="P32"/>
  <c r="E32"/>
  <c r="E36" s="1"/>
  <c r="E44" s="1"/>
  <c r="E48" s="1"/>
  <c r="D32"/>
  <c r="D37" s="1"/>
  <c r="D42" s="1"/>
  <c r="D47" s="1"/>
  <c r="T31"/>
  <c r="S31"/>
  <c r="R31"/>
  <c r="Q31"/>
  <c r="P31"/>
  <c r="E31"/>
  <c r="E39" s="1"/>
  <c r="E43" s="1"/>
  <c r="E47" s="1"/>
  <c r="D31"/>
  <c r="D36" s="1"/>
  <c r="D41" s="1"/>
  <c r="D46" s="1"/>
  <c r="T50" i="19"/>
  <c r="S50"/>
  <c r="R50"/>
  <c r="Q50"/>
  <c r="U50" s="1"/>
  <c r="P50"/>
  <c r="T49"/>
  <c r="S49"/>
  <c r="R49"/>
  <c r="Q49"/>
  <c r="P49"/>
  <c r="T48"/>
  <c r="S48"/>
  <c r="R48"/>
  <c r="Q48"/>
  <c r="P48"/>
  <c r="T47"/>
  <c r="S47"/>
  <c r="R47"/>
  <c r="Q47"/>
  <c r="P47"/>
  <c r="T45"/>
  <c r="S45"/>
  <c r="R45"/>
  <c r="Q45"/>
  <c r="P45"/>
  <c r="T44"/>
  <c r="S44"/>
  <c r="R44"/>
  <c r="Q44"/>
  <c r="P44"/>
  <c r="T43"/>
  <c r="S43"/>
  <c r="R43"/>
  <c r="Q43"/>
  <c r="P43"/>
  <c r="T42"/>
  <c r="S42"/>
  <c r="R42"/>
  <c r="Q42"/>
  <c r="P42"/>
  <c r="T40"/>
  <c r="S40"/>
  <c r="R40"/>
  <c r="Q40"/>
  <c r="U40" s="1"/>
  <c r="P40"/>
  <c r="T39"/>
  <c r="S39"/>
  <c r="R39"/>
  <c r="Q39"/>
  <c r="P39"/>
  <c r="T38"/>
  <c r="S38"/>
  <c r="R38"/>
  <c r="Q38"/>
  <c r="P38"/>
  <c r="T37"/>
  <c r="S37"/>
  <c r="R37"/>
  <c r="Q37"/>
  <c r="P37"/>
  <c r="T35"/>
  <c r="S35"/>
  <c r="R35"/>
  <c r="Q35"/>
  <c r="P35"/>
  <c r="E35"/>
  <c r="E39" s="1"/>
  <c r="E43" s="1"/>
  <c r="E47" s="1"/>
  <c r="D35"/>
  <c r="D40" s="1"/>
  <c r="D45" s="1"/>
  <c r="D50" s="1"/>
  <c r="T34"/>
  <c r="S34"/>
  <c r="R34"/>
  <c r="Q34"/>
  <c r="P34"/>
  <c r="E34"/>
  <c r="E38" s="1"/>
  <c r="E42" s="1"/>
  <c r="E50" s="1"/>
  <c r="D34"/>
  <c r="D39" s="1"/>
  <c r="D44" s="1"/>
  <c r="D49" s="1"/>
  <c r="T33"/>
  <c r="S33"/>
  <c r="R33"/>
  <c r="Q33"/>
  <c r="P33"/>
  <c r="E33"/>
  <c r="E37" s="1"/>
  <c r="E45" s="1"/>
  <c r="E49" s="1"/>
  <c r="D33"/>
  <c r="D38" s="1"/>
  <c r="D43" s="1"/>
  <c r="D48" s="1"/>
  <c r="T32"/>
  <c r="S32"/>
  <c r="R32"/>
  <c r="Q32"/>
  <c r="P32"/>
  <c r="E32"/>
  <c r="E40" s="1"/>
  <c r="E44" s="1"/>
  <c r="E48" s="1"/>
  <c r="D32"/>
  <c r="D37" s="1"/>
  <c r="D42" s="1"/>
  <c r="D47" s="1"/>
  <c r="T27"/>
  <c r="S27"/>
  <c r="R27"/>
  <c r="Q27"/>
  <c r="P27"/>
  <c r="T26"/>
  <c r="S26"/>
  <c r="R26"/>
  <c r="Q26"/>
  <c r="P26"/>
  <c r="T25"/>
  <c r="S25"/>
  <c r="R25"/>
  <c r="Q25"/>
  <c r="P25"/>
  <c r="T24"/>
  <c r="S24"/>
  <c r="R24"/>
  <c r="Q24"/>
  <c r="P24"/>
  <c r="T22"/>
  <c r="S22"/>
  <c r="R22"/>
  <c r="Q22"/>
  <c r="P22"/>
  <c r="T21"/>
  <c r="S21"/>
  <c r="R21"/>
  <c r="Q21"/>
  <c r="P21"/>
  <c r="T20"/>
  <c r="S20"/>
  <c r="R20"/>
  <c r="Q20"/>
  <c r="P20"/>
  <c r="T19"/>
  <c r="S19"/>
  <c r="R19"/>
  <c r="Q19"/>
  <c r="P19"/>
  <c r="T17"/>
  <c r="S17"/>
  <c r="R17"/>
  <c r="Q17"/>
  <c r="P17"/>
  <c r="T16"/>
  <c r="S16"/>
  <c r="R16"/>
  <c r="Q16"/>
  <c r="P16"/>
  <c r="T15"/>
  <c r="S15"/>
  <c r="R15"/>
  <c r="Q15"/>
  <c r="P15"/>
  <c r="T14"/>
  <c r="S14"/>
  <c r="R14"/>
  <c r="Q14"/>
  <c r="P14"/>
  <c r="T12"/>
  <c r="S12"/>
  <c r="R12"/>
  <c r="Q12"/>
  <c r="P12"/>
  <c r="E12"/>
  <c r="E16" s="1"/>
  <c r="E20" s="1"/>
  <c r="E24" s="1"/>
  <c r="D12"/>
  <c r="D17" s="1"/>
  <c r="D22" s="1"/>
  <c r="D27" s="1"/>
  <c r="T11"/>
  <c r="S11"/>
  <c r="R11"/>
  <c r="Q11"/>
  <c r="P11"/>
  <c r="E11"/>
  <c r="E15" s="1"/>
  <c r="E19" s="1"/>
  <c r="E27" s="1"/>
  <c r="D11"/>
  <c r="D16" s="1"/>
  <c r="D21" s="1"/>
  <c r="D26" s="1"/>
  <c r="T10"/>
  <c r="S10"/>
  <c r="R10"/>
  <c r="Q10"/>
  <c r="P10"/>
  <c r="E10"/>
  <c r="E14" s="1"/>
  <c r="E22" s="1"/>
  <c r="E26" s="1"/>
  <c r="D10"/>
  <c r="D15" s="1"/>
  <c r="D20" s="1"/>
  <c r="D25" s="1"/>
  <c r="T9"/>
  <c r="S9"/>
  <c r="R9"/>
  <c r="Q9"/>
  <c r="P9"/>
  <c r="E9"/>
  <c r="E17" s="1"/>
  <c r="E21" s="1"/>
  <c r="E25" s="1"/>
  <c r="D9"/>
  <c r="D14" s="1"/>
  <c r="D19" s="1"/>
  <c r="D24" s="1"/>
  <c r="T26" i="18"/>
  <c r="S26"/>
  <c r="R26"/>
  <c r="Q26"/>
  <c r="P26"/>
  <c r="T25"/>
  <c r="S25"/>
  <c r="R25"/>
  <c r="Q25"/>
  <c r="P25"/>
  <c r="T24"/>
  <c r="S24"/>
  <c r="R24"/>
  <c r="Q24"/>
  <c r="P24"/>
  <c r="T23"/>
  <c r="S23"/>
  <c r="R23"/>
  <c r="Q23"/>
  <c r="P23"/>
  <c r="T21"/>
  <c r="S21"/>
  <c r="R21"/>
  <c r="Q21"/>
  <c r="P21"/>
  <c r="T20"/>
  <c r="S20"/>
  <c r="R20"/>
  <c r="Q20"/>
  <c r="P20"/>
  <c r="T19"/>
  <c r="S19"/>
  <c r="R19"/>
  <c r="Q19"/>
  <c r="P19"/>
  <c r="T18"/>
  <c r="S18"/>
  <c r="R18"/>
  <c r="Q18"/>
  <c r="P18"/>
  <c r="T16"/>
  <c r="S16"/>
  <c r="R16"/>
  <c r="Q16"/>
  <c r="P16"/>
  <c r="T15"/>
  <c r="S15"/>
  <c r="R15"/>
  <c r="Q15"/>
  <c r="P15"/>
  <c r="T14"/>
  <c r="S14"/>
  <c r="R14"/>
  <c r="Q14"/>
  <c r="P14"/>
  <c r="T13"/>
  <c r="S13"/>
  <c r="R13"/>
  <c r="Q13"/>
  <c r="P13"/>
  <c r="T11"/>
  <c r="S11"/>
  <c r="R11"/>
  <c r="Q11"/>
  <c r="P11"/>
  <c r="E11"/>
  <c r="E15" s="1"/>
  <c r="E19" s="1"/>
  <c r="E23" s="1"/>
  <c r="D11"/>
  <c r="D16" s="1"/>
  <c r="D21" s="1"/>
  <c r="D26" s="1"/>
  <c r="T10"/>
  <c r="S10"/>
  <c r="R10"/>
  <c r="Q10"/>
  <c r="P10"/>
  <c r="E10"/>
  <c r="E14" s="1"/>
  <c r="E18" s="1"/>
  <c r="E26" s="1"/>
  <c r="D10"/>
  <c r="D15" s="1"/>
  <c r="D20" s="1"/>
  <c r="D25" s="1"/>
  <c r="T9"/>
  <c r="S9"/>
  <c r="R9"/>
  <c r="Q9"/>
  <c r="P9"/>
  <c r="E9"/>
  <c r="E13" s="1"/>
  <c r="E21" s="1"/>
  <c r="E25" s="1"/>
  <c r="D9"/>
  <c r="D14" s="1"/>
  <c r="D19" s="1"/>
  <c r="D24" s="1"/>
  <c r="T8"/>
  <c r="S8"/>
  <c r="R8"/>
  <c r="Q8"/>
  <c r="P8"/>
  <c r="E8"/>
  <c r="E16" s="1"/>
  <c r="E20" s="1"/>
  <c r="E24" s="1"/>
  <c r="D8"/>
  <c r="D13" s="1"/>
  <c r="D18" s="1"/>
  <c r="D23" s="1"/>
  <c r="G123" i="1"/>
  <c r="G122"/>
  <c r="G121"/>
  <c r="G120"/>
  <c r="G114"/>
  <c r="G108"/>
  <c r="G107"/>
  <c r="G106"/>
  <c r="G105"/>
  <c r="T80" i="6"/>
  <c r="S80"/>
  <c r="R80"/>
  <c r="Q80"/>
  <c r="P80"/>
  <c r="T79"/>
  <c r="S79"/>
  <c r="R79"/>
  <c r="Q79"/>
  <c r="P79"/>
  <c r="T78"/>
  <c r="S78"/>
  <c r="R78"/>
  <c r="Q78"/>
  <c r="P78"/>
  <c r="T77"/>
  <c r="S77"/>
  <c r="R77"/>
  <c r="Q77"/>
  <c r="P77"/>
  <c r="T75"/>
  <c r="S75"/>
  <c r="R75"/>
  <c r="Q75"/>
  <c r="P75"/>
  <c r="T74"/>
  <c r="S74"/>
  <c r="R74"/>
  <c r="Q74"/>
  <c r="P74"/>
  <c r="T73"/>
  <c r="S73"/>
  <c r="R73"/>
  <c r="Q73"/>
  <c r="P73"/>
  <c r="T72"/>
  <c r="S72"/>
  <c r="R72"/>
  <c r="Q72"/>
  <c r="P72"/>
  <c r="T70"/>
  <c r="S70"/>
  <c r="R70"/>
  <c r="Q70"/>
  <c r="P70"/>
  <c r="T69"/>
  <c r="S69"/>
  <c r="R69"/>
  <c r="Q69"/>
  <c r="P69"/>
  <c r="T68"/>
  <c r="S68"/>
  <c r="R68"/>
  <c r="Q68"/>
  <c r="P68"/>
  <c r="T67"/>
  <c r="S67"/>
  <c r="R67"/>
  <c r="Q67"/>
  <c r="P67"/>
  <c r="T65"/>
  <c r="S65"/>
  <c r="R65"/>
  <c r="Q65"/>
  <c r="P65"/>
  <c r="T64"/>
  <c r="S64"/>
  <c r="R64"/>
  <c r="Q64"/>
  <c r="P64"/>
  <c r="T63"/>
  <c r="S63"/>
  <c r="R63"/>
  <c r="Q63"/>
  <c r="P63"/>
  <c r="T62"/>
  <c r="S62"/>
  <c r="R62"/>
  <c r="Q62"/>
  <c r="P62"/>
  <c r="T60"/>
  <c r="S60"/>
  <c r="R60"/>
  <c r="Q60"/>
  <c r="P60"/>
  <c r="T59"/>
  <c r="S59"/>
  <c r="R59"/>
  <c r="Q59"/>
  <c r="P59"/>
  <c r="T58"/>
  <c r="S58"/>
  <c r="R58"/>
  <c r="Q58"/>
  <c r="P58"/>
  <c r="T57"/>
  <c r="S57"/>
  <c r="R57"/>
  <c r="Q57"/>
  <c r="P57"/>
  <c r="T55"/>
  <c r="S55"/>
  <c r="R55"/>
  <c r="Q55"/>
  <c r="P55"/>
  <c r="T54"/>
  <c r="S54"/>
  <c r="R54"/>
  <c r="Q54"/>
  <c r="P54"/>
  <c r="T53"/>
  <c r="S53"/>
  <c r="R53"/>
  <c r="Q53"/>
  <c r="P53"/>
  <c r="T52"/>
  <c r="S52"/>
  <c r="R52"/>
  <c r="Q52"/>
  <c r="P52"/>
  <c r="T50"/>
  <c r="S50"/>
  <c r="R50"/>
  <c r="Q50"/>
  <c r="P50"/>
  <c r="E50"/>
  <c r="E54" s="1"/>
  <c r="E58" s="1"/>
  <c r="D62" s="1"/>
  <c r="D68" s="1"/>
  <c r="D74" s="1"/>
  <c r="D80" s="1"/>
  <c r="D50"/>
  <c r="E55" s="1"/>
  <c r="E59" s="1"/>
  <c r="E63" s="1"/>
  <c r="E67" s="1"/>
  <c r="D73" s="1"/>
  <c r="D79" s="1"/>
  <c r="T49"/>
  <c r="S49"/>
  <c r="R49"/>
  <c r="Q49"/>
  <c r="P49"/>
  <c r="E49"/>
  <c r="E53" s="1"/>
  <c r="E57" s="1"/>
  <c r="D63" s="1"/>
  <c r="D69" s="1"/>
  <c r="D75" s="1"/>
  <c r="E80" s="1"/>
  <c r="D49"/>
  <c r="D55" s="1"/>
  <c r="E60" s="1"/>
  <c r="E64" s="1"/>
  <c r="E68" s="1"/>
  <c r="D72" s="1"/>
  <c r="D78" s="1"/>
  <c r="T48"/>
  <c r="S48"/>
  <c r="R48"/>
  <c r="Q48"/>
  <c r="P48"/>
  <c r="E48"/>
  <c r="D52" s="1"/>
  <c r="D58" s="1"/>
  <c r="D64" s="1"/>
  <c r="D70" s="1"/>
  <c r="E75" s="1"/>
  <c r="E79" s="1"/>
  <c r="D48"/>
  <c r="D54" s="1"/>
  <c r="D60" s="1"/>
  <c r="E65" s="1"/>
  <c r="E69" s="1"/>
  <c r="E73" s="1"/>
  <c r="E77" s="1"/>
  <c r="T47"/>
  <c r="S47"/>
  <c r="R47"/>
  <c r="Q47"/>
  <c r="P47"/>
  <c r="E47"/>
  <c r="D53" s="1"/>
  <c r="D59" s="1"/>
  <c r="D65" s="1"/>
  <c r="E70" s="1"/>
  <c r="E74" s="1"/>
  <c r="E78" s="1"/>
  <c r="D47"/>
  <c r="E52" s="1"/>
  <c r="D57" s="1"/>
  <c r="E62" s="1"/>
  <c r="D67" s="1"/>
  <c r="E72" s="1"/>
  <c r="D77" s="1"/>
  <c r="T42"/>
  <c r="S42"/>
  <c r="R42"/>
  <c r="Q42"/>
  <c r="P42"/>
  <c r="T41"/>
  <c r="S41"/>
  <c r="R41"/>
  <c r="Q41"/>
  <c r="P41"/>
  <c r="T40"/>
  <c r="S40"/>
  <c r="R40"/>
  <c r="Q40"/>
  <c r="P40"/>
  <c r="T39"/>
  <c r="S39"/>
  <c r="R39"/>
  <c r="Q39"/>
  <c r="P39"/>
  <c r="T37"/>
  <c r="S37"/>
  <c r="R37"/>
  <c r="Q37"/>
  <c r="P37"/>
  <c r="T36"/>
  <c r="S36"/>
  <c r="R36"/>
  <c r="Q36"/>
  <c r="P36"/>
  <c r="T35"/>
  <c r="S35"/>
  <c r="R35"/>
  <c r="Q35"/>
  <c r="P35"/>
  <c r="T34"/>
  <c r="S34"/>
  <c r="R34"/>
  <c r="Q34"/>
  <c r="P34"/>
  <c r="T32"/>
  <c r="S32"/>
  <c r="R32"/>
  <c r="Q32"/>
  <c r="P32"/>
  <c r="T31"/>
  <c r="S31"/>
  <c r="R31"/>
  <c r="Q31"/>
  <c r="P31"/>
  <c r="T30"/>
  <c r="S30"/>
  <c r="R30"/>
  <c r="Q30"/>
  <c r="P30"/>
  <c r="T29"/>
  <c r="S29"/>
  <c r="R29"/>
  <c r="Q29"/>
  <c r="P29"/>
  <c r="T27"/>
  <c r="S27"/>
  <c r="R27"/>
  <c r="Q27"/>
  <c r="P27"/>
  <c r="T26"/>
  <c r="S26"/>
  <c r="R26"/>
  <c r="Q26"/>
  <c r="P26"/>
  <c r="T25"/>
  <c r="S25"/>
  <c r="R25"/>
  <c r="Q25"/>
  <c r="P25"/>
  <c r="T24"/>
  <c r="S24"/>
  <c r="R24"/>
  <c r="Q24"/>
  <c r="P24"/>
  <c r="T22"/>
  <c r="S22"/>
  <c r="R22"/>
  <c r="Q22"/>
  <c r="P22"/>
  <c r="T21"/>
  <c r="S21"/>
  <c r="R21"/>
  <c r="Q21"/>
  <c r="P21"/>
  <c r="T20"/>
  <c r="S20"/>
  <c r="R20"/>
  <c r="Q20"/>
  <c r="P20"/>
  <c r="T19"/>
  <c r="S19"/>
  <c r="R19"/>
  <c r="Q19"/>
  <c r="P19"/>
  <c r="T17"/>
  <c r="S17"/>
  <c r="R17"/>
  <c r="Q17"/>
  <c r="P17"/>
  <c r="T16"/>
  <c r="S16"/>
  <c r="R16"/>
  <c r="Q16"/>
  <c r="P16"/>
  <c r="T15"/>
  <c r="S15"/>
  <c r="R15"/>
  <c r="Q15"/>
  <c r="P15"/>
  <c r="T14"/>
  <c r="S14"/>
  <c r="R14"/>
  <c r="Q14"/>
  <c r="P14"/>
  <c r="T12"/>
  <c r="S12"/>
  <c r="R12"/>
  <c r="Q12"/>
  <c r="P12"/>
  <c r="E12"/>
  <c r="E16" s="1"/>
  <c r="E20" s="1"/>
  <c r="D24" s="1"/>
  <c r="D30" s="1"/>
  <c r="D36" s="1"/>
  <c r="D42" s="1"/>
  <c r="D12"/>
  <c r="E17" s="1"/>
  <c r="E21" s="1"/>
  <c r="E25" s="1"/>
  <c r="E29" s="1"/>
  <c r="D35" s="1"/>
  <c r="D41" s="1"/>
  <c r="T11"/>
  <c r="S11"/>
  <c r="R11"/>
  <c r="Q11"/>
  <c r="P11"/>
  <c r="E11"/>
  <c r="E15" s="1"/>
  <c r="E19" s="1"/>
  <c r="D25" s="1"/>
  <c r="D31" s="1"/>
  <c r="D37" s="1"/>
  <c r="E42" s="1"/>
  <c r="D11"/>
  <c r="D17" s="1"/>
  <c r="E22" s="1"/>
  <c r="E26" s="1"/>
  <c r="E30" s="1"/>
  <c r="D34" s="1"/>
  <c r="D40" s="1"/>
  <c r="T10"/>
  <c r="S10"/>
  <c r="R10"/>
  <c r="Q10"/>
  <c r="P10"/>
  <c r="E10"/>
  <c r="D14" s="1"/>
  <c r="D20" s="1"/>
  <c r="D26" s="1"/>
  <c r="D32" s="1"/>
  <c r="E37" s="1"/>
  <c r="E41" s="1"/>
  <c r="D10"/>
  <c r="D16" s="1"/>
  <c r="D22" s="1"/>
  <c r="E27" s="1"/>
  <c r="E31" s="1"/>
  <c r="E35" s="1"/>
  <c r="E39" s="1"/>
  <c r="T9"/>
  <c r="S9"/>
  <c r="R9"/>
  <c r="Q9"/>
  <c r="P9"/>
  <c r="E9"/>
  <c r="D15" s="1"/>
  <c r="D21" s="1"/>
  <c r="D27" s="1"/>
  <c r="E32" s="1"/>
  <c r="E36" s="1"/>
  <c r="E40" s="1"/>
  <c r="D9"/>
  <c r="E14" s="1"/>
  <c r="D19" s="1"/>
  <c r="E24" s="1"/>
  <c r="D29" s="1"/>
  <c r="E34" s="1"/>
  <c r="D39" s="1"/>
  <c r="T80" i="5"/>
  <c r="S80"/>
  <c r="R80"/>
  <c r="Q80"/>
  <c r="P80"/>
  <c r="T79"/>
  <c r="S79"/>
  <c r="R79"/>
  <c r="Q79"/>
  <c r="P79"/>
  <c r="T78"/>
  <c r="S78"/>
  <c r="R78"/>
  <c r="Q78"/>
  <c r="P78"/>
  <c r="T77"/>
  <c r="S77"/>
  <c r="R77"/>
  <c r="Q77"/>
  <c r="P77"/>
  <c r="T75"/>
  <c r="S75"/>
  <c r="R75"/>
  <c r="Q75"/>
  <c r="P75"/>
  <c r="T74"/>
  <c r="S74"/>
  <c r="R74"/>
  <c r="Q74"/>
  <c r="P74"/>
  <c r="T73"/>
  <c r="S73"/>
  <c r="R73"/>
  <c r="Q73"/>
  <c r="P73"/>
  <c r="T72"/>
  <c r="S72"/>
  <c r="R72"/>
  <c r="Q72"/>
  <c r="P72"/>
  <c r="T70"/>
  <c r="S70"/>
  <c r="R70"/>
  <c r="Q70"/>
  <c r="P70"/>
  <c r="T69"/>
  <c r="S69"/>
  <c r="R69"/>
  <c r="Q69"/>
  <c r="P69"/>
  <c r="T68"/>
  <c r="S68"/>
  <c r="R68"/>
  <c r="Q68"/>
  <c r="P68"/>
  <c r="T67"/>
  <c r="S67"/>
  <c r="R67"/>
  <c r="Q67"/>
  <c r="P67"/>
  <c r="T65"/>
  <c r="S65"/>
  <c r="R65"/>
  <c r="Q65"/>
  <c r="P65"/>
  <c r="T64"/>
  <c r="S64"/>
  <c r="R64"/>
  <c r="Q64"/>
  <c r="P64"/>
  <c r="T63"/>
  <c r="S63"/>
  <c r="R63"/>
  <c r="Q63"/>
  <c r="P63"/>
  <c r="T62"/>
  <c r="S62"/>
  <c r="R62"/>
  <c r="Q62"/>
  <c r="P62"/>
  <c r="T60"/>
  <c r="S60"/>
  <c r="R60"/>
  <c r="Q60"/>
  <c r="P60"/>
  <c r="T59"/>
  <c r="S59"/>
  <c r="R59"/>
  <c r="Q59"/>
  <c r="P59"/>
  <c r="T58"/>
  <c r="S58"/>
  <c r="R58"/>
  <c r="Q58"/>
  <c r="P58"/>
  <c r="T57"/>
  <c r="S57"/>
  <c r="R57"/>
  <c r="Q57"/>
  <c r="P57"/>
  <c r="T55"/>
  <c r="S55"/>
  <c r="R55"/>
  <c r="Q55"/>
  <c r="P55"/>
  <c r="T54"/>
  <c r="S54"/>
  <c r="R54"/>
  <c r="Q54"/>
  <c r="P54"/>
  <c r="T53"/>
  <c r="S53"/>
  <c r="R53"/>
  <c r="Q53"/>
  <c r="P53"/>
  <c r="T52"/>
  <c r="S52"/>
  <c r="R52"/>
  <c r="Q52"/>
  <c r="P52"/>
  <c r="T50"/>
  <c r="S50"/>
  <c r="R50"/>
  <c r="Q50"/>
  <c r="P50"/>
  <c r="E50"/>
  <c r="E54" s="1"/>
  <c r="E58" s="1"/>
  <c r="D62" s="1"/>
  <c r="D68" s="1"/>
  <c r="D74" s="1"/>
  <c r="D80" s="1"/>
  <c r="D50"/>
  <c r="E55" s="1"/>
  <c r="E59" s="1"/>
  <c r="E63" s="1"/>
  <c r="E67" s="1"/>
  <c r="D73" s="1"/>
  <c r="D79" s="1"/>
  <c r="T49"/>
  <c r="S49"/>
  <c r="R49"/>
  <c r="Q49"/>
  <c r="P49"/>
  <c r="E49"/>
  <c r="E53" s="1"/>
  <c r="E57" s="1"/>
  <c r="D63" s="1"/>
  <c r="D69" s="1"/>
  <c r="D75" s="1"/>
  <c r="E80" s="1"/>
  <c r="D49"/>
  <c r="D55" s="1"/>
  <c r="E60" s="1"/>
  <c r="E64" s="1"/>
  <c r="E68" s="1"/>
  <c r="D72" s="1"/>
  <c r="D78" s="1"/>
  <c r="T48"/>
  <c r="S48"/>
  <c r="R48"/>
  <c r="Q48"/>
  <c r="P48"/>
  <c r="E48"/>
  <c r="D52" s="1"/>
  <c r="D58" s="1"/>
  <c r="D64" s="1"/>
  <c r="D70" s="1"/>
  <c r="E75" s="1"/>
  <c r="E79" s="1"/>
  <c r="D48"/>
  <c r="D54" s="1"/>
  <c r="D60" s="1"/>
  <c r="E65" s="1"/>
  <c r="E69" s="1"/>
  <c r="E73" s="1"/>
  <c r="E77" s="1"/>
  <c r="T47"/>
  <c r="S47"/>
  <c r="R47"/>
  <c r="Q47"/>
  <c r="P47"/>
  <c r="E47"/>
  <c r="D53" s="1"/>
  <c r="D59" s="1"/>
  <c r="D65" s="1"/>
  <c r="E70" s="1"/>
  <c r="E74" s="1"/>
  <c r="E78" s="1"/>
  <c r="D47"/>
  <c r="E52" s="1"/>
  <c r="D57" s="1"/>
  <c r="E62" s="1"/>
  <c r="D67" s="1"/>
  <c r="E72" s="1"/>
  <c r="D77" s="1"/>
  <c r="E9"/>
  <c r="D15" s="1"/>
  <c r="D21" s="1"/>
  <c r="D27" s="1"/>
  <c r="E32" s="1"/>
  <c r="E36" s="1"/>
  <c r="E40" s="1"/>
  <c r="E10"/>
  <c r="D14" s="1"/>
  <c r="D20" s="1"/>
  <c r="D26" s="1"/>
  <c r="D32" s="1"/>
  <c r="E37" s="1"/>
  <c r="E41" s="1"/>
  <c r="E11"/>
  <c r="E12"/>
  <c r="E16" s="1"/>
  <c r="E20" s="1"/>
  <c r="D24" s="1"/>
  <c r="D30" s="1"/>
  <c r="D36" s="1"/>
  <c r="D42" s="1"/>
  <c r="T42"/>
  <c r="S42"/>
  <c r="R42"/>
  <c r="Q42"/>
  <c r="P42"/>
  <c r="T41"/>
  <c r="S41"/>
  <c r="R41"/>
  <c r="Q41"/>
  <c r="P41"/>
  <c r="T40"/>
  <c r="S40"/>
  <c r="R40"/>
  <c r="Q40"/>
  <c r="P40"/>
  <c r="T39"/>
  <c r="S39"/>
  <c r="R39"/>
  <c r="Q39"/>
  <c r="P39"/>
  <c r="T37"/>
  <c r="S37"/>
  <c r="R37"/>
  <c r="Q37"/>
  <c r="P37"/>
  <c r="T36"/>
  <c r="S36"/>
  <c r="R36"/>
  <c r="Q36"/>
  <c r="P36"/>
  <c r="T35"/>
  <c r="S35"/>
  <c r="R35"/>
  <c r="Q35"/>
  <c r="P35"/>
  <c r="T34"/>
  <c r="S34"/>
  <c r="R34"/>
  <c r="Q34"/>
  <c r="P34"/>
  <c r="T32"/>
  <c r="S32"/>
  <c r="R32"/>
  <c r="Q32"/>
  <c r="P32"/>
  <c r="T31"/>
  <c r="S31"/>
  <c r="R31"/>
  <c r="Q31"/>
  <c r="P31"/>
  <c r="T30"/>
  <c r="S30"/>
  <c r="R30"/>
  <c r="Q30"/>
  <c r="P30"/>
  <c r="T29"/>
  <c r="S29"/>
  <c r="R29"/>
  <c r="Q29"/>
  <c r="P29"/>
  <c r="T27"/>
  <c r="S27"/>
  <c r="R27"/>
  <c r="Q27"/>
  <c r="P27"/>
  <c r="T26"/>
  <c r="S26"/>
  <c r="R26"/>
  <c r="Q26"/>
  <c r="P26"/>
  <c r="T25"/>
  <c r="S25"/>
  <c r="R25"/>
  <c r="Q25"/>
  <c r="P25"/>
  <c r="T24"/>
  <c r="S24"/>
  <c r="R24"/>
  <c r="Q24"/>
  <c r="P24"/>
  <c r="T22"/>
  <c r="S22"/>
  <c r="R22"/>
  <c r="Q22"/>
  <c r="P22"/>
  <c r="T21"/>
  <c r="S21"/>
  <c r="R21"/>
  <c r="Q21"/>
  <c r="P21"/>
  <c r="T20"/>
  <c r="S20"/>
  <c r="R20"/>
  <c r="Q20"/>
  <c r="P20"/>
  <c r="T19"/>
  <c r="S19"/>
  <c r="R19"/>
  <c r="Q19"/>
  <c r="P19"/>
  <c r="T17"/>
  <c r="S17"/>
  <c r="R17"/>
  <c r="Q17"/>
  <c r="P17"/>
  <c r="T16"/>
  <c r="S16"/>
  <c r="R16"/>
  <c r="Q16"/>
  <c r="P16"/>
  <c r="T15"/>
  <c r="S15"/>
  <c r="R15"/>
  <c r="Q15"/>
  <c r="P15"/>
  <c r="T14"/>
  <c r="S14"/>
  <c r="R14"/>
  <c r="Q14"/>
  <c r="P14"/>
  <c r="T12"/>
  <c r="S12"/>
  <c r="R12"/>
  <c r="Q12"/>
  <c r="P12"/>
  <c r="D12"/>
  <c r="E17" s="1"/>
  <c r="E21" s="1"/>
  <c r="E25" s="1"/>
  <c r="E29" s="1"/>
  <c r="D35" s="1"/>
  <c r="D41" s="1"/>
  <c r="T11"/>
  <c r="S11"/>
  <c r="R11"/>
  <c r="Q11"/>
  <c r="P11"/>
  <c r="D11"/>
  <c r="D17" s="1"/>
  <c r="E22" s="1"/>
  <c r="E26" s="1"/>
  <c r="E30" s="1"/>
  <c r="D34" s="1"/>
  <c r="D40" s="1"/>
  <c r="T10"/>
  <c r="S10"/>
  <c r="R10"/>
  <c r="Q10"/>
  <c r="P10"/>
  <c r="D10"/>
  <c r="D16" s="1"/>
  <c r="D22" s="1"/>
  <c r="E27" s="1"/>
  <c r="E31" s="1"/>
  <c r="E35" s="1"/>
  <c r="E39" s="1"/>
  <c r="T9"/>
  <c r="S9"/>
  <c r="R9"/>
  <c r="Q9"/>
  <c r="P9"/>
  <c r="D9"/>
  <c r="E14" s="1"/>
  <c r="T85" i="4"/>
  <c r="S85"/>
  <c r="R85"/>
  <c r="Q85"/>
  <c r="P85"/>
  <c r="T84"/>
  <c r="S84"/>
  <c r="R84"/>
  <c r="Q84"/>
  <c r="P84"/>
  <c r="T83"/>
  <c r="S83"/>
  <c r="R83"/>
  <c r="Q83"/>
  <c r="P83"/>
  <c r="T82"/>
  <c r="S82"/>
  <c r="R82"/>
  <c r="Q82"/>
  <c r="P82"/>
  <c r="T81"/>
  <c r="S81"/>
  <c r="R81"/>
  <c r="Q81"/>
  <c r="P81"/>
  <c r="T80"/>
  <c r="S80"/>
  <c r="R80"/>
  <c r="Q80"/>
  <c r="P80"/>
  <c r="T78"/>
  <c r="S78"/>
  <c r="R78"/>
  <c r="Q78"/>
  <c r="P78"/>
  <c r="T77"/>
  <c r="S77"/>
  <c r="R77"/>
  <c r="Q77"/>
  <c r="P77"/>
  <c r="T76"/>
  <c r="S76"/>
  <c r="R76"/>
  <c r="Q76"/>
  <c r="P76"/>
  <c r="T75"/>
  <c r="S75"/>
  <c r="R75"/>
  <c r="Q75"/>
  <c r="P75"/>
  <c r="T74"/>
  <c r="S74"/>
  <c r="R74"/>
  <c r="Q74"/>
  <c r="P74"/>
  <c r="T73"/>
  <c r="S73"/>
  <c r="R73"/>
  <c r="Q73"/>
  <c r="P73"/>
  <c r="T71"/>
  <c r="S71"/>
  <c r="R71"/>
  <c r="Q71"/>
  <c r="P71"/>
  <c r="T70"/>
  <c r="S70"/>
  <c r="R70"/>
  <c r="Q70"/>
  <c r="P70"/>
  <c r="T69"/>
  <c r="S69"/>
  <c r="R69"/>
  <c r="Q69"/>
  <c r="P69"/>
  <c r="T68"/>
  <c r="S68"/>
  <c r="R68"/>
  <c r="Q68"/>
  <c r="P68"/>
  <c r="T67"/>
  <c r="S67"/>
  <c r="R67"/>
  <c r="Q67"/>
  <c r="P67"/>
  <c r="T66"/>
  <c r="S66"/>
  <c r="R66"/>
  <c r="Q66"/>
  <c r="P66"/>
  <c r="T64"/>
  <c r="S64"/>
  <c r="R64"/>
  <c r="Q64"/>
  <c r="P64"/>
  <c r="T63"/>
  <c r="S63"/>
  <c r="R63"/>
  <c r="Q63"/>
  <c r="P63"/>
  <c r="T62"/>
  <c r="S62"/>
  <c r="R62"/>
  <c r="Q62"/>
  <c r="P62"/>
  <c r="T61"/>
  <c r="S61"/>
  <c r="R61"/>
  <c r="Q61"/>
  <c r="P61"/>
  <c r="T60"/>
  <c r="S60"/>
  <c r="R60"/>
  <c r="Q60"/>
  <c r="P60"/>
  <c r="T59"/>
  <c r="S59"/>
  <c r="R59"/>
  <c r="Q59"/>
  <c r="P59"/>
  <c r="T57"/>
  <c r="S57"/>
  <c r="R57"/>
  <c r="Q57"/>
  <c r="P57"/>
  <c r="T56"/>
  <c r="S56"/>
  <c r="R56"/>
  <c r="Q56"/>
  <c r="P56"/>
  <c r="T55"/>
  <c r="S55"/>
  <c r="R55"/>
  <c r="Q55"/>
  <c r="P55"/>
  <c r="T54"/>
  <c r="S54"/>
  <c r="R54"/>
  <c r="Q54"/>
  <c r="P54"/>
  <c r="T53"/>
  <c r="S53"/>
  <c r="R53"/>
  <c r="Q53"/>
  <c r="P53"/>
  <c r="T52"/>
  <c r="S52"/>
  <c r="R52"/>
  <c r="Q52"/>
  <c r="P52"/>
  <c r="T50"/>
  <c r="S50"/>
  <c r="R50"/>
  <c r="Q50"/>
  <c r="P50"/>
  <c r="T49"/>
  <c r="S49"/>
  <c r="R49"/>
  <c r="Q49"/>
  <c r="P49"/>
  <c r="T48"/>
  <c r="S48"/>
  <c r="R48"/>
  <c r="Q48"/>
  <c r="P48"/>
  <c r="T47"/>
  <c r="S47"/>
  <c r="R47"/>
  <c r="Q47"/>
  <c r="P47"/>
  <c r="T46"/>
  <c r="S46"/>
  <c r="R46"/>
  <c r="Q46"/>
  <c r="P46"/>
  <c r="T45"/>
  <c r="S45"/>
  <c r="R45"/>
  <c r="Q45"/>
  <c r="P45"/>
  <c r="T43"/>
  <c r="S43"/>
  <c r="R43"/>
  <c r="Q43"/>
  <c r="P43"/>
  <c r="T42"/>
  <c r="S42"/>
  <c r="R42"/>
  <c r="Q42"/>
  <c r="P42"/>
  <c r="T41"/>
  <c r="S41"/>
  <c r="R41"/>
  <c r="Q41"/>
  <c r="P41"/>
  <c r="T40"/>
  <c r="S40"/>
  <c r="R40"/>
  <c r="Q40"/>
  <c r="P40"/>
  <c r="T39"/>
  <c r="S39"/>
  <c r="R39"/>
  <c r="Q39"/>
  <c r="P39"/>
  <c r="T38"/>
  <c r="S38"/>
  <c r="R38"/>
  <c r="Q38"/>
  <c r="P38"/>
  <c r="T36"/>
  <c r="S36"/>
  <c r="R36"/>
  <c r="Q36"/>
  <c r="P36"/>
  <c r="T35"/>
  <c r="S35"/>
  <c r="R35"/>
  <c r="Q35"/>
  <c r="P35"/>
  <c r="T34"/>
  <c r="S34"/>
  <c r="R34"/>
  <c r="Q34"/>
  <c r="P34"/>
  <c r="T33"/>
  <c r="S33"/>
  <c r="R33"/>
  <c r="Q33"/>
  <c r="P33"/>
  <c r="T32"/>
  <c r="S32"/>
  <c r="R32"/>
  <c r="Q32"/>
  <c r="P32"/>
  <c r="T31"/>
  <c r="S31"/>
  <c r="R31"/>
  <c r="Q31"/>
  <c r="P31"/>
  <c r="T29"/>
  <c r="S29"/>
  <c r="R29"/>
  <c r="Q29"/>
  <c r="P29"/>
  <c r="T28"/>
  <c r="S28"/>
  <c r="R28"/>
  <c r="Q28"/>
  <c r="P28"/>
  <c r="T27"/>
  <c r="S27"/>
  <c r="R27"/>
  <c r="Q27"/>
  <c r="P27"/>
  <c r="T26"/>
  <c r="S26"/>
  <c r="R26"/>
  <c r="Q26"/>
  <c r="P26"/>
  <c r="T25"/>
  <c r="S25"/>
  <c r="R25"/>
  <c r="Q25"/>
  <c r="P25"/>
  <c r="T24"/>
  <c r="S24"/>
  <c r="R24"/>
  <c r="Q24"/>
  <c r="P24"/>
  <c r="T22"/>
  <c r="S22"/>
  <c r="R22"/>
  <c r="Q22"/>
  <c r="P22"/>
  <c r="T21"/>
  <c r="S21"/>
  <c r="R21"/>
  <c r="Q21"/>
  <c r="P21"/>
  <c r="T20"/>
  <c r="S20"/>
  <c r="R20"/>
  <c r="Q20"/>
  <c r="P20"/>
  <c r="D20"/>
  <c r="D28" s="1"/>
  <c r="D36" s="1"/>
  <c r="E43" s="1"/>
  <c r="E49" s="1"/>
  <c r="E55" s="1"/>
  <c r="E61" s="1"/>
  <c r="E67" s="1"/>
  <c r="D73" s="1"/>
  <c r="D81" s="1"/>
  <c r="T19"/>
  <c r="S19"/>
  <c r="R19"/>
  <c r="Q19"/>
  <c r="P19"/>
  <c r="T18"/>
  <c r="S18"/>
  <c r="R18"/>
  <c r="Q18"/>
  <c r="P18"/>
  <c r="T17"/>
  <c r="S17"/>
  <c r="R17"/>
  <c r="Q17"/>
  <c r="P17"/>
  <c r="T15"/>
  <c r="S15"/>
  <c r="R15"/>
  <c r="Q15"/>
  <c r="P15"/>
  <c r="E15"/>
  <c r="E21" s="1"/>
  <c r="E27" s="1"/>
  <c r="E33" s="1"/>
  <c r="E39" s="1"/>
  <c r="D45" s="1"/>
  <c r="D53" s="1"/>
  <c r="D61" s="1"/>
  <c r="D69" s="1"/>
  <c r="D77" s="1"/>
  <c r="D85" s="1"/>
  <c r="D15"/>
  <c r="E22" s="1"/>
  <c r="E28" s="1"/>
  <c r="E34" s="1"/>
  <c r="E40" s="1"/>
  <c r="E46" s="1"/>
  <c r="E52" s="1"/>
  <c r="D60" s="1"/>
  <c r="D68" s="1"/>
  <c r="D76" s="1"/>
  <c r="D84" s="1"/>
  <c r="T14"/>
  <c r="S14"/>
  <c r="R14"/>
  <c r="Q14"/>
  <c r="P14"/>
  <c r="E14"/>
  <c r="E20" s="1"/>
  <c r="E26" s="1"/>
  <c r="E32" s="1"/>
  <c r="E38" s="1"/>
  <c r="D46" s="1"/>
  <c r="D54" s="1"/>
  <c r="D62" s="1"/>
  <c r="D70" s="1"/>
  <c r="D78" s="1"/>
  <c r="E85" s="1"/>
  <c r="D14"/>
  <c r="D22" s="1"/>
  <c r="E29" s="1"/>
  <c r="E35" s="1"/>
  <c r="E41" s="1"/>
  <c r="E47" s="1"/>
  <c r="E53" s="1"/>
  <c r="D59" s="1"/>
  <c r="D67" s="1"/>
  <c r="D75" s="1"/>
  <c r="D83" s="1"/>
  <c r="T13"/>
  <c r="S13"/>
  <c r="R13"/>
  <c r="Q13"/>
  <c r="P13"/>
  <c r="E13"/>
  <c r="E19" s="1"/>
  <c r="E25" s="1"/>
  <c r="D31" s="1"/>
  <c r="D39" s="1"/>
  <c r="D47" s="1"/>
  <c r="D13"/>
  <c r="D21" s="1"/>
  <c r="D29" s="1"/>
  <c r="E36" s="1"/>
  <c r="E42" s="1"/>
  <c r="E48" s="1"/>
  <c r="E54" s="1"/>
  <c r="E60" s="1"/>
  <c r="E66" s="1"/>
  <c r="D74" s="1"/>
  <c r="D82" s="1"/>
  <c r="T12"/>
  <c r="S12"/>
  <c r="R12"/>
  <c r="Q12"/>
  <c r="P12"/>
  <c r="E12"/>
  <c r="E18" s="1"/>
  <c r="E24" s="1"/>
  <c r="D32" s="1"/>
  <c r="D40" s="1"/>
  <c r="D48" s="1"/>
  <c r="D56" s="1"/>
  <c r="D64" s="1"/>
  <c r="E71" s="1"/>
  <c r="E77" s="1"/>
  <c r="E83" s="1"/>
  <c r="D12"/>
  <c r="T11"/>
  <c r="S11"/>
  <c r="R11"/>
  <c r="Q11"/>
  <c r="P11"/>
  <c r="E11"/>
  <c r="D17" s="1"/>
  <c r="D25" s="1"/>
  <c r="D33" s="1"/>
  <c r="D41" s="1"/>
  <c r="D49" s="1"/>
  <c r="D57" s="1"/>
  <c r="E64" s="1"/>
  <c r="E70" s="1"/>
  <c r="D11"/>
  <c r="D19" s="1"/>
  <c r="D27" s="1"/>
  <c r="D35" s="1"/>
  <c r="D43" s="1"/>
  <c r="E50" s="1"/>
  <c r="E56" s="1"/>
  <c r="E62" s="1"/>
  <c r="E68" s="1"/>
  <c r="E74" s="1"/>
  <c r="E80" s="1"/>
  <c r="T10"/>
  <c r="S10"/>
  <c r="R10"/>
  <c r="Q10"/>
  <c r="P10"/>
  <c r="E10"/>
  <c r="D18" s="1"/>
  <c r="D26" s="1"/>
  <c r="D34" s="1"/>
  <c r="D42" s="1"/>
  <c r="D50" s="1"/>
  <c r="E57" s="1"/>
  <c r="E63" s="1"/>
  <c r="E69" s="1"/>
  <c r="E75" s="1"/>
  <c r="E81" s="1"/>
  <c r="D10"/>
  <c r="E17" s="1"/>
  <c r="D24" s="1"/>
  <c r="E31" s="1"/>
  <c r="D38" s="1"/>
  <c r="E45" s="1"/>
  <c r="D52" s="1"/>
  <c r="E59" s="1"/>
  <c r="D66" s="1"/>
  <c r="E73" s="1"/>
  <c r="D80" s="1"/>
  <c r="W27" i="3"/>
  <c r="W35" s="1"/>
  <c r="W43" s="1"/>
  <c r="W51" s="1"/>
  <c r="X58" s="1"/>
  <c r="X64" s="1"/>
  <c r="X70" s="1"/>
  <c r="X76" s="1"/>
  <c r="X82" s="1"/>
  <c r="W19"/>
  <c r="X11"/>
  <c r="X12"/>
  <c r="W18" s="1"/>
  <c r="W26" s="1"/>
  <c r="W34" s="1"/>
  <c r="W42" s="1"/>
  <c r="W50" s="1"/>
  <c r="W58" s="1"/>
  <c r="X65" s="1"/>
  <c r="X71" s="1"/>
  <c r="X13"/>
  <c r="X19" s="1"/>
  <c r="X25" s="1"/>
  <c r="W33" s="1"/>
  <c r="W41" s="1"/>
  <c r="W49" s="1"/>
  <c r="W57" s="1"/>
  <c r="W65" s="1"/>
  <c r="X72" s="1"/>
  <c r="X78" s="1"/>
  <c r="X84" s="1"/>
  <c r="X14"/>
  <c r="X20" s="1"/>
  <c r="X26" s="1"/>
  <c r="W32" s="1"/>
  <c r="W40" s="1"/>
  <c r="W48" s="1"/>
  <c r="W56" s="1"/>
  <c r="W64" s="1"/>
  <c r="W72" s="1"/>
  <c r="X79" s="1"/>
  <c r="X85" s="1"/>
  <c r="X15"/>
  <c r="X21" s="1"/>
  <c r="X27" s="1"/>
  <c r="X33" s="1"/>
  <c r="X39" s="1"/>
  <c r="W47" s="1"/>
  <c r="W55" s="1"/>
  <c r="W63" s="1"/>
  <c r="W71" s="1"/>
  <c r="W79" s="1"/>
  <c r="X86" s="1"/>
  <c r="X16"/>
  <c r="X22" s="1"/>
  <c r="X28" s="1"/>
  <c r="X34" s="1"/>
  <c r="X40" s="1"/>
  <c r="W46" s="1"/>
  <c r="W54" s="1"/>
  <c r="W62" s="1"/>
  <c r="W70" s="1"/>
  <c r="W78" s="1"/>
  <c r="W86" s="1"/>
  <c r="W16"/>
  <c r="X23" s="1"/>
  <c r="X29" s="1"/>
  <c r="X35" s="1"/>
  <c r="X41" s="1"/>
  <c r="X47" s="1"/>
  <c r="X53" s="1"/>
  <c r="W61" s="1"/>
  <c r="W69" s="1"/>
  <c r="W77" s="1"/>
  <c r="W85" s="1"/>
  <c r="W23"/>
  <c r="X30" s="1"/>
  <c r="X36" s="1"/>
  <c r="X42" s="1"/>
  <c r="X48" s="1"/>
  <c r="X54" s="1"/>
  <c r="W60" s="1"/>
  <c r="W68" s="1"/>
  <c r="W76" s="1"/>
  <c r="W84" s="1"/>
  <c r="W15"/>
  <c r="W14"/>
  <c r="W22" s="1"/>
  <c r="W30" s="1"/>
  <c r="X37" s="1"/>
  <c r="X43" s="1"/>
  <c r="X49" s="1"/>
  <c r="X55" s="1"/>
  <c r="X61" s="1"/>
  <c r="X67" s="1"/>
  <c r="W75" s="1"/>
  <c r="W83" s="1"/>
  <c r="W29"/>
  <c r="W37" s="1"/>
  <c r="X44" s="1"/>
  <c r="X50" s="1"/>
  <c r="X56" s="1"/>
  <c r="X62" s="1"/>
  <c r="X68" s="1"/>
  <c r="W74" s="1"/>
  <c r="W82" s="1"/>
  <c r="W21"/>
  <c r="W13"/>
  <c r="W20"/>
  <c r="W28" s="1"/>
  <c r="W36" s="1"/>
  <c r="W44" s="1"/>
  <c r="X51" s="1"/>
  <c r="X57" s="1"/>
  <c r="X63" s="1"/>
  <c r="X69" s="1"/>
  <c r="X75" s="1"/>
  <c r="X81" s="1"/>
  <c r="W12"/>
  <c r="W11"/>
  <c r="X18" s="1"/>
  <c r="W25" s="1"/>
  <c r="X32" s="1"/>
  <c r="W39" s="1"/>
  <c r="X46" s="1"/>
  <c r="W53" s="1"/>
  <c r="X60" s="1"/>
  <c r="W67" s="1"/>
  <c r="X74" s="1"/>
  <c r="W81" s="1"/>
  <c r="AM86"/>
  <c r="AL86"/>
  <c r="AK86"/>
  <c r="AJ86"/>
  <c r="AI86"/>
  <c r="AM85"/>
  <c r="AL85"/>
  <c r="AK85"/>
  <c r="AJ85"/>
  <c r="AI85"/>
  <c r="AM84"/>
  <c r="AL84"/>
  <c r="AK84"/>
  <c r="AJ84"/>
  <c r="AI84"/>
  <c r="AM83"/>
  <c r="AL83"/>
  <c r="AK83"/>
  <c r="AJ83"/>
  <c r="AI83"/>
  <c r="AM82"/>
  <c r="AL82"/>
  <c r="AK82"/>
  <c r="AJ82"/>
  <c r="AI82"/>
  <c r="AM81"/>
  <c r="AL81"/>
  <c r="AK81"/>
  <c r="AJ81"/>
  <c r="AI81"/>
  <c r="AM79"/>
  <c r="AL79"/>
  <c r="AK79"/>
  <c r="AJ79"/>
  <c r="AI79"/>
  <c r="AM78"/>
  <c r="AL78"/>
  <c r="AK78"/>
  <c r="AJ78"/>
  <c r="AI78"/>
  <c r="AM77"/>
  <c r="AL77"/>
  <c r="AK77"/>
  <c r="AJ77"/>
  <c r="AI77"/>
  <c r="AM76"/>
  <c r="AL76"/>
  <c r="AK76"/>
  <c r="AJ76"/>
  <c r="AI76"/>
  <c r="AM75"/>
  <c r="AL75"/>
  <c r="AK75"/>
  <c r="AJ75"/>
  <c r="AI75"/>
  <c r="AM74"/>
  <c r="AL74"/>
  <c r="AK74"/>
  <c r="AJ74"/>
  <c r="AI74"/>
  <c r="AM72"/>
  <c r="AL72"/>
  <c r="AK72"/>
  <c r="AJ72"/>
  <c r="AI72"/>
  <c r="AM71"/>
  <c r="AL71"/>
  <c r="AK71"/>
  <c r="AJ71"/>
  <c r="AI71"/>
  <c r="AM70"/>
  <c r="AL70"/>
  <c r="AK70"/>
  <c r="AJ70"/>
  <c r="AI70"/>
  <c r="AM69"/>
  <c r="AL69"/>
  <c r="AK69"/>
  <c r="AJ69"/>
  <c r="AI69"/>
  <c r="AM68"/>
  <c r="AL68"/>
  <c r="AK68"/>
  <c r="AJ68"/>
  <c r="AI68"/>
  <c r="AM67"/>
  <c r="AL67"/>
  <c r="AK67"/>
  <c r="AJ67"/>
  <c r="AI67"/>
  <c r="AM65"/>
  <c r="AL65"/>
  <c r="AK65"/>
  <c r="AJ65"/>
  <c r="AI65"/>
  <c r="AM64"/>
  <c r="AL64"/>
  <c r="AK64"/>
  <c r="AJ64"/>
  <c r="AI64"/>
  <c r="AM63"/>
  <c r="AL63"/>
  <c r="AK63"/>
  <c r="AJ63"/>
  <c r="AI63"/>
  <c r="AM62"/>
  <c r="AL62"/>
  <c r="AK62"/>
  <c r="AJ62"/>
  <c r="AI62"/>
  <c r="AM61"/>
  <c r="AL61"/>
  <c r="AK61"/>
  <c r="AJ61"/>
  <c r="AI61"/>
  <c r="AM60"/>
  <c r="AL60"/>
  <c r="AK60"/>
  <c r="AJ60"/>
  <c r="AI60"/>
  <c r="AM58"/>
  <c r="AL58"/>
  <c r="AK58"/>
  <c r="AJ58"/>
  <c r="AI58"/>
  <c r="AM57"/>
  <c r="AL57"/>
  <c r="AK57"/>
  <c r="AJ57"/>
  <c r="AI57"/>
  <c r="AM56"/>
  <c r="AL56"/>
  <c r="AK56"/>
  <c r="AJ56"/>
  <c r="AI56"/>
  <c r="AM55"/>
  <c r="AL55"/>
  <c r="AK55"/>
  <c r="AJ55"/>
  <c r="AI55"/>
  <c r="AM54"/>
  <c r="AL54"/>
  <c r="AK54"/>
  <c r="AJ54"/>
  <c r="AI54"/>
  <c r="AM53"/>
  <c r="AL53"/>
  <c r="AK53"/>
  <c r="AJ53"/>
  <c r="AI53"/>
  <c r="AM51"/>
  <c r="AL51"/>
  <c r="AK51"/>
  <c r="AJ51"/>
  <c r="AI51"/>
  <c r="AM50"/>
  <c r="AL50"/>
  <c r="AK50"/>
  <c r="AJ50"/>
  <c r="AI50"/>
  <c r="AM49"/>
  <c r="AL49"/>
  <c r="AK49"/>
  <c r="AJ49"/>
  <c r="AI49"/>
  <c r="AM48"/>
  <c r="AL48"/>
  <c r="AK48"/>
  <c r="AJ48"/>
  <c r="AI48"/>
  <c r="AM47"/>
  <c r="AL47"/>
  <c r="AK47"/>
  <c r="AJ47"/>
  <c r="AI47"/>
  <c r="AM46"/>
  <c r="AL46"/>
  <c r="AK46"/>
  <c r="AJ46"/>
  <c r="AI46"/>
  <c r="AM44"/>
  <c r="AL44"/>
  <c r="AK44"/>
  <c r="AJ44"/>
  <c r="AI44"/>
  <c r="AM43"/>
  <c r="AL43"/>
  <c r="AK43"/>
  <c r="AJ43"/>
  <c r="AI43"/>
  <c r="AM42"/>
  <c r="AL42"/>
  <c r="AK42"/>
  <c r="AJ42"/>
  <c r="AI42"/>
  <c r="AM41"/>
  <c r="AL41"/>
  <c r="AK41"/>
  <c r="AJ41"/>
  <c r="AI41"/>
  <c r="AM40"/>
  <c r="AL40"/>
  <c r="AK40"/>
  <c r="AJ40"/>
  <c r="AI40"/>
  <c r="AM39"/>
  <c r="AL39"/>
  <c r="AK39"/>
  <c r="AJ39"/>
  <c r="AI39"/>
  <c r="AM37"/>
  <c r="AL37"/>
  <c r="AK37"/>
  <c r="AJ37"/>
  <c r="AI37"/>
  <c r="AM36"/>
  <c r="AL36"/>
  <c r="AK36"/>
  <c r="AJ36"/>
  <c r="AI36"/>
  <c r="AM35"/>
  <c r="AL35"/>
  <c r="AK35"/>
  <c r="AJ35"/>
  <c r="AI35"/>
  <c r="AM34"/>
  <c r="AL34"/>
  <c r="AK34"/>
  <c r="AJ34"/>
  <c r="AI34"/>
  <c r="AM33"/>
  <c r="AL33"/>
  <c r="AK33"/>
  <c r="AJ33"/>
  <c r="AI33"/>
  <c r="AM32"/>
  <c r="AL32"/>
  <c r="AK32"/>
  <c r="AJ32"/>
  <c r="AI32"/>
  <c r="AM30"/>
  <c r="AL30"/>
  <c r="AK30"/>
  <c r="AJ30"/>
  <c r="AI30"/>
  <c r="AM29"/>
  <c r="AL29"/>
  <c r="AK29"/>
  <c r="AJ29"/>
  <c r="AI29"/>
  <c r="AM28"/>
  <c r="AL28"/>
  <c r="AK28"/>
  <c r="AJ28"/>
  <c r="AI28"/>
  <c r="AM27"/>
  <c r="AL27"/>
  <c r="AK27"/>
  <c r="AJ27"/>
  <c r="AI27"/>
  <c r="AM26"/>
  <c r="AL26"/>
  <c r="AK26"/>
  <c r="AJ26"/>
  <c r="AI26"/>
  <c r="AM25"/>
  <c r="AL25"/>
  <c r="AK25"/>
  <c r="AJ25"/>
  <c r="AI25"/>
  <c r="AM23"/>
  <c r="AL23"/>
  <c r="AK23"/>
  <c r="AJ23"/>
  <c r="AI23"/>
  <c r="AM22"/>
  <c r="AL22"/>
  <c r="AK22"/>
  <c r="AJ22"/>
  <c r="AI22"/>
  <c r="AM21"/>
  <c r="AL21"/>
  <c r="AK21"/>
  <c r="AJ21"/>
  <c r="AI21"/>
  <c r="AM20"/>
  <c r="AL20"/>
  <c r="AK20"/>
  <c r="AJ20"/>
  <c r="AI20"/>
  <c r="AM19"/>
  <c r="AL19"/>
  <c r="AK19"/>
  <c r="AJ19"/>
  <c r="AI19"/>
  <c r="AM18"/>
  <c r="AL18"/>
  <c r="AK18"/>
  <c r="AJ18"/>
  <c r="AI18"/>
  <c r="AM16"/>
  <c r="AL16"/>
  <c r="AK16"/>
  <c r="AJ16"/>
  <c r="AI16"/>
  <c r="AM15"/>
  <c r="AL15"/>
  <c r="AK15"/>
  <c r="AJ15"/>
  <c r="AI15"/>
  <c r="AM14"/>
  <c r="AL14"/>
  <c r="AK14"/>
  <c r="AJ14"/>
  <c r="AI14"/>
  <c r="AM13"/>
  <c r="AL13"/>
  <c r="AK13"/>
  <c r="AJ13"/>
  <c r="AI13"/>
  <c r="AM12"/>
  <c r="AL12"/>
  <c r="AK12"/>
  <c r="AJ12"/>
  <c r="AI12"/>
  <c r="AM11"/>
  <c r="AL11"/>
  <c r="AK11"/>
  <c r="AJ11"/>
  <c r="AI11"/>
  <c r="AN21" l="1"/>
  <c r="AN26"/>
  <c r="AN30"/>
  <c r="AN35"/>
  <c r="AN40"/>
  <c r="AN58"/>
  <c r="AN71"/>
  <c r="AN77"/>
  <c r="X83"/>
  <c r="X77"/>
  <c r="AN42"/>
  <c r="AN50"/>
  <c r="AN56"/>
  <c r="AN65"/>
  <c r="AN69"/>
  <c r="AN75"/>
  <c r="AN84"/>
  <c r="AN34"/>
  <c r="AN18"/>
  <c r="AN36"/>
  <c r="AN83"/>
  <c r="D19" i="5"/>
  <c r="E24" s="1"/>
  <c r="D29" s="1"/>
  <c r="E34" s="1"/>
  <c r="D39" s="1"/>
  <c r="E15"/>
  <c r="E19" s="1"/>
  <c r="D25" s="1"/>
  <c r="D31" s="1"/>
  <c r="D37" s="1"/>
  <c r="E42" s="1"/>
  <c r="U9" i="6"/>
  <c r="U16"/>
  <c r="U21"/>
  <c r="U31"/>
  <c r="U36"/>
  <c r="U47"/>
  <c r="U54"/>
  <c r="U59"/>
  <c r="U64"/>
  <c r="U69"/>
  <c r="M69" s="1"/>
  <c r="U45" i="19"/>
  <c r="N45" s="1"/>
  <c r="U33"/>
  <c r="N33" s="1"/>
  <c r="U22"/>
  <c r="N22" s="1"/>
  <c r="U43"/>
  <c r="N43" s="1"/>
  <c r="U35"/>
  <c r="M35" s="1"/>
  <c r="U10"/>
  <c r="M10" s="1"/>
  <c r="U17"/>
  <c r="N17" s="1"/>
  <c r="U27"/>
  <c r="M27" s="1"/>
  <c r="U39"/>
  <c r="N39" s="1"/>
  <c r="U79" i="6"/>
  <c r="N79" s="1"/>
  <c r="U26"/>
  <c r="N26" s="1"/>
  <c r="U41"/>
  <c r="N41" s="1"/>
  <c r="U74"/>
  <c r="N74" s="1"/>
  <c r="U10"/>
  <c r="U15"/>
  <c r="U20"/>
  <c r="N20" s="1"/>
  <c r="U25"/>
  <c r="N25" s="1"/>
  <c r="U30"/>
  <c r="M30" s="1"/>
  <c r="U35"/>
  <c r="N35" s="1"/>
  <c r="U40"/>
  <c r="N40" s="1"/>
  <c r="U48"/>
  <c r="N48" s="1"/>
  <c r="U53"/>
  <c r="U58"/>
  <c r="U63"/>
  <c r="M63" s="1"/>
  <c r="U68"/>
  <c r="M68" s="1"/>
  <c r="U73"/>
  <c r="N73" s="1"/>
  <c r="U78"/>
  <c r="U11"/>
  <c r="N11" s="1"/>
  <c r="U14"/>
  <c r="N14" s="1"/>
  <c r="U19"/>
  <c r="U24"/>
  <c r="N24" s="1"/>
  <c r="U29"/>
  <c r="M29" s="1"/>
  <c r="U34"/>
  <c r="M34" s="1"/>
  <c r="U39"/>
  <c r="U49"/>
  <c r="U52"/>
  <c r="M52" s="1"/>
  <c r="U57"/>
  <c r="N57" s="1"/>
  <c r="U62"/>
  <c r="N62" s="1"/>
  <c r="U67"/>
  <c r="N67" s="1"/>
  <c r="U72"/>
  <c r="N72" s="1"/>
  <c r="U77"/>
  <c r="N77" s="1"/>
  <c r="U12"/>
  <c r="U17"/>
  <c r="U22"/>
  <c r="N22" s="1"/>
  <c r="U27"/>
  <c r="M27" s="1"/>
  <c r="U32"/>
  <c r="U37"/>
  <c r="U42"/>
  <c r="M42" s="1"/>
  <c r="U50"/>
  <c r="M50" s="1"/>
  <c r="U55"/>
  <c r="M55" s="1"/>
  <c r="U60"/>
  <c r="U65"/>
  <c r="M65" s="1"/>
  <c r="U70"/>
  <c r="M70" s="1"/>
  <c r="U75"/>
  <c r="N75" s="1"/>
  <c r="U80"/>
  <c r="U34" i="4"/>
  <c r="U39"/>
  <c r="U48"/>
  <c r="U53"/>
  <c r="U62"/>
  <c r="N62" s="1"/>
  <c r="U67"/>
  <c r="N67" s="1"/>
  <c r="U71"/>
  <c r="U76"/>
  <c r="U81"/>
  <c r="N81" s="1"/>
  <c r="U85"/>
  <c r="D55"/>
  <c r="D63" s="1"/>
  <c r="D71" s="1"/>
  <c r="E78" s="1"/>
  <c r="E84" s="1"/>
  <c r="U57"/>
  <c r="U11"/>
  <c r="N11" s="1"/>
  <c r="U29"/>
  <c r="N29" s="1"/>
  <c r="U12"/>
  <c r="N12" s="1"/>
  <c r="U43"/>
  <c r="M43" s="1"/>
  <c r="U25"/>
  <c r="N25" s="1"/>
  <c r="U15"/>
  <c r="M15" s="1"/>
  <c r="U44" i="18"/>
  <c r="N44" s="1"/>
  <c r="U39"/>
  <c r="M39" s="1"/>
  <c r="U49"/>
  <c r="N49" s="1"/>
  <c r="U34"/>
  <c r="M34" s="1"/>
  <c r="AN86" i="3"/>
  <c r="AG86" s="1"/>
  <c r="AN82"/>
  <c r="AG82" s="1"/>
  <c r="AN78"/>
  <c r="AG78" s="1"/>
  <c r="AN63"/>
  <c r="AG63" s="1"/>
  <c r="AN57"/>
  <c r="AG57" s="1"/>
  <c r="AN76"/>
  <c r="AF76" s="1"/>
  <c r="AN53"/>
  <c r="AG53" s="1"/>
  <c r="AN74"/>
  <c r="AG74" s="1"/>
  <c r="AN61"/>
  <c r="AN81"/>
  <c r="AG81" s="1"/>
  <c r="AN67"/>
  <c r="AG67" s="1"/>
  <c r="AN60"/>
  <c r="AF60" s="1"/>
  <c r="AN68"/>
  <c r="AG68" s="1"/>
  <c r="AN72"/>
  <c r="AG72" s="1"/>
  <c r="AN62"/>
  <c r="AG62" s="1"/>
  <c r="AN55"/>
  <c r="AG55" s="1"/>
  <c r="AN85"/>
  <c r="AF85" s="1"/>
  <c r="AN79"/>
  <c r="AG79" s="1"/>
  <c r="AN70"/>
  <c r="AG70" s="1"/>
  <c r="AN64"/>
  <c r="AG64" s="1"/>
  <c r="AN54"/>
  <c r="AF54" s="1"/>
  <c r="U11" i="19"/>
  <c r="N11" s="1"/>
  <c r="U14"/>
  <c r="M14" s="1"/>
  <c r="U21"/>
  <c r="M21" s="1"/>
  <c r="U26"/>
  <c r="N26" s="1"/>
  <c r="U32"/>
  <c r="M32" s="1"/>
  <c r="U38"/>
  <c r="N38" s="1"/>
  <c r="U42"/>
  <c r="U47"/>
  <c r="N47" s="1"/>
  <c r="U12"/>
  <c r="N12" s="1"/>
  <c r="U16"/>
  <c r="M16" s="1"/>
  <c r="U20"/>
  <c r="M20" s="1"/>
  <c r="U25"/>
  <c r="N25" s="1"/>
  <c r="U9"/>
  <c r="N9" s="1"/>
  <c r="U15"/>
  <c r="N15" s="1"/>
  <c r="U19"/>
  <c r="N19" s="1"/>
  <c r="U24"/>
  <c r="M24" s="1"/>
  <c r="U34"/>
  <c r="U37"/>
  <c r="M37" s="1"/>
  <c r="U44"/>
  <c r="U49"/>
  <c r="M49" s="1"/>
  <c r="U48"/>
  <c r="M48" s="1"/>
  <c r="U31" i="18"/>
  <c r="N31" s="1"/>
  <c r="U38"/>
  <c r="M38" s="1"/>
  <c r="U43"/>
  <c r="N43" s="1"/>
  <c r="U48"/>
  <c r="N48" s="1"/>
  <c r="U32"/>
  <c r="M32" s="1"/>
  <c r="U37"/>
  <c r="U42"/>
  <c r="M42" s="1"/>
  <c r="U47"/>
  <c r="N47" s="1"/>
  <c r="U33"/>
  <c r="M33" s="1"/>
  <c r="U36"/>
  <c r="N36" s="1"/>
  <c r="U41"/>
  <c r="N41" s="1"/>
  <c r="U46"/>
  <c r="M46" s="1"/>
  <c r="M49"/>
  <c r="N38"/>
  <c r="M37"/>
  <c r="N37"/>
  <c r="M47"/>
  <c r="U80" i="5"/>
  <c r="U53"/>
  <c r="N53" s="1"/>
  <c r="U58"/>
  <c r="N58" s="1"/>
  <c r="U63"/>
  <c r="N63" s="1"/>
  <c r="U68"/>
  <c r="N68" s="1"/>
  <c r="U73"/>
  <c r="N73" s="1"/>
  <c r="U50"/>
  <c r="N50" s="1"/>
  <c r="U55"/>
  <c r="M55" s="1"/>
  <c r="U60"/>
  <c r="M60" s="1"/>
  <c r="U70"/>
  <c r="M70" s="1"/>
  <c r="U75"/>
  <c r="N75" s="1"/>
  <c r="U47"/>
  <c r="N47" s="1"/>
  <c r="U59"/>
  <c r="N59" s="1"/>
  <c r="U64"/>
  <c r="U79"/>
  <c r="N79" s="1"/>
  <c r="U48"/>
  <c r="M48" s="1"/>
  <c r="U78"/>
  <c r="N78" s="1"/>
  <c r="U49"/>
  <c r="N49" s="1"/>
  <c r="U52"/>
  <c r="N52" s="1"/>
  <c r="U57"/>
  <c r="U67"/>
  <c r="N67" s="1"/>
  <c r="U77"/>
  <c r="M77" s="1"/>
  <c r="U54"/>
  <c r="M54" s="1"/>
  <c r="U74"/>
  <c r="N74" s="1"/>
  <c r="U62"/>
  <c r="M62" s="1"/>
  <c r="U72"/>
  <c r="N72" s="1"/>
  <c r="U69"/>
  <c r="N69" s="1"/>
  <c r="U65"/>
  <c r="N65" s="1"/>
  <c r="AN37" i="3"/>
  <c r="AF37" s="1"/>
  <c r="AN47"/>
  <c r="AG47" s="1"/>
  <c r="AN43"/>
  <c r="AG43" s="1"/>
  <c r="AN39"/>
  <c r="AG39" s="1"/>
  <c r="AN27"/>
  <c r="AG27" s="1"/>
  <c r="AN48"/>
  <c r="AN41"/>
  <c r="AF41" s="1"/>
  <c r="AN25"/>
  <c r="AG25" s="1"/>
  <c r="AN32"/>
  <c r="AG32" s="1"/>
  <c r="AN23"/>
  <c r="AG23" s="1"/>
  <c r="AN46"/>
  <c r="AF46" s="1"/>
  <c r="AN44"/>
  <c r="AN33"/>
  <c r="AF33" s="1"/>
  <c r="AN20"/>
  <c r="AG20" s="1"/>
  <c r="AN51"/>
  <c r="AG51" s="1"/>
  <c r="AN29"/>
  <c r="AG29" s="1"/>
  <c r="AN22"/>
  <c r="AG22" s="1"/>
  <c r="AN49"/>
  <c r="AG49" s="1"/>
  <c r="AN28"/>
  <c r="AG28" s="1"/>
  <c r="AN19"/>
  <c r="AG19" s="1"/>
  <c r="M9" i="19"/>
  <c r="M34"/>
  <c r="N34"/>
  <c r="M44"/>
  <c r="N44"/>
  <c r="N49"/>
  <c r="M17"/>
  <c r="M43"/>
  <c r="N21"/>
  <c r="M26"/>
  <c r="M42"/>
  <c r="N42"/>
  <c r="M47"/>
  <c r="M40"/>
  <c r="N40"/>
  <c r="M50"/>
  <c r="N50"/>
  <c r="U9" i="18"/>
  <c r="N9" s="1"/>
  <c r="U14"/>
  <c r="M14" s="1"/>
  <c r="U19"/>
  <c r="N19" s="1"/>
  <c r="U24"/>
  <c r="M24" s="1"/>
  <c r="U11"/>
  <c r="N11" s="1"/>
  <c r="U16"/>
  <c r="M16" s="1"/>
  <c r="U21"/>
  <c r="M21" s="1"/>
  <c r="U26"/>
  <c r="M26" s="1"/>
  <c r="U15"/>
  <c r="N15" s="1"/>
  <c r="U20"/>
  <c r="N20" s="1"/>
  <c r="U25"/>
  <c r="N25" s="1"/>
  <c r="U10"/>
  <c r="M10" s="1"/>
  <c r="U13"/>
  <c r="M13" s="1"/>
  <c r="U18"/>
  <c r="M18" s="1"/>
  <c r="U23"/>
  <c r="M23" s="1"/>
  <c r="U8"/>
  <c r="N8" s="1"/>
  <c r="M20"/>
  <c r="M25"/>
  <c r="M19"/>
  <c r="M12" i="6"/>
  <c r="N12"/>
  <c r="M15"/>
  <c r="N15"/>
  <c r="M35"/>
  <c r="M60"/>
  <c r="N60"/>
  <c r="N70"/>
  <c r="M75"/>
  <c r="M80"/>
  <c r="N80"/>
  <c r="M19"/>
  <c r="N19"/>
  <c r="M39"/>
  <c r="N39"/>
  <c r="M49"/>
  <c r="N49"/>
  <c r="M54"/>
  <c r="N54"/>
  <c r="M59"/>
  <c r="N59"/>
  <c r="M64"/>
  <c r="N64"/>
  <c r="M79"/>
  <c r="M9"/>
  <c r="N9"/>
  <c r="M10"/>
  <c r="N10"/>
  <c r="M17"/>
  <c r="N17"/>
  <c r="N27"/>
  <c r="M32"/>
  <c r="N32"/>
  <c r="M37"/>
  <c r="N37"/>
  <c r="N50"/>
  <c r="M53"/>
  <c r="N53"/>
  <c r="M58"/>
  <c r="N58"/>
  <c r="N63"/>
  <c r="N68"/>
  <c r="M78"/>
  <c r="N78"/>
  <c r="M16"/>
  <c r="N16"/>
  <c r="M21"/>
  <c r="N21"/>
  <c r="M31"/>
  <c r="N31"/>
  <c r="M36"/>
  <c r="N36"/>
  <c r="M47"/>
  <c r="N47"/>
  <c r="M47" i="5"/>
  <c r="N48"/>
  <c r="N55"/>
  <c r="N70"/>
  <c r="M75"/>
  <c r="M80"/>
  <c r="N80"/>
  <c r="M64"/>
  <c r="N64"/>
  <c r="M63"/>
  <c r="M68"/>
  <c r="M78"/>
  <c r="M57"/>
  <c r="N57"/>
  <c r="N77"/>
  <c r="U11"/>
  <c r="N11" s="1"/>
  <c r="U15"/>
  <c r="U20"/>
  <c r="N20" s="1"/>
  <c r="U25"/>
  <c r="N25" s="1"/>
  <c r="U30"/>
  <c r="N30" s="1"/>
  <c r="U35"/>
  <c r="M35" s="1"/>
  <c r="U40"/>
  <c r="M40" s="1"/>
  <c r="U17"/>
  <c r="N17" s="1"/>
  <c r="U22"/>
  <c r="N22" s="1"/>
  <c r="U27"/>
  <c r="M27" s="1"/>
  <c r="U32"/>
  <c r="M32" s="1"/>
  <c r="U37"/>
  <c r="N37" s="1"/>
  <c r="U42"/>
  <c r="M42" s="1"/>
  <c r="U12"/>
  <c r="N12" s="1"/>
  <c r="U16"/>
  <c r="M16" s="1"/>
  <c r="U21"/>
  <c r="N21" s="1"/>
  <c r="U26"/>
  <c r="N26" s="1"/>
  <c r="U31"/>
  <c r="N31" s="1"/>
  <c r="U36"/>
  <c r="N36" s="1"/>
  <c r="U41"/>
  <c r="M41" s="1"/>
  <c r="U9"/>
  <c r="N9" s="1"/>
  <c r="U10"/>
  <c r="M10" s="1"/>
  <c r="U14"/>
  <c r="N14" s="1"/>
  <c r="U19"/>
  <c r="N19" s="1"/>
  <c r="U24"/>
  <c r="N24" s="1"/>
  <c r="U29"/>
  <c r="M29" s="1"/>
  <c r="U34"/>
  <c r="M34" s="1"/>
  <c r="U39"/>
  <c r="N39" s="1"/>
  <c r="M31"/>
  <c r="N35"/>
  <c r="M15"/>
  <c r="N15"/>
  <c r="N10"/>
  <c r="U17" i="4"/>
  <c r="M17" s="1"/>
  <c r="U18"/>
  <c r="N18" s="1"/>
  <c r="U20"/>
  <c r="M20" s="1"/>
  <c r="U24"/>
  <c r="M24" s="1"/>
  <c r="U28"/>
  <c r="M28" s="1"/>
  <c r="U33"/>
  <c r="N33" s="1"/>
  <c r="U38"/>
  <c r="N38" s="1"/>
  <c r="U42"/>
  <c r="N42" s="1"/>
  <c r="U47"/>
  <c r="M47" s="1"/>
  <c r="U52"/>
  <c r="N52" s="1"/>
  <c r="U56"/>
  <c r="M56" s="1"/>
  <c r="U61"/>
  <c r="M61" s="1"/>
  <c r="U66"/>
  <c r="M66" s="1"/>
  <c r="U70"/>
  <c r="N70" s="1"/>
  <c r="U75"/>
  <c r="M75" s="1"/>
  <c r="U80"/>
  <c r="N80" s="1"/>
  <c r="U84"/>
  <c r="M84" s="1"/>
  <c r="U10"/>
  <c r="M10" s="1"/>
  <c r="U13"/>
  <c r="N13" s="1"/>
  <c r="U14"/>
  <c r="N14" s="1"/>
  <c r="U19"/>
  <c r="M19" s="1"/>
  <c r="U22"/>
  <c r="N22" s="1"/>
  <c r="U27"/>
  <c r="M27" s="1"/>
  <c r="U32"/>
  <c r="M32" s="1"/>
  <c r="U36"/>
  <c r="M36" s="1"/>
  <c r="U41"/>
  <c r="M41" s="1"/>
  <c r="U46"/>
  <c r="M46" s="1"/>
  <c r="U50"/>
  <c r="N50" s="1"/>
  <c r="U55"/>
  <c r="M55" s="1"/>
  <c r="U60"/>
  <c r="N60" s="1"/>
  <c r="U64"/>
  <c r="M64" s="1"/>
  <c r="U69"/>
  <c r="M69" s="1"/>
  <c r="U74"/>
  <c r="M74" s="1"/>
  <c r="U78"/>
  <c r="N78" s="1"/>
  <c r="U83"/>
  <c r="N83" s="1"/>
  <c r="U21"/>
  <c r="N21" s="1"/>
  <c r="U26"/>
  <c r="N26" s="1"/>
  <c r="U31"/>
  <c r="N31" s="1"/>
  <c r="U35"/>
  <c r="N35" s="1"/>
  <c r="U40"/>
  <c r="N40" s="1"/>
  <c r="U45"/>
  <c r="N45" s="1"/>
  <c r="U49"/>
  <c r="N49" s="1"/>
  <c r="U54"/>
  <c r="N54" s="1"/>
  <c r="U59"/>
  <c r="U63"/>
  <c r="N63" s="1"/>
  <c r="U68"/>
  <c r="N68" s="1"/>
  <c r="U73"/>
  <c r="N73" s="1"/>
  <c r="U77"/>
  <c r="M77" s="1"/>
  <c r="U82"/>
  <c r="N82" s="1"/>
  <c r="M11"/>
  <c r="M12"/>
  <c r="M34"/>
  <c r="N34"/>
  <c r="M39"/>
  <c r="N39"/>
  <c r="N43"/>
  <c r="M48"/>
  <c r="N48"/>
  <c r="M53"/>
  <c r="N53"/>
  <c r="M57"/>
  <c r="N57"/>
  <c r="M67"/>
  <c r="M71"/>
  <c r="N71"/>
  <c r="M76"/>
  <c r="N76"/>
  <c r="M85"/>
  <c r="N85"/>
  <c r="N17"/>
  <c r="N20"/>
  <c r="N28"/>
  <c r="M42"/>
  <c r="N66"/>
  <c r="M80"/>
  <c r="N10"/>
  <c r="M14"/>
  <c r="N19"/>
  <c r="N55"/>
  <c r="N69"/>
  <c r="N74"/>
  <c r="E82"/>
  <c r="E76"/>
  <c r="M40"/>
  <c r="M59"/>
  <c r="N59"/>
  <c r="N77"/>
  <c r="AF83" i="3"/>
  <c r="AG83"/>
  <c r="AF82"/>
  <c r="AF81"/>
  <c r="AF84"/>
  <c r="AG84"/>
  <c r="AF75"/>
  <c r="AG75"/>
  <c r="AF78"/>
  <c r="AF77"/>
  <c r="AG77"/>
  <c r="AF71"/>
  <c r="AG71"/>
  <c r="AF69"/>
  <c r="AG69"/>
  <c r="AF61"/>
  <c r="AG61"/>
  <c r="AF65"/>
  <c r="AG65"/>
  <c r="AF64"/>
  <c r="AF63"/>
  <c r="AF62"/>
  <c r="AF58"/>
  <c r="AG58"/>
  <c r="AF53"/>
  <c r="AF56"/>
  <c r="AG56"/>
  <c r="AF50"/>
  <c r="AG50"/>
  <c r="AF49"/>
  <c r="AF48"/>
  <c r="AG48"/>
  <c r="AF40"/>
  <c r="AG40"/>
  <c r="AF39"/>
  <c r="AF42"/>
  <c r="AG42"/>
  <c r="AG44"/>
  <c r="AF44"/>
  <c r="AF36"/>
  <c r="AG36"/>
  <c r="AF35"/>
  <c r="AG35"/>
  <c r="AF34"/>
  <c r="AG34"/>
  <c r="AF27"/>
  <c r="AF26"/>
  <c r="AG26"/>
  <c r="AF30"/>
  <c r="AG30"/>
  <c r="AF19"/>
  <c r="AF23"/>
  <c r="AF18"/>
  <c r="AG18"/>
  <c r="AF21"/>
  <c r="AG21"/>
  <c r="AN15"/>
  <c r="AG15" s="1"/>
  <c r="AN12"/>
  <c r="AG12" s="1"/>
  <c r="AN16"/>
  <c r="AG16" s="1"/>
  <c r="AN14"/>
  <c r="AF14" s="1"/>
  <c r="AN13"/>
  <c r="AG13" s="1"/>
  <c r="AN11"/>
  <c r="AF11" s="1"/>
  <c r="M73" i="5" l="1"/>
  <c r="M79"/>
  <c r="M17"/>
  <c r="M53"/>
  <c r="AG33" i="3"/>
  <c r="AF51"/>
  <c r="M45" i="19"/>
  <c r="N16"/>
  <c r="M31" i="18"/>
  <c r="N32"/>
  <c r="M19" i="5"/>
  <c r="N69" i="6"/>
  <c r="N29"/>
  <c r="N65"/>
  <c r="N52"/>
  <c r="M20"/>
  <c r="M40"/>
  <c r="M11"/>
  <c r="M19" i="19"/>
  <c r="N37"/>
  <c r="M33"/>
  <c r="M22"/>
  <c r="M25"/>
  <c r="N20"/>
  <c r="M15"/>
  <c r="M38"/>
  <c r="N35"/>
  <c r="M11"/>
  <c r="N14"/>
  <c r="N10"/>
  <c r="M12"/>
  <c r="N48"/>
  <c r="N32"/>
  <c r="N27"/>
  <c r="N24"/>
  <c r="M39"/>
  <c r="M62" i="6"/>
  <c r="M73"/>
  <c r="N55"/>
  <c r="N30"/>
  <c r="M72"/>
  <c r="M24"/>
  <c r="M26"/>
  <c r="M22"/>
  <c r="N42"/>
  <c r="M67"/>
  <c r="M41"/>
  <c r="N34"/>
  <c r="M77"/>
  <c r="M57"/>
  <c r="M14"/>
  <c r="M74"/>
  <c r="M48"/>
  <c r="M25"/>
  <c r="M62" i="4"/>
  <c r="M60"/>
  <c r="N56"/>
  <c r="M81"/>
  <c r="M73"/>
  <c r="M68"/>
  <c r="M52"/>
  <c r="M83"/>
  <c r="N84"/>
  <c r="N75"/>
  <c r="M70"/>
  <c r="M78"/>
  <c r="N64"/>
  <c r="N61"/>
  <c r="M54"/>
  <c r="N46"/>
  <c r="N36"/>
  <c r="M50"/>
  <c r="M38"/>
  <c r="M35"/>
  <c r="N24"/>
  <c r="M21"/>
  <c r="M13"/>
  <c r="M29"/>
  <c r="N47"/>
  <c r="N41"/>
  <c r="N32"/>
  <c r="M31"/>
  <c r="N27"/>
  <c r="M49"/>
  <c r="M33"/>
  <c r="M25"/>
  <c r="M22"/>
  <c r="M18"/>
  <c r="N15"/>
  <c r="N13" i="18"/>
  <c r="N16"/>
  <c r="M48"/>
  <c r="N46"/>
  <c r="M43"/>
  <c r="M44"/>
  <c r="N42"/>
  <c r="N33"/>
  <c r="N10"/>
  <c r="N24"/>
  <c r="N39"/>
  <c r="M9"/>
  <c r="M15"/>
  <c r="N26"/>
  <c r="N21"/>
  <c r="M36"/>
  <c r="N23"/>
  <c r="M41"/>
  <c r="N18"/>
  <c r="N34"/>
  <c r="N42" i="5"/>
  <c r="AF86" i="3"/>
  <c r="AF57"/>
  <c r="AG76"/>
  <c r="AF74"/>
  <c r="AF67"/>
  <c r="AG60"/>
  <c r="AF68"/>
  <c r="AF72"/>
  <c r="AF55"/>
  <c r="AG85"/>
  <c r="AF79"/>
  <c r="AF70"/>
  <c r="AG54"/>
  <c r="M20" i="5"/>
  <c r="M49"/>
  <c r="M67"/>
  <c r="M52"/>
  <c r="N27"/>
  <c r="M59"/>
  <c r="N60"/>
  <c r="N29"/>
  <c r="N16"/>
  <c r="M36"/>
  <c r="M58"/>
  <c r="M50"/>
  <c r="M25"/>
  <c r="N40"/>
  <c r="M74"/>
  <c r="N54"/>
  <c r="N62"/>
  <c r="M72"/>
  <c r="N32"/>
  <c r="M69"/>
  <c r="M65"/>
  <c r="M21"/>
  <c r="AG37" i="3"/>
  <c r="AF47"/>
  <c r="AF43"/>
  <c r="AG41"/>
  <c r="AF25"/>
  <c r="AF32"/>
  <c r="AG14"/>
  <c r="AG46"/>
  <c r="AF20"/>
  <c r="AF16"/>
  <c r="AF29"/>
  <c r="AF22"/>
  <c r="AF15"/>
  <c r="AF28"/>
  <c r="N14" i="18"/>
  <c r="M11"/>
  <c r="M8"/>
  <c r="N41" i="5"/>
  <c r="M11"/>
  <c r="M9"/>
  <c r="M24"/>
  <c r="N34"/>
  <c r="M30"/>
  <c r="M37"/>
  <c r="M22"/>
  <c r="M12"/>
  <c r="M14"/>
  <c r="M26"/>
  <c r="M39"/>
  <c r="M82" i="4"/>
  <c r="M63"/>
  <c r="M45"/>
  <c r="M26"/>
  <c r="AF13" i="3"/>
  <c r="AF12"/>
  <c r="AG11"/>
  <c r="H94" i="1" l="1"/>
  <c r="G94"/>
  <c r="H91"/>
  <c r="H85"/>
  <c r="G85"/>
  <c r="H82"/>
  <c r="B82"/>
  <c r="H77"/>
  <c r="H74"/>
  <c r="H70"/>
  <c r="G70"/>
  <c r="H67"/>
  <c r="G57"/>
  <c r="H56"/>
  <c r="G56"/>
  <c r="H55"/>
  <c r="G55"/>
  <c r="H52"/>
  <c r="H49"/>
  <c r="G49"/>
  <c r="H46"/>
  <c r="G41"/>
  <c r="H41"/>
  <c r="H38"/>
  <c r="H30"/>
  <c r="H27"/>
  <c r="G20"/>
  <c r="H20"/>
  <c r="G19"/>
  <c r="H16"/>
  <c r="H9"/>
  <c r="G9"/>
  <c r="H6"/>
  <c r="G10" l="1"/>
  <c r="H10"/>
  <c r="H19"/>
  <c r="H31"/>
  <c r="H57"/>
  <c r="H58" l="1"/>
  <c r="G58"/>
  <c r="G11"/>
  <c r="H11"/>
  <c r="G42"/>
  <c r="H42"/>
  <c r="G21"/>
  <c r="H21"/>
  <c r="G32"/>
  <c r="H32"/>
  <c r="H12" l="1"/>
  <c r="G12"/>
  <c r="G59"/>
  <c r="H59"/>
  <c r="G22"/>
  <c r="H22"/>
  <c r="H34"/>
  <c r="G34"/>
  <c r="G43"/>
  <c r="H43"/>
</calcChain>
</file>

<file path=xl/sharedStrings.xml><?xml version="1.0" encoding="utf-8"?>
<sst xmlns="http://schemas.openxmlformats.org/spreadsheetml/2006/main" count="1622" uniqueCount="430">
  <si>
    <t>№</t>
  </si>
  <si>
    <t>рождения</t>
  </si>
  <si>
    <t>Разряд</t>
  </si>
  <si>
    <t>КМС</t>
  </si>
  <si>
    <t>МС</t>
  </si>
  <si>
    <t>СПИСОК  УЧАСТНИКОВ</t>
  </si>
  <si>
    <t>г. Алматы</t>
  </si>
  <si>
    <t>Фамилия Имя</t>
  </si>
  <si>
    <t>Дата</t>
  </si>
  <si>
    <t>Рейтинг</t>
  </si>
  <si>
    <t>Регион</t>
  </si>
  <si>
    <t>Западно-Казахстанская обл.</t>
  </si>
  <si>
    <t>г.Шымкент</t>
  </si>
  <si>
    <t>Жамбылская обл.</t>
  </si>
  <si>
    <t>Костанайская обл.</t>
  </si>
  <si>
    <t>Карагандинская обл.</t>
  </si>
  <si>
    <t>Актюбинская обл.</t>
  </si>
  <si>
    <t>Павлодарская обл.</t>
  </si>
  <si>
    <t>г.Нур-Султан</t>
  </si>
  <si>
    <t>О</t>
  </si>
  <si>
    <t>С</t>
  </si>
  <si>
    <t>М</t>
  </si>
  <si>
    <t>2 турнир</t>
  </si>
  <si>
    <t>Главный секретарь</t>
  </si>
  <si>
    <t>Миркадирова С.</t>
  </si>
  <si>
    <t>Бахыт А.</t>
  </si>
  <si>
    <t>Романовская А.</t>
  </si>
  <si>
    <t>Ашкеева А.</t>
  </si>
  <si>
    <t>Смирнова А.</t>
  </si>
  <si>
    <t>Сандыбаева М.</t>
  </si>
  <si>
    <t>Торшаева Г.</t>
  </si>
  <si>
    <t>Кошкумбаева Ж.</t>
  </si>
  <si>
    <t>Цвигун А.</t>
  </si>
  <si>
    <t>Саидмуратханова С.</t>
  </si>
  <si>
    <t>Ержанкызы А.</t>
  </si>
  <si>
    <t>Пюрко Е.</t>
  </si>
  <si>
    <t>1 тур</t>
  </si>
  <si>
    <t>2 тур</t>
  </si>
  <si>
    <t>3 тур</t>
  </si>
  <si>
    <t>4 тур</t>
  </si>
  <si>
    <t>5 тур</t>
  </si>
  <si>
    <t>6 тур</t>
  </si>
  <si>
    <t>7 тур</t>
  </si>
  <si>
    <t>8 тур</t>
  </si>
  <si>
    <t>9 тур</t>
  </si>
  <si>
    <t>10 тур</t>
  </si>
  <si>
    <t>11 тур</t>
  </si>
  <si>
    <t>Охмак Е.</t>
  </si>
  <si>
    <t>Ахмадалиева Ш.</t>
  </si>
  <si>
    <t>Жаксылыкова А.</t>
  </si>
  <si>
    <t>Лаврова Е</t>
  </si>
  <si>
    <t>Бекиш А.</t>
  </si>
  <si>
    <t>Ильяс А.</t>
  </si>
  <si>
    <t>Асет А.</t>
  </si>
  <si>
    <t>Мочалкина В.</t>
  </si>
  <si>
    <t>Ф.И.О.</t>
  </si>
  <si>
    <t>Девушки 2003г.р.</t>
  </si>
  <si>
    <t>Юноши 2003г.р.</t>
  </si>
  <si>
    <t>:</t>
  </si>
  <si>
    <t>2 подгруппа</t>
  </si>
  <si>
    <t>Курмангалиев А.</t>
  </si>
  <si>
    <t>Харки И.</t>
  </si>
  <si>
    <t>Курмамбаев С.</t>
  </si>
  <si>
    <t>Ким Т.</t>
  </si>
  <si>
    <t>Жубанов С.</t>
  </si>
  <si>
    <t>Герасименко Т.</t>
  </si>
  <si>
    <t>Сарсенбай Д.</t>
  </si>
  <si>
    <t>Харки А-М.</t>
  </si>
  <si>
    <t>Гайнеденов Е</t>
  </si>
  <si>
    <t>Ниеткалиев Б.</t>
  </si>
  <si>
    <t>Ши Ченян</t>
  </si>
  <si>
    <t>Кыстаубаев Д.</t>
  </si>
  <si>
    <t>ДЕВУШКИ  2003г.р</t>
  </si>
  <si>
    <t>ЮНОШИ   2003г.р.</t>
  </si>
  <si>
    <t>Темирханова А.</t>
  </si>
  <si>
    <t>Усипбаева А.</t>
  </si>
  <si>
    <t>Фу Д.</t>
  </si>
  <si>
    <t>Шлетгауэр В.</t>
  </si>
  <si>
    <t>Шавкатова Г.</t>
  </si>
  <si>
    <t>Серикбай Н.</t>
  </si>
  <si>
    <t>Шокобалинова Д.</t>
  </si>
  <si>
    <t>Акмурзина М.</t>
  </si>
  <si>
    <t>Мамай А.</t>
  </si>
  <si>
    <t>Ши Данян</t>
  </si>
  <si>
    <t>Биримгалиев А.</t>
  </si>
  <si>
    <t>Кабдылуахитов К.</t>
  </si>
  <si>
    <t>Ханзада А.</t>
  </si>
  <si>
    <t>Моминжанов А.</t>
  </si>
  <si>
    <t>Касенов Д.</t>
  </si>
  <si>
    <t xml:space="preserve">Токтархан Т. </t>
  </si>
  <si>
    <t>Мэлсов Д.</t>
  </si>
  <si>
    <t>Торгайбеков А.</t>
  </si>
  <si>
    <t>Бакыт А.</t>
  </si>
  <si>
    <t>Абил Т.</t>
  </si>
  <si>
    <t>Назир Р.</t>
  </si>
  <si>
    <t>Абдыхалык Н.</t>
  </si>
  <si>
    <t>Оралханов Е.</t>
  </si>
  <si>
    <t>Тагабек З</t>
  </si>
  <si>
    <t>Юноши 2006г.р.   1 подгруппа</t>
  </si>
  <si>
    <t>Юноши 2006г.р.  2 подгруппа</t>
  </si>
  <si>
    <t>Девушки 2006г.р. 1 подгруппа</t>
  </si>
  <si>
    <t>Девушки 2006г.р. 2 подгруппа</t>
  </si>
  <si>
    <t>юношей и девушек РК по настольному теннису</t>
  </si>
  <si>
    <t>г. Алматы                                                                   01-04 мая 2021г.</t>
  </si>
  <si>
    <t xml:space="preserve">Курмангалиев Алан  </t>
  </si>
  <si>
    <t>12.01.2007</t>
  </si>
  <si>
    <t xml:space="preserve">Мамай Абдулла  </t>
  </si>
  <si>
    <t>19.01.2006</t>
  </si>
  <si>
    <t xml:space="preserve">Мэлсов Дамир  </t>
  </si>
  <si>
    <t>25.05.2006</t>
  </si>
  <si>
    <t xml:space="preserve">Торгайбеков Амир  </t>
  </si>
  <si>
    <t>14.02.2006</t>
  </si>
  <si>
    <t xml:space="preserve">Ши Данян  </t>
  </si>
  <si>
    <t>28.10.2006</t>
  </si>
  <si>
    <t xml:space="preserve">Биримгалиев Адлет </t>
  </si>
  <si>
    <t>03.08.2006</t>
  </si>
  <si>
    <t xml:space="preserve">Бакыт Алимжан </t>
  </si>
  <si>
    <t>21.12.2006</t>
  </si>
  <si>
    <t xml:space="preserve">Абил Темирлан  </t>
  </si>
  <si>
    <t>12.03.2006</t>
  </si>
  <si>
    <t xml:space="preserve">Кабдылуахитов Кадырали  </t>
  </si>
  <si>
    <t>10.08.2007</t>
  </si>
  <si>
    <t>Павлодар. обл.</t>
  </si>
  <si>
    <t xml:space="preserve">Ханзада Арман </t>
  </si>
  <si>
    <t>31.07.2006</t>
  </si>
  <si>
    <t xml:space="preserve">Назир Рамазан  </t>
  </si>
  <si>
    <t>05.09.2008</t>
  </si>
  <si>
    <t xml:space="preserve">Харки Искандер  </t>
  </si>
  <si>
    <t>17.05.2003</t>
  </si>
  <si>
    <t xml:space="preserve">Курмамбаев Сагантай  </t>
  </si>
  <si>
    <t>02.06.2003</t>
  </si>
  <si>
    <t xml:space="preserve">Жубанов Санжар  </t>
  </si>
  <si>
    <t>16.04.2003</t>
  </si>
  <si>
    <t xml:space="preserve">Ким Темирлан  </t>
  </si>
  <si>
    <t>02.06.2004</t>
  </si>
  <si>
    <t xml:space="preserve">Герасименко Тимофей  </t>
  </si>
  <si>
    <t>04.05.2004</t>
  </si>
  <si>
    <t xml:space="preserve">Сарсенбай Дамир  </t>
  </si>
  <si>
    <t>13.07.2005</t>
  </si>
  <si>
    <t xml:space="preserve">Харки Абдул-Мажит  </t>
  </si>
  <si>
    <t>07.01.2004</t>
  </si>
  <si>
    <t xml:space="preserve">Ниеткалиев Болат  </t>
  </si>
  <si>
    <t>26.05.2005</t>
  </si>
  <si>
    <t xml:space="preserve">Гайнеденов Ерасыл  </t>
  </si>
  <si>
    <t>01.08.2004</t>
  </si>
  <si>
    <t xml:space="preserve">Ши Ченян  </t>
  </si>
  <si>
    <t>27.04.2005</t>
  </si>
  <si>
    <t xml:space="preserve">Кыстаубаев   Дамир  </t>
  </si>
  <si>
    <t>27.11.2005</t>
  </si>
  <si>
    <t xml:space="preserve">Миркадирова Сарвиноз  </t>
  </si>
  <si>
    <t>03.02.2005</t>
  </si>
  <si>
    <t>г. Шымкент</t>
  </si>
  <si>
    <t xml:space="preserve">Бахыт Анель  </t>
  </si>
  <si>
    <t>12.02.2003</t>
  </si>
  <si>
    <t xml:space="preserve">Романовская Ангелина  </t>
  </si>
  <si>
    <t>18.03.2003</t>
  </si>
  <si>
    <t xml:space="preserve">Ашкеева Арай  </t>
  </si>
  <si>
    <t>08.07.2003</t>
  </si>
  <si>
    <t xml:space="preserve">Смирнова Александра  </t>
  </si>
  <si>
    <t>11.06.2004</t>
  </si>
  <si>
    <t xml:space="preserve">Сандыбаева Малика  </t>
  </si>
  <si>
    <t>15.11.2005</t>
  </si>
  <si>
    <t xml:space="preserve">Торшаева Гюзель  </t>
  </si>
  <si>
    <t>03.12.2004</t>
  </si>
  <si>
    <t xml:space="preserve">Кошкумбаева Жанерке  </t>
  </si>
  <si>
    <t>16.09.2005</t>
  </si>
  <si>
    <t xml:space="preserve">Цвигун Алиса  </t>
  </si>
  <si>
    <t>24.10.2007</t>
  </si>
  <si>
    <t xml:space="preserve">Саидмуратханова Сарвиноз  </t>
  </si>
  <si>
    <t>11.09.2004</t>
  </si>
  <si>
    <t xml:space="preserve">Охмак  Екатерина  </t>
  </si>
  <si>
    <t>06.11.2006</t>
  </si>
  <si>
    <t xml:space="preserve">Ержанкызы Алтынай  </t>
  </si>
  <si>
    <t>06.10.2004</t>
  </si>
  <si>
    <t xml:space="preserve">Пюрко Екатерина  </t>
  </si>
  <si>
    <t>21.05.2005</t>
  </si>
  <si>
    <t xml:space="preserve">Мочалкина Виктория  </t>
  </si>
  <si>
    <t>06.12.2008</t>
  </si>
  <si>
    <t xml:space="preserve">Лаврова Елизавета  </t>
  </si>
  <si>
    <t>02.04.2007</t>
  </si>
  <si>
    <t xml:space="preserve">Ахмадалиева Шахзода  </t>
  </si>
  <si>
    <t>22.05.2006</t>
  </si>
  <si>
    <t xml:space="preserve">Бекиш Аружан  </t>
  </si>
  <si>
    <t>13.02.2006</t>
  </si>
  <si>
    <t xml:space="preserve">Жаксылыкова Альбина </t>
  </si>
  <si>
    <t>11.05.2007</t>
  </si>
  <si>
    <t xml:space="preserve">Ильяс Аружан  </t>
  </si>
  <si>
    <t>17.07.2006</t>
  </si>
  <si>
    <t xml:space="preserve">Темирханова  Акку  </t>
  </si>
  <si>
    <t>23.01.2009</t>
  </si>
  <si>
    <t xml:space="preserve">Усипбаева Аида  </t>
  </si>
  <si>
    <t>17.02.2006</t>
  </si>
  <si>
    <t xml:space="preserve">Серикбай Назым  </t>
  </si>
  <si>
    <t>06.01.2007</t>
  </si>
  <si>
    <t xml:space="preserve">Шокобалинова Дана  </t>
  </si>
  <si>
    <t>09.02.2006</t>
  </si>
  <si>
    <t xml:space="preserve">Фу Дарья </t>
  </si>
  <si>
    <t>31.01.2009</t>
  </si>
  <si>
    <t xml:space="preserve">Шлетгауэр Валерия  </t>
  </si>
  <si>
    <t>15.07.2006</t>
  </si>
  <si>
    <t xml:space="preserve">Асет Айша </t>
  </si>
  <si>
    <t>22.11.2007</t>
  </si>
  <si>
    <t xml:space="preserve">Акмурзина Мариза  </t>
  </si>
  <si>
    <t>09.08.2006</t>
  </si>
  <si>
    <t>Мангистауская обл.</t>
  </si>
  <si>
    <t>Северо-Казахстанская обл.</t>
  </si>
  <si>
    <t>Туркестанская обл.</t>
  </si>
  <si>
    <t>Тренер-представитель:  Бейсенов С. А. Тимченко А.А.</t>
  </si>
  <si>
    <t>Тренер-представитель:  Кузьмин  В.</t>
  </si>
  <si>
    <t>Тренер-представитель: Оразбаев Н.Б. Мирасланов Р.М.</t>
  </si>
  <si>
    <t>Тренер-представитель: Харки А.</t>
  </si>
  <si>
    <t>Тренер-представитель:  Мусина Т.А.</t>
  </si>
  <si>
    <t>Тренер-представитель:  Ким Т.А.</t>
  </si>
  <si>
    <t>Тренер-представитель: Раев А.Р.</t>
  </si>
  <si>
    <t>Тренер-представитель:  Искаков Д.</t>
  </si>
  <si>
    <t>Тренер-представитель:  Мурзаспаев С.</t>
  </si>
  <si>
    <t>Тренер-представитель:  Пюрко Е,</t>
  </si>
  <si>
    <t>Тренер-представитель:  Есимханов Е.  Абдазимов Ш.</t>
  </si>
  <si>
    <t>Моминжанов Атхамбек</t>
  </si>
  <si>
    <t>Тагабек Зангар</t>
  </si>
  <si>
    <t>Оралханов Арнур</t>
  </si>
  <si>
    <t>Тренер-представитель:  Рамазанулы М. Исламгалиева Р.М.</t>
  </si>
  <si>
    <t>1 подгруппа</t>
  </si>
  <si>
    <t>ЮНОШИ   2006г.р.</t>
  </si>
  <si>
    <t>Девушки 2006г.р. 9-16 места</t>
  </si>
  <si>
    <t>Девушки 2006г.р. 1-8 места</t>
  </si>
  <si>
    <t>Юноши  2006г.р. 1-8 места</t>
  </si>
  <si>
    <t>Юноши  2006г.р. 9-16 места</t>
  </si>
  <si>
    <t>Абдыхалык Нуркат</t>
  </si>
  <si>
    <t>Касенов  Динмухамед</t>
  </si>
  <si>
    <t>Шавкатова Гулёра</t>
  </si>
  <si>
    <t>Токтархан Тилек</t>
  </si>
  <si>
    <t>Тренер-представитель:  Сотник К.О. Шайхин Б.А. Кабатаев К.Б.</t>
  </si>
  <si>
    <t>Лаврова Е.</t>
  </si>
  <si>
    <t>Кабдылуахитов</t>
  </si>
  <si>
    <t>Ф,И,О</t>
  </si>
  <si>
    <t>Место</t>
  </si>
  <si>
    <t>Сумма</t>
  </si>
  <si>
    <t>Итоговое</t>
  </si>
  <si>
    <t>1 турнира</t>
  </si>
  <si>
    <t>2 турнира</t>
  </si>
  <si>
    <t>мест</t>
  </si>
  <si>
    <t>место</t>
  </si>
  <si>
    <t>МИРКАДИРОВА Сарвиноз</t>
  </si>
  <si>
    <t>БАХЫТ Анель</t>
  </si>
  <si>
    <t>РОМАНОВСКАЯ Ангелина</t>
  </si>
  <si>
    <t>АШКЕЕВА Арай</t>
  </si>
  <si>
    <t>ТОРШАЕВА Гюзель</t>
  </si>
  <si>
    <t>САНДЫБАЕВА Малика</t>
  </si>
  <si>
    <t>КОШКУМБАЕВА Жанерке</t>
  </si>
  <si>
    <t>СМИРНОВА Александра</t>
  </si>
  <si>
    <t>ЦВИГУН Алиса</t>
  </si>
  <si>
    <t>ОХМАК Екатерина</t>
  </si>
  <si>
    <t xml:space="preserve">ХАРКИ Искандер </t>
  </si>
  <si>
    <t>КУРМАНГАЛИЕВ Алан</t>
  </si>
  <si>
    <t>ЖУБАНОВ Санжар</t>
  </si>
  <si>
    <t>КИМ Темирлан</t>
  </si>
  <si>
    <t xml:space="preserve">Главный секретарь   судья МК                                                  Мирасланов М.К.                                                    </t>
  </si>
  <si>
    <t xml:space="preserve">Главный судья  судья МК                                                             Перевалов А.Л.                                                         </t>
  </si>
  <si>
    <t>Итоговые результаты  турнира сильнейших спортсменов</t>
  </si>
  <si>
    <t>г. Алматы                                                                                             1-4 мая 2021г.</t>
  </si>
  <si>
    <t>ДЕВУШКИ 2006г.р. и моложе</t>
  </si>
  <si>
    <t>ЮНОШИ 2006г.р. и моложе</t>
  </si>
  <si>
    <t>ДЕВУШКИ 2003г.р. и моложе</t>
  </si>
  <si>
    <t>ЮНОШИ 2003г.р. и моложе</t>
  </si>
  <si>
    <t>САИДМУРАТХАНОВА Сарвиноз</t>
  </si>
  <si>
    <t>ПЮРКО Екатерина</t>
  </si>
  <si>
    <t>ЕРЖАНКЫЗЫ Алтынай</t>
  </si>
  <si>
    <t>БЕКИШ Аружан</t>
  </si>
  <si>
    <t>ЖАКСЫЛЫКОВА Альбина</t>
  </si>
  <si>
    <t>АХМАДАЛИЕВА Шахзода</t>
  </si>
  <si>
    <t>ЛАВРОВА Елизавета</t>
  </si>
  <si>
    <t>ШАВКАТОВА Гулёра</t>
  </si>
  <si>
    <t>ИЛЬЯС Аружан</t>
  </si>
  <si>
    <t>СЕРИКБАЙ Назым</t>
  </si>
  <si>
    <t>АСЕТ Айша</t>
  </si>
  <si>
    <t>УСИПБАЕВА Аида</t>
  </si>
  <si>
    <t>ШОКОБАЛИНОВА Дана</t>
  </si>
  <si>
    <t>ТЕМИРХАНОВА Акку</t>
  </si>
  <si>
    <t>ФУ Дарья</t>
  </si>
  <si>
    <t>ШЛЕТГАУЭР Валерия</t>
  </si>
  <si>
    <t>АКМУРЗИНА Мариза</t>
  </si>
  <si>
    <t xml:space="preserve">  ТУРНИР СИЛЬНЕЙШИХ СПОРТСМЕНОВ</t>
  </si>
  <si>
    <t>турнира сильнейших спортсменов</t>
  </si>
  <si>
    <t>Главный секретарь судья МК.                                                             Мирасланов М.К.</t>
  </si>
  <si>
    <t>Главный судья судья МК.                                                                   Перевалов А. Л.</t>
  </si>
  <si>
    <t>Главный судья  судья МК.                                                                   Перевалов А. Л.</t>
  </si>
  <si>
    <t>Главный секретарь   судья МК.                                                             Мирасланов М.К.</t>
  </si>
  <si>
    <t>ДЕВУШКИ  2006г.р</t>
  </si>
  <si>
    <t>за 1-8 места</t>
  </si>
  <si>
    <t>за 9-16 места</t>
  </si>
  <si>
    <t>за 9 - 16 места</t>
  </si>
  <si>
    <t>ДЕВУШКИ 2006г.р.</t>
  </si>
  <si>
    <t>ДЕВУШКИ 2003г.р.</t>
  </si>
  <si>
    <t>Главный судья судья МК.                                                                     Перевалов А. Л.</t>
  </si>
  <si>
    <t>ЮНОШИ 2003г.р.</t>
  </si>
  <si>
    <t>х</t>
  </si>
  <si>
    <t>п</t>
  </si>
  <si>
    <t>в</t>
  </si>
  <si>
    <t>МЭЛСОВ Дамир</t>
  </si>
  <si>
    <t>НАЗИР Рамазан</t>
  </si>
  <si>
    <t>МАМАЙ Абдулла</t>
  </si>
  <si>
    <t>АБИЛ Темирлан</t>
  </si>
  <si>
    <t>КАБДЫЛУАХИТОВ Кадырали</t>
  </si>
  <si>
    <t>ШИ Данян</t>
  </si>
  <si>
    <t>ТОКТАРХАН Тилек</t>
  </si>
  <si>
    <t>ХАНЗАДА Арман</t>
  </si>
  <si>
    <t>КАСЕНОВ Динмухамед</t>
  </si>
  <si>
    <t>БИРИМГАЛИЕВ Адлет</t>
  </si>
  <si>
    <t>ОРАЛХАНОВ Арнур</t>
  </si>
  <si>
    <t>МОМИНЖАНОВ Адхамбек</t>
  </si>
  <si>
    <t>ТАГАБЕК Зангар</t>
  </si>
  <si>
    <t>БАКЫТ Алимжан</t>
  </si>
  <si>
    <t>АБДЫХАЛЫК Нуркат</t>
  </si>
  <si>
    <t>ГЕРАСИМЕНКО Тимофей</t>
  </si>
  <si>
    <t>САРСЕНБАЙ Дамир</t>
  </si>
  <si>
    <t>ГАЙНЕДЕНОВ Ерасыл</t>
  </si>
  <si>
    <t>КЫСТАУБАЕВ Дамир</t>
  </si>
  <si>
    <t>ШИ Ченян</t>
  </si>
  <si>
    <t>ХАРКИ Абдул-Мажид</t>
  </si>
  <si>
    <t>НИЕТКАЛИЕВ Болат</t>
  </si>
  <si>
    <t>ТОРГАЙБЕКОВ Амир</t>
  </si>
  <si>
    <t>КУРМАМБАЕВ Сагантай</t>
  </si>
  <si>
    <t>ЮНОШИ 2006г.р.</t>
  </si>
  <si>
    <t>3-0(10,6,9)</t>
  </si>
  <si>
    <t>3-0(7,4,7)</t>
  </si>
  <si>
    <t>3-0(6,6,10)</t>
  </si>
  <si>
    <t>3-0(3,6,5)</t>
  </si>
  <si>
    <t>3-0(9,8,9)</t>
  </si>
  <si>
    <t>3-0(12,8,2)</t>
  </si>
  <si>
    <t>3-0(8,8,6)</t>
  </si>
  <si>
    <t>3-0(9,10,10)</t>
  </si>
  <si>
    <t>3-1(8,-6,13,6)</t>
  </si>
  <si>
    <t>3-0(8,6,4)</t>
  </si>
  <si>
    <t>3-0(9,8,5)</t>
  </si>
  <si>
    <t>3-1(-3,8,8,-3,5)</t>
  </si>
  <si>
    <t>3-2(-11,-5,8,8,7)</t>
  </si>
  <si>
    <t>3-0(3,11,5)</t>
  </si>
  <si>
    <t>3-0(1,10,8)</t>
  </si>
  <si>
    <t>3-1(-8,2,9,6)</t>
  </si>
  <si>
    <t>3-0(7,5,6)</t>
  </si>
  <si>
    <t>3-0(4,9,9)</t>
  </si>
  <si>
    <t>3-2(8,8,-10,-7,8)</t>
  </si>
  <si>
    <t>3-0(3,7,7)</t>
  </si>
  <si>
    <t>3-0(8,15,9)</t>
  </si>
  <si>
    <t>3-1(7,-8,12,12)</t>
  </si>
  <si>
    <t>3-0(6,8,10)</t>
  </si>
  <si>
    <t>3-0(7,10,7)</t>
  </si>
  <si>
    <t>3-2(-4,5,-8,6,9)</t>
  </si>
  <si>
    <t>3-1(10,4,-7,9)</t>
  </si>
  <si>
    <t>3-2(-10,12,-2,5,6)</t>
  </si>
  <si>
    <t>3-2(7,8,-10,-13,11)</t>
  </si>
  <si>
    <t>3-0(8,6,3)</t>
  </si>
  <si>
    <t>3-0(6,6,9)</t>
  </si>
  <si>
    <t>3-2(7,7,-10,-6,3)</t>
  </si>
  <si>
    <t>3-1(-7,8,5,4)</t>
  </si>
  <si>
    <t>3-0(10,5,6)</t>
  </si>
  <si>
    <t>3-0(10,7,6)</t>
  </si>
  <si>
    <t>3-0(7,6,6)</t>
  </si>
  <si>
    <t>3-0(6,3,8)</t>
  </si>
  <si>
    <t>3-1(5,8,-7,6)</t>
  </si>
  <si>
    <t>3-2(-9,9,-7,8,6)</t>
  </si>
  <si>
    <t>3-2(-7,9,9,-6,8)</t>
  </si>
  <si>
    <t>3-1(1,-7,8,11)</t>
  </si>
  <si>
    <t>3-0(3,8,5)</t>
  </si>
  <si>
    <t>3-1(-5,11,8,7)</t>
  </si>
  <si>
    <t>3-0(5,6,7)</t>
  </si>
  <si>
    <t>3-0(8,6,9)</t>
  </si>
  <si>
    <t>3-2(8,-6,8,-7,10)</t>
  </si>
  <si>
    <t>3-1(6,-9,3,8)</t>
  </si>
  <si>
    <t>3-1(8,-9,7,8))</t>
  </si>
  <si>
    <t>3-2(-7,8,-9,7,6)</t>
  </si>
  <si>
    <t>3-2(4,-7,8,-4,6)</t>
  </si>
  <si>
    <t>0   ж/к</t>
  </si>
  <si>
    <t>3-0(8,8,8)</t>
  </si>
  <si>
    <t>3-2(4,-11,11,-6,9)</t>
  </si>
  <si>
    <t>3-0(8,7,9)</t>
  </si>
  <si>
    <t>3-0(3,10,1)</t>
  </si>
  <si>
    <t>3-1(6,-8,9,13)</t>
  </si>
  <si>
    <t>3-1(7,-9,3,7)</t>
  </si>
  <si>
    <t>3-2(-7,4,8,-8,5)</t>
  </si>
  <si>
    <t>3-0(4,6,6)</t>
  </si>
  <si>
    <t>3-2(10,-11,10,-7,8)</t>
  </si>
  <si>
    <t>3-0(3,2,3)</t>
  </si>
  <si>
    <t>3-1(-8,7,6,3)</t>
  </si>
  <si>
    <t>3-1(5,-10,10,8)</t>
  </si>
  <si>
    <t>3-0(9,5,9)</t>
  </si>
  <si>
    <t>3-2(-9,5,-10,2,9)</t>
  </si>
  <si>
    <t>3-0(9,10,6)</t>
  </si>
  <si>
    <t>3-0(10,9,11)</t>
  </si>
  <si>
    <t>3-0(11,5,9)</t>
  </si>
  <si>
    <t>3-1(11,12,-6,9)</t>
  </si>
  <si>
    <t>3-0(11,9,4)</t>
  </si>
  <si>
    <t>3-1(9,-9,14,5)</t>
  </si>
  <si>
    <t>3-0(7,7,9)</t>
  </si>
  <si>
    <t>3-1(-13,9,3,9)</t>
  </si>
  <si>
    <t>3-0(8,7,10)</t>
  </si>
  <si>
    <t>3-2(1,9,-5,-9,7)</t>
  </si>
  <si>
    <t>3-1(8,7,-1,8)</t>
  </si>
  <si>
    <t>3-0(3,8,10)</t>
  </si>
  <si>
    <t>3-2(-8,8,-10,10,6)</t>
  </si>
  <si>
    <t>3-1(-9,7,10,5)</t>
  </si>
  <si>
    <t>3-0(11,11,3)</t>
  </si>
  <si>
    <t>3-1(-11,7,7,6)</t>
  </si>
  <si>
    <t>3-1(6,8,-7,6)</t>
  </si>
  <si>
    <t>3-1(2,7,-4,8)</t>
  </si>
  <si>
    <t>3-0(8,5,4)</t>
  </si>
  <si>
    <t>3-0(6,2,9)</t>
  </si>
  <si>
    <t>3-2(-10,-9,10,10,9)</t>
  </si>
  <si>
    <t>3-2(-8,5,8,-8,9)</t>
  </si>
  <si>
    <t>3-1(-5,8,7,8)</t>
  </si>
  <si>
    <t>3-0(7,9,7)</t>
  </si>
  <si>
    <t>3-0(6,6,4)</t>
  </si>
  <si>
    <t>3-0(10,7,5)</t>
  </si>
  <si>
    <t>3-2(-3,9,-9,10,8)</t>
  </si>
  <si>
    <t>3-0(7,6,8)</t>
  </si>
  <si>
    <t>3-0(14,6,4)</t>
  </si>
  <si>
    <t>3-1(6,-9,9,10)</t>
  </si>
  <si>
    <t>3-0(3,11,4)</t>
  </si>
  <si>
    <t>3-0(7,6,9)</t>
  </si>
  <si>
    <t>3-0(11,5,2)</t>
  </si>
  <si>
    <t>3-0(10,6,14)</t>
  </si>
  <si>
    <t>Ж/К</t>
  </si>
  <si>
    <t>3-0(7,7,6)</t>
  </si>
  <si>
    <t>3-1(-10,8,6,5)</t>
  </si>
  <si>
    <t>3-1(9,-5,6,11)</t>
  </si>
  <si>
    <t>СВОДНЫЙ ПРОТОКОЛ</t>
  </si>
  <si>
    <t>МОЧАЛКИНА Виктория</t>
  </si>
  <si>
    <t>Главный судья  судья МК.                                                               Перевалов А. Л.</t>
  </si>
  <si>
    <t>Главный секретарь   судья МК.                                                          Мирасланов М.К.</t>
  </si>
</sst>
</file>

<file path=xl/styles.xml><?xml version="1.0" encoding="utf-8"?>
<styleSheet xmlns="http://schemas.openxmlformats.org/spreadsheetml/2006/main">
  <fonts count="43">
    <font>
      <sz val="10"/>
      <name val="Arial Cyr"/>
      <charset val="204"/>
    </font>
    <font>
      <sz val="8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Georgia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990000"/>
      <name val="Times New Roman"/>
      <family val="1"/>
      <charset val="204"/>
    </font>
    <font>
      <sz val="12"/>
      <color rgb="FF333399"/>
      <name val="Times New Roman"/>
      <family val="1"/>
      <charset val="204"/>
    </font>
    <font>
      <sz val="10"/>
      <color rgb="FF333399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rgb="FF990000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b/>
      <i/>
      <sz val="12"/>
      <color rgb="FF006600"/>
      <name val="Times New Roman"/>
      <family val="1"/>
      <charset val="204"/>
    </font>
    <font>
      <i/>
      <sz val="12"/>
      <color rgb="FF006600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Cambria"/>
      <family val="1"/>
      <charset val="204"/>
      <scheme val="major"/>
    </font>
    <font>
      <sz val="8"/>
      <color theme="1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color theme="1"/>
      <name val="Cambria"/>
      <family val="1"/>
      <charset val="204"/>
      <scheme val="major"/>
    </font>
    <font>
      <i/>
      <sz val="10"/>
      <name val="Franklin Gothic Medium Cond"/>
      <family val="2"/>
      <charset val="204"/>
    </font>
    <font>
      <b/>
      <i/>
      <sz val="10"/>
      <name val="Franklin Gothic Medium Cond"/>
      <family val="2"/>
      <charset val="204"/>
    </font>
    <font>
      <sz val="10"/>
      <name val="Franklin Gothic Medium Cond"/>
      <family val="2"/>
      <charset val="204"/>
    </font>
    <font>
      <b/>
      <sz val="10"/>
      <name val="Franklin Gothic Medium Cond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Franklin Gothic Medium Cond"/>
      <family val="2"/>
      <charset val="204"/>
    </font>
    <font>
      <b/>
      <sz val="10"/>
      <name val="Arial Cyr"/>
      <charset val="204"/>
    </font>
    <font>
      <i/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0"/>
      <color theme="1"/>
      <name val="Algerian"/>
      <family val="5"/>
    </font>
    <font>
      <sz val="9"/>
      <name val="Arial Cyr"/>
      <charset val="204"/>
    </font>
    <font>
      <i/>
      <sz val="9"/>
      <name val="Arial Cyr"/>
      <charset val="204"/>
    </font>
    <font>
      <i/>
      <sz val="9"/>
      <name val="Cambria"/>
      <family val="1"/>
      <charset val="204"/>
      <scheme val="major"/>
    </font>
    <font>
      <i/>
      <sz val="9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i/>
      <sz val="9"/>
      <color theme="1"/>
      <name val="Calibri"/>
      <family val="2"/>
      <charset val="204"/>
      <scheme val="minor"/>
    </font>
    <font>
      <b/>
      <i/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10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6" fillId="0" borderId="0"/>
  </cellStyleXfs>
  <cellXfs count="2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/>
    </xf>
    <xf numFmtId="0" fontId="6" fillId="0" borderId="6" xfId="0" applyFont="1" applyBorder="1" applyAlignment="1">
      <alignment horizontal="center" shrinkToFit="1"/>
    </xf>
    <xf numFmtId="0" fontId="5" fillId="0" borderId="0" xfId="0" applyFont="1" applyAlignment="1"/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>
      <alignment horizontal="left" vertical="top" shrinkToFit="1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>
      <alignment horizontal="left" vertical="top" shrinkToFit="1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>
      <alignment horizontal="left" vertical="top" shrinkToFit="1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shrinkToFit="1"/>
    </xf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Protection="1">
      <protection locked="0"/>
    </xf>
    <xf numFmtId="0" fontId="12" fillId="0" borderId="6" xfId="0" applyFont="1" applyBorder="1" applyAlignment="1">
      <alignment horizontal="center" shrinkToFit="1"/>
    </xf>
    <xf numFmtId="0" fontId="0" fillId="0" borderId="1" xfId="0" applyBorder="1"/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shrinkToFit="1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>
      <alignment horizontal="left" vertical="top" shrinkToFi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shrinkToFi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/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0" fillId="0" borderId="0" xfId="0" applyFont="1"/>
    <xf numFmtId="0" fontId="16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/>
    <xf numFmtId="0" fontId="16" fillId="0" borderId="18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20" fillId="0" borderId="0" xfId="0" applyFont="1" applyBorder="1"/>
    <xf numFmtId="0" fontId="18" fillId="0" borderId="0" xfId="0" applyFont="1" applyAlignment="1">
      <alignment horizontal="left" vertic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0" xfId="0" applyFont="1"/>
    <xf numFmtId="0" fontId="25" fillId="2" borderId="1" xfId="0" applyFont="1" applyFill="1" applyBorder="1" applyAlignment="1">
      <alignment horizontal="center"/>
    </xf>
    <xf numFmtId="0" fontId="22" fillId="0" borderId="4" xfId="0" applyFont="1" applyBorder="1" applyAlignment="1">
      <alignment horizontal="left" vertical="center"/>
    </xf>
    <xf numFmtId="0" fontId="27" fillId="0" borderId="1" xfId="1" applyFont="1" applyFill="1" applyBorder="1" applyAlignment="1">
      <alignment horizontal="left" wrapText="1"/>
    </xf>
    <xf numFmtId="0" fontId="22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6" xfId="0" applyBorder="1"/>
    <xf numFmtId="0" fontId="28" fillId="0" borderId="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8" fillId="0" borderId="44" xfId="0" applyFont="1" applyFill="1" applyBorder="1" applyAlignment="1" applyProtection="1">
      <alignment horizontal="center" vertical="top" wrapText="1"/>
      <protection locked="0"/>
    </xf>
    <xf numFmtId="0" fontId="28" fillId="0" borderId="1" xfId="0" applyFont="1" applyBorder="1"/>
    <xf numFmtId="0" fontId="28" fillId="0" borderId="4" xfId="0" applyFont="1" applyBorder="1" applyAlignment="1">
      <alignment vertical="center"/>
    </xf>
    <xf numFmtId="0" fontId="28" fillId="4" borderId="16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28" fillId="0" borderId="35" xfId="0" applyFont="1" applyBorder="1" applyAlignment="1">
      <alignment horizontal="center" vertical="center"/>
    </xf>
    <xf numFmtId="0" fontId="28" fillId="4" borderId="34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horizontal="center" vertical="center"/>
    </xf>
    <xf numFmtId="0" fontId="28" fillId="4" borderId="35" xfId="0" applyFont="1" applyFill="1" applyBorder="1" applyAlignment="1">
      <alignment horizontal="center" vertical="center"/>
    </xf>
    <xf numFmtId="0" fontId="28" fillId="0" borderId="36" xfId="0" applyFont="1" applyBorder="1"/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 applyProtection="1">
      <alignment horizontal="left" vertical="top" wrapText="1"/>
      <protection locked="0"/>
    </xf>
    <xf numFmtId="14" fontId="29" fillId="0" borderId="1" xfId="0" applyNumberFormat="1" applyFont="1" applyBorder="1" applyAlignment="1" applyProtection="1">
      <alignment horizontal="center" vertical="top" wrapText="1"/>
      <protection locked="0"/>
    </xf>
    <xf numFmtId="0" fontId="29" fillId="0" borderId="1" xfId="0" applyFont="1" applyBorder="1" applyAlignment="1" applyProtection="1">
      <alignment horizontal="center" vertical="top" wrapText="1"/>
      <protection locked="0"/>
    </xf>
    <xf numFmtId="14" fontId="29" fillId="0" borderId="1" xfId="0" applyNumberFormat="1" applyFont="1" applyBorder="1" applyAlignment="1">
      <alignment horizontal="center"/>
    </xf>
    <xf numFmtId="0" fontId="29" fillId="0" borderId="1" xfId="0" applyFont="1" applyFill="1" applyBorder="1"/>
    <xf numFmtId="0" fontId="29" fillId="0" borderId="1" xfId="0" applyFont="1" applyBorder="1" applyAlignment="1" applyProtection="1">
      <alignment horizontal="left" wrapText="1"/>
      <protection locked="0"/>
    </xf>
    <xf numFmtId="14" fontId="29" fillId="0" borderId="1" xfId="0" applyNumberFormat="1" applyFont="1" applyBorder="1" applyAlignment="1" applyProtection="1">
      <alignment horizontal="center" wrapText="1"/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>
      <alignment horizontal="center" vertical="top" wrapText="1"/>
    </xf>
    <xf numFmtId="0" fontId="0" fillId="0" borderId="13" xfId="0" applyBorder="1"/>
    <xf numFmtId="0" fontId="0" fillId="3" borderId="0" xfId="0" applyFill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0" fillId="0" borderId="0" xfId="0" applyFont="1"/>
    <xf numFmtId="0" fontId="33" fillId="0" borderId="1" xfId="0" applyFont="1" applyBorder="1" applyAlignment="1">
      <alignment horizontal="center"/>
    </xf>
    <xf numFmtId="0" fontId="33" fillId="0" borderId="44" xfId="0" applyFont="1" applyFill="1" applyBorder="1" applyAlignment="1">
      <alignment horizontal="center"/>
    </xf>
    <xf numFmtId="0" fontId="0" fillId="0" borderId="18" xfId="0" applyBorder="1"/>
    <xf numFmtId="0" fontId="5" fillId="0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28" fillId="0" borderId="4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8" fillId="0" borderId="4" xfId="0" applyFont="1" applyBorder="1" applyAlignment="1">
      <alignment horizontal="center" vertical="top"/>
    </xf>
    <xf numFmtId="0" fontId="28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28" fillId="0" borderId="0" xfId="0" applyFont="1"/>
    <xf numFmtId="0" fontId="34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4" fillId="0" borderId="0" xfId="0" applyFont="1"/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/>
    </xf>
    <xf numFmtId="0" fontId="37" fillId="0" borderId="18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20" fillId="0" borderId="0" xfId="0" applyFont="1" applyAlignment="1"/>
    <xf numFmtId="0" fontId="35" fillId="0" borderId="0" xfId="0" applyFont="1"/>
    <xf numFmtId="0" fontId="36" fillId="0" borderId="0" xfId="0" applyFont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37" fillId="0" borderId="2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/>
    <xf numFmtId="0" fontId="39" fillId="0" borderId="0" xfId="0" applyFont="1" applyAlignment="1">
      <alignment vertical="center"/>
    </xf>
    <xf numFmtId="0" fontId="31" fillId="0" borderId="0" xfId="0" applyFont="1"/>
    <xf numFmtId="0" fontId="4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/>
    <xf numFmtId="0" fontId="38" fillId="0" borderId="0" xfId="0" applyFont="1" applyAlignment="1">
      <alignment vertical="center"/>
    </xf>
    <xf numFmtId="0" fontId="37" fillId="0" borderId="0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vertical="center"/>
    </xf>
    <xf numFmtId="0" fontId="41" fillId="0" borderId="0" xfId="0" applyFont="1"/>
    <xf numFmtId="0" fontId="37" fillId="0" borderId="0" xfId="0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0" fontId="31" fillId="0" borderId="2" xfId="0" applyFont="1" applyBorder="1" applyAlignment="1">
      <alignment horizontal="center" vertical="center"/>
    </xf>
    <xf numFmtId="0" fontId="37" fillId="0" borderId="2" xfId="0" applyFont="1" applyBorder="1"/>
    <xf numFmtId="0" fontId="37" fillId="0" borderId="18" xfId="0" applyFont="1" applyBorder="1"/>
    <xf numFmtId="0" fontId="37" fillId="0" borderId="0" xfId="0" applyFont="1" applyBorder="1"/>
    <xf numFmtId="0" fontId="36" fillId="0" borderId="0" xfId="0" applyFont="1"/>
    <xf numFmtId="0" fontId="36" fillId="0" borderId="2" xfId="0" applyFont="1" applyBorder="1"/>
    <xf numFmtId="0" fontId="42" fillId="0" borderId="0" xfId="0" applyFont="1" applyAlignment="1">
      <alignment horizontal="center" vertical="center"/>
    </xf>
    <xf numFmtId="0" fontId="37" fillId="0" borderId="2" xfId="0" applyFont="1" applyBorder="1" applyAlignment="1">
      <alignment horizontal="left" vertical="center"/>
    </xf>
    <xf numFmtId="0" fontId="37" fillId="0" borderId="2" xfId="0" applyFont="1" applyBorder="1" applyAlignment="1">
      <alignment horizontal="right" vertical="center"/>
    </xf>
    <xf numFmtId="16" fontId="37" fillId="0" borderId="0" xfId="0" applyNumberFormat="1" applyFont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16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2" fillId="0" borderId="2" xfId="0" applyFont="1" applyBorder="1" applyAlignment="1">
      <alignment horizontal="center"/>
    </xf>
    <xf numFmtId="0" fontId="30" fillId="0" borderId="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1" fillId="0" borderId="0" xfId="0" applyFont="1" applyAlignment="1">
      <alignment horizontal="center"/>
    </xf>
  </cellXfs>
  <cellStyles count="2">
    <cellStyle name="Обычный" xfId="0" builtinId="0"/>
    <cellStyle name="Обычный_Мальчики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2;&#1076;&#1084;&#1080;&#1085;&#1080;&#1082;/Downloads/Users/&#1056;&#1091;&#1089;&#1090;&#1072;&#1084;/Desktop/&#1063;&#1056;&#1050;-2001/&#1063;&#1050;-2019.%20&#1050;&#1054;&#1052;&#1040;&#1053;&#1044;&#1067;%20-&#1044;&#1077;&#1074;&#1091;&#1096;&#1082;&#1080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"/>
      <sheetName val="Список команд (2)"/>
      <sheetName val="Шахматка"/>
      <sheetName val="Список"/>
      <sheetName val="Список команд"/>
      <sheetName val="Список алф"/>
      <sheetName val="Список рейт"/>
      <sheetName val="ЖЕР КМ"/>
      <sheetName val="Ж"/>
      <sheetName val="Команды"/>
      <sheetName val="Сводник. ЖЕН."/>
      <sheetName val="ПРОТОКОЛ ВСТРЕЧ"/>
      <sheetName val="Заявка"/>
      <sheetName val="ПРОТОКОЛ (2)"/>
      <sheetName val="ПРОТОКОЛ"/>
      <sheetName val="R-муж0"/>
      <sheetName val="R-жен0"/>
      <sheetName val="R-муж"/>
      <sheetName val="R-жен"/>
      <sheetName val="Папки"/>
    </sheetNames>
    <sheetDataSet>
      <sheetData sheetId="0"/>
      <sheetData sheetId="1"/>
      <sheetData sheetId="2"/>
      <sheetData sheetId="3">
        <row r="1">
          <cell r="A1" t="str">
            <v>ЧЕМПИОНАТ РЕСПУБЛИКИ КАЗАХСТАН ПО НАСТОЛЬНОМУ ТЕННИСУ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U1">
            <v>0</v>
          </cell>
        </row>
        <row r="2">
          <cell r="A2" t="str">
            <v>СРЕДИ СПОРТСМЕНОВ 2001 ГОДА РОЖДЕНИЯ И МОЛОЖЕ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U2">
            <v>0</v>
          </cell>
        </row>
        <row r="3">
          <cell r="A3" t="str">
            <v>г. Актобе                                                                         23 - 29 марта 2019 г.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U3">
            <v>0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Личный тренер</v>
          </cell>
          <cell r="I4" t="str">
            <v>Команда</v>
          </cell>
          <cell r="J4">
            <v>0</v>
          </cell>
          <cell r="K4" t="str">
            <v>Тренер команды</v>
          </cell>
          <cell r="L4" t="str">
            <v>ФО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str">
            <v>Команда</v>
          </cell>
          <cell r="V4">
            <v>0</v>
          </cell>
          <cell r="W4" t="str">
            <v>ЯНВ</v>
          </cell>
        </row>
        <row r="5">
          <cell r="A5">
            <v>1</v>
          </cell>
          <cell r="B5">
            <v>1</v>
          </cell>
          <cell r="C5" t="str">
            <v>КРЮКОВСКАЯ Алина</v>
          </cell>
          <cell r="D5">
            <v>37768</v>
          </cell>
          <cell r="E5" t="str">
            <v>КМС</v>
          </cell>
          <cell r="F5">
            <v>23</v>
          </cell>
          <cell r="G5" t="str">
            <v>Актюбинск. обл.</v>
          </cell>
          <cell r="H5" t="str">
            <v xml:space="preserve"> </v>
          </cell>
          <cell r="I5" t="str">
            <v>Актюбинск-1</v>
          </cell>
          <cell r="J5" t="str">
            <v>Актюбинск-1</v>
          </cell>
          <cell r="K5" t="str">
            <v>Саламатов К.</v>
          </cell>
          <cell r="L5">
            <v>0</v>
          </cell>
          <cell r="M5" t="str">
            <v>КРЮКОВСКАЯ</v>
          </cell>
          <cell r="N5" t="str">
            <v>А</v>
          </cell>
          <cell r="O5" t="str">
            <v>КРЮКОВСКАЯ А.</v>
          </cell>
          <cell r="P5">
            <v>21</v>
          </cell>
          <cell r="Q5">
            <v>21</v>
          </cell>
          <cell r="R5">
            <v>101</v>
          </cell>
          <cell r="S5">
            <v>105</v>
          </cell>
          <cell r="T5" t="str">
            <v>101-105</v>
          </cell>
          <cell r="U5" t="str">
            <v>Актюбинская обл.-1</v>
          </cell>
          <cell r="V5">
            <v>23</v>
          </cell>
          <cell r="W5">
            <v>0</v>
          </cell>
        </row>
        <row r="6">
          <cell r="A6">
            <v>2</v>
          </cell>
          <cell r="B6">
            <v>2</v>
          </cell>
          <cell r="C6" t="str">
            <v>НАСЫРОВА Динара</v>
          </cell>
          <cell r="D6">
            <v>38353</v>
          </cell>
          <cell r="E6" t="str">
            <v>I</v>
          </cell>
          <cell r="F6">
            <v>0</v>
          </cell>
          <cell r="G6" t="str">
            <v>Актюбинск. обл.</v>
          </cell>
          <cell r="H6" t="str">
            <v xml:space="preserve"> </v>
          </cell>
          <cell r="I6">
            <v>0</v>
          </cell>
          <cell r="J6" t="str">
            <v>Актюбинск-1</v>
          </cell>
          <cell r="K6">
            <v>0</v>
          </cell>
          <cell r="L6">
            <v>0</v>
          </cell>
          <cell r="M6" t="str">
            <v>НАСЫРОВА</v>
          </cell>
          <cell r="N6" t="str">
            <v>Д</v>
          </cell>
          <cell r="O6" t="str">
            <v>НАСЫРОВА Д.</v>
          </cell>
          <cell r="P6">
            <v>0</v>
          </cell>
          <cell r="Q6">
            <v>21</v>
          </cell>
          <cell r="R6">
            <v>101</v>
          </cell>
          <cell r="S6">
            <v>105</v>
          </cell>
          <cell r="T6" t="str">
            <v>101-105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3</v>
          </cell>
          <cell r="B7">
            <v>3</v>
          </cell>
          <cell r="C7" t="str">
            <v>МАРТЫНОВА Анастасия</v>
          </cell>
          <cell r="D7">
            <v>38353</v>
          </cell>
          <cell r="E7" t="str">
            <v>I</v>
          </cell>
          <cell r="F7">
            <v>0</v>
          </cell>
          <cell r="G7" t="str">
            <v>Актюбинск. обл.</v>
          </cell>
          <cell r="H7" t="str">
            <v xml:space="preserve"> </v>
          </cell>
          <cell r="I7">
            <v>0</v>
          </cell>
          <cell r="J7" t="str">
            <v>Актюбинск-1</v>
          </cell>
          <cell r="K7">
            <v>0</v>
          </cell>
          <cell r="L7">
            <v>0</v>
          </cell>
          <cell r="M7" t="str">
            <v>МАРТЫНОВА</v>
          </cell>
          <cell r="N7" t="str">
            <v>А</v>
          </cell>
          <cell r="O7" t="str">
            <v>МАРТЫНОВА А.</v>
          </cell>
          <cell r="P7">
            <v>0</v>
          </cell>
          <cell r="Q7">
            <v>21</v>
          </cell>
          <cell r="R7">
            <v>101</v>
          </cell>
          <cell r="S7">
            <v>105</v>
          </cell>
          <cell r="T7" t="str">
            <v>101-105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4</v>
          </cell>
          <cell r="B8">
            <v>4</v>
          </cell>
          <cell r="C8" t="str">
            <v>АСЫЛХАНОВА Асылхан</v>
          </cell>
          <cell r="D8">
            <v>38353</v>
          </cell>
          <cell r="E8" t="str">
            <v>I</v>
          </cell>
          <cell r="F8">
            <v>0</v>
          </cell>
          <cell r="G8" t="str">
            <v>Актюбинск. обл.</v>
          </cell>
          <cell r="H8" t="str">
            <v xml:space="preserve"> </v>
          </cell>
          <cell r="I8">
            <v>0</v>
          </cell>
          <cell r="J8" t="str">
            <v>Актюбинск-1</v>
          </cell>
          <cell r="K8">
            <v>0</v>
          </cell>
          <cell r="L8">
            <v>0</v>
          </cell>
          <cell r="M8" t="str">
            <v>АСЫЛХАНОВА</v>
          </cell>
          <cell r="N8" t="str">
            <v>А</v>
          </cell>
          <cell r="O8" t="str">
            <v>АСЫЛХАНОВА А.</v>
          </cell>
          <cell r="P8">
            <v>0</v>
          </cell>
          <cell r="Q8">
            <v>21</v>
          </cell>
          <cell r="R8">
            <v>101</v>
          </cell>
          <cell r="S8">
            <v>105</v>
          </cell>
          <cell r="T8" t="str">
            <v>101-105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5</v>
          </cell>
          <cell r="B9">
            <v>5</v>
          </cell>
          <cell r="C9">
            <v>0</v>
          </cell>
          <cell r="D9" t="str">
            <v/>
          </cell>
          <cell r="E9">
            <v>0</v>
          </cell>
          <cell r="F9" t="str">
            <v/>
          </cell>
          <cell r="G9" t="str">
            <v/>
          </cell>
          <cell r="H9" t="str">
            <v xml:space="preserve"> </v>
          </cell>
          <cell r="I9">
            <v>0</v>
          </cell>
          <cell r="J9" t="str">
            <v>Актюбинск-1</v>
          </cell>
          <cell r="K9">
            <v>0</v>
          </cell>
          <cell r="L9">
            <v>0</v>
          </cell>
          <cell r="M9" t="e">
            <v>#VALUE!</v>
          </cell>
          <cell r="N9" t="e">
            <v>#VALUE!</v>
          </cell>
          <cell r="O9" t="e">
            <v>#VALUE!</v>
          </cell>
          <cell r="P9">
            <v>0</v>
          </cell>
          <cell r="Q9">
            <v>21</v>
          </cell>
          <cell r="R9">
            <v>101</v>
          </cell>
          <cell r="S9">
            <v>105</v>
          </cell>
          <cell r="T9" t="str">
            <v>101-105</v>
          </cell>
          <cell r="U9">
            <v>0</v>
          </cell>
          <cell r="V9" t="str">
            <v/>
          </cell>
          <cell r="W9" t="str">
            <v/>
          </cell>
        </row>
        <row r="10">
          <cell r="A10">
            <v>6</v>
          </cell>
          <cell r="B10">
            <v>6</v>
          </cell>
          <cell r="C10" t="str">
            <v>СМИРНОВА Александра</v>
          </cell>
          <cell r="D10">
            <v>38149</v>
          </cell>
          <cell r="E10" t="str">
            <v>МС</v>
          </cell>
          <cell r="F10">
            <v>55</v>
          </cell>
          <cell r="G10" t="str">
            <v>Карагандин. обл.</v>
          </cell>
          <cell r="H10" t="str">
            <v xml:space="preserve"> </v>
          </cell>
          <cell r="I10" t="str">
            <v>Караганда-1</v>
          </cell>
          <cell r="J10" t="str">
            <v>Караганда-1</v>
          </cell>
          <cell r="K10" t="str">
            <v>Ким Т.А.</v>
          </cell>
          <cell r="L10">
            <v>0</v>
          </cell>
          <cell r="M10" t="str">
            <v>СМИРНОВА</v>
          </cell>
          <cell r="N10" t="str">
            <v>А</v>
          </cell>
          <cell r="O10" t="str">
            <v>СМИРНОВА А.</v>
          </cell>
          <cell r="P10">
            <v>22</v>
          </cell>
          <cell r="Q10">
            <v>22</v>
          </cell>
          <cell r="R10">
            <v>106</v>
          </cell>
          <cell r="S10">
            <v>110</v>
          </cell>
          <cell r="T10" t="str">
            <v>106-110</v>
          </cell>
          <cell r="U10" t="str">
            <v>Карагандинская обл.-1</v>
          </cell>
          <cell r="V10">
            <v>55</v>
          </cell>
          <cell r="W10">
            <v>0</v>
          </cell>
        </row>
        <row r="11">
          <cell r="A11">
            <v>7</v>
          </cell>
          <cell r="B11">
            <v>7</v>
          </cell>
          <cell r="C11" t="str">
            <v>АШКЕЕВА Арай</v>
          </cell>
          <cell r="D11">
            <v>38353</v>
          </cell>
          <cell r="E11" t="str">
            <v>КМС</v>
          </cell>
          <cell r="F11">
            <v>43</v>
          </cell>
          <cell r="G11" t="str">
            <v>Карагандин. обл.</v>
          </cell>
          <cell r="H11" t="str">
            <v xml:space="preserve"> </v>
          </cell>
          <cell r="I11">
            <v>0</v>
          </cell>
          <cell r="J11" t="str">
            <v>Караганда-1</v>
          </cell>
          <cell r="K11">
            <v>0</v>
          </cell>
          <cell r="L11">
            <v>0</v>
          </cell>
          <cell r="M11" t="str">
            <v>АШКЕЕВА</v>
          </cell>
          <cell r="N11" t="str">
            <v>А</v>
          </cell>
          <cell r="O11" t="str">
            <v>АШКЕЕВА А.</v>
          </cell>
          <cell r="P11">
            <v>0</v>
          </cell>
          <cell r="Q11">
            <v>22</v>
          </cell>
          <cell r="R11">
            <v>106</v>
          </cell>
          <cell r="S11">
            <v>110</v>
          </cell>
          <cell r="T11" t="str">
            <v>106-110</v>
          </cell>
          <cell r="U11">
            <v>0</v>
          </cell>
          <cell r="V11">
            <v>43</v>
          </cell>
          <cell r="W11">
            <v>0</v>
          </cell>
        </row>
        <row r="12">
          <cell r="A12">
            <v>8</v>
          </cell>
          <cell r="B12">
            <v>8</v>
          </cell>
          <cell r="C12" t="str">
            <v>КОШКУМБАЕВА Жанерке</v>
          </cell>
          <cell r="D12">
            <v>38353</v>
          </cell>
          <cell r="E12" t="str">
            <v>КМС</v>
          </cell>
          <cell r="F12">
            <v>38</v>
          </cell>
          <cell r="G12" t="str">
            <v>Карагандин. обл.</v>
          </cell>
          <cell r="H12" t="str">
            <v xml:space="preserve"> </v>
          </cell>
          <cell r="I12">
            <v>0</v>
          </cell>
          <cell r="J12" t="str">
            <v>Караганда-1</v>
          </cell>
          <cell r="K12">
            <v>0</v>
          </cell>
          <cell r="L12">
            <v>0</v>
          </cell>
          <cell r="M12" t="str">
            <v>КОШКУМБАЕВА</v>
          </cell>
          <cell r="N12" t="str">
            <v>Ж</v>
          </cell>
          <cell r="O12" t="str">
            <v>КОШКУМБАЕВА Ж.</v>
          </cell>
          <cell r="P12">
            <v>0</v>
          </cell>
          <cell r="Q12">
            <v>22</v>
          </cell>
          <cell r="R12">
            <v>106</v>
          </cell>
          <cell r="S12">
            <v>110</v>
          </cell>
          <cell r="T12" t="str">
            <v>106-110</v>
          </cell>
          <cell r="U12">
            <v>0</v>
          </cell>
          <cell r="V12">
            <v>38</v>
          </cell>
          <cell r="W12">
            <v>0</v>
          </cell>
        </row>
        <row r="13">
          <cell r="A13">
            <v>9</v>
          </cell>
          <cell r="B13">
            <v>9</v>
          </cell>
          <cell r="C13" t="str">
            <v>СОЛТАБАЕВА Ясмина</v>
          </cell>
          <cell r="D13">
            <v>38353</v>
          </cell>
          <cell r="E13" t="str">
            <v>III</v>
          </cell>
          <cell r="F13">
            <v>24</v>
          </cell>
          <cell r="G13" t="str">
            <v>Карагандин. обл.</v>
          </cell>
          <cell r="H13" t="str">
            <v xml:space="preserve"> </v>
          </cell>
          <cell r="I13">
            <v>0</v>
          </cell>
          <cell r="J13" t="str">
            <v>Караганда-1</v>
          </cell>
          <cell r="K13">
            <v>0</v>
          </cell>
          <cell r="L13">
            <v>0</v>
          </cell>
          <cell r="M13" t="str">
            <v>СОЛТАБАЕВА</v>
          </cell>
          <cell r="N13" t="str">
            <v>Я</v>
          </cell>
          <cell r="O13" t="str">
            <v>СОЛТАБАЕВА Я.</v>
          </cell>
          <cell r="P13">
            <v>0</v>
          </cell>
          <cell r="Q13">
            <v>22</v>
          </cell>
          <cell r="R13">
            <v>106</v>
          </cell>
          <cell r="S13">
            <v>110</v>
          </cell>
          <cell r="T13" t="str">
            <v>106-110</v>
          </cell>
          <cell r="U13">
            <v>0</v>
          </cell>
          <cell r="V13">
            <v>24</v>
          </cell>
          <cell r="W13">
            <v>0</v>
          </cell>
        </row>
        <row r="14">
          <cell r="A14">
            <v>10</v>
          </cell>
          <cell r="B14">
            <v>10</v>
          </cell>
          <cell r="C14">
            <v>0</v>
          </cell>
          <cell r="D14" t="str">
            <v/>
          </cell>
          <cell r="E14">
            <v>0</v>
          </cell>
          <cell r="F14" t="str">
            <v/>
          </cell>
          <cell r="G14" t="str">
            <v/>
          </cell>
          <cell r="H14" t="str">
            <v xml:space="preserve"> </v>
          </cell>
          <cell r="I14">
            <v>0</v>
          </cell>
          <cell r="J14" t="str">
            <v>Караганда-1</v>
          </cell>
          <cell r="K14">
            <v>0</v>
          </cell>
          <cell r="L14">
            <v>0</v>
          </cell>
          <cell r="M14" t="e">
            <v>#VALUE!</v>
          </cell>
          <cell r="N14" t="e">
            <v>#VALUE!</v>
          </cell>
          <cell r="O14" t="e">
            <v>#VALUE!</v>
          </cell>
          <cell r="P14">
            <v>0</v>
          </cell>
          <cell r="Q14">
            <v>22</v>
          </cell>
          <cell r="R14">
            <v>106</v>
          </cell>
          <cell r="S14">
            <v>110</v>
          </cell>
          <cell r="T14" t="str">
            <v>106-110</v>
          </cell>
          <cell r="U14">
            <v>0</v>
          </cell>
          <cell r="V14" t="str">
            <v/>
          </cell>
          <cell r="W14" t="str">
            <v/>
          </cell>
        </row>
        <row r="15">
          <cell r="A15">
            <v>11</v>
          </cell>
          <cell r="B15">
            <v>11</v>
          </cell>
          <cell r="C15" t="str">
            <v>ЖАКСЫЛЫКОВА Альбина</v>
          </cell>
          <cell r="D15">
            <v>39213</v>
          </cell>
          <cell r="E15" t="str">
            <v>I</v>
          </cell>
          <cell r="F15">
            <v>0</v>
          </cell>
          <cell r="G15" t="str">
            <v>Карагандин. обл.</v>
          </cell>
          <cell r="H15" t="str">
            <v xml:space="preserve"> </v>
          </cell>
          <cell r="I15" t="str">
            <v>Караганда-2</v>
          </cell>
          <cell r="J15" t="str">
            <v>Караганда-2</v>
          </cell>
          <cell r="K15" t="str">
            <v>Ким Т.А.</v>
          </cell>
          <cell r="L15">
            <v>0</v>
          </cell>
          <cell r="M15" t="str">
            <v>ЖАКСЫЛЫКОВА</v>
          </cell>
          <cell r="N15" t="str">
            <v>А</v>
          </cell>
          <cell r="O15" t="str">
            <v>ЖАКСЫЛЫКОВА А.</v>
          </cell>
          <cell r="P15">
            <v>23</v>
          </cell>
          <cell r="Q15">
            <v>23</v>
          </cell>
          <cell r="R15">
            <v>111</v>
          </cell>
          <cell r="S15">
            <v>115</v>
          </cell>
          <cell r="T15" t="str">
            <v>111-115</v>
          </cell>
          <cell r="U15" t="str">
            <v>Карагандинская обл.-2</v>
          </cell>
          <cell r="V15">
            <v>0</v>
          </cell>
          <cell r="W15">
            <v>0</v>
          </cell>
        </row>
        <row r="16">
          <cell r="A16">
            <v>12</v>
          </cell>
          <cell r="B16">
            <v>12</v>
          </cell>
          <cell r="C16" t="str">
            <v>ФУ Дарья</v>
          </cell>
          <cell r="D16">
            <v>39844</v>
          </cell>
          <cell r="E16" t="str">
            <v>III</v>
          </cell>
          <cell r="F16">
            <v>0</v>
          </cell>
          <cell r="G16" t="str">
            <v>Карагандин. обл.</v>
          </cell>
          <cell r="H16" t="str">
            <v xml:space="preserve"> </v>
          </cell>
          <cell r="I16">
            <v>0</v>
          </cell>
          <cell r="J16" t="str">
            <v>Караганда-2</v>
          </cell>
          <cell r="K16">
            <v>0</v>
          </cell>
          <cell r="L16">
            <v>0</v>
          </cell>
          <cell r="M16" t="str">
            <v>ФУ</v>
          </cell>
          <cell r="N16" t="str">
            <v>Д</v>
          </cell>
          <cell r="O16" t="str">
            <v>ФУ Д.</v>
          </cell>
          <cell r="P16">
            <v>0</v>
          </cell>
          <cell r="Q16">
            <v>23</v>
          </cell>
          <cell r="R16">
            <v>111</v>
          </cell>
          <cell r="S16">
            <v>115</v>
          </cell>
          <cell r="T16" t="str">
            <v>111-115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13</v>
          </cell>
          <cell r="B17">
            <v>13</v>
          </cell>
          <cell r="C17" t="str">
            <v>СИРОТИНА Полина</v>
          </cell>
          <cell r="D17">
            <v>39500</v>
          </cell>
          <cell r="E17" t="str">
            <v>1 юн.</v>
          </cell>
          <cell r="F17">
            <v>0</v>
          </cell>
          <cell r="G17" t="str">
            <v>Карагандин. обл.</v>
          </cell>
          <cell r="H17" t="str">
            <v xml:space="preserve"> </v>
          </cell>
          <cell r="I17">
            <v>0</v>
          </cell>
          <cell r="J17" t="str">
            <v>Караганда-2</v>
          </cell>
          <cell r="K17">
            <v>0</v>
          </cell>
          <cell r="L17">
            <v>0</v>
          </cell>
          <cell r="M17" t="str">
            <v>СИРОТИНА</v>
          </cell>
          <cell r="N17" t="str">
            <v>П</v>
          </cell>
          <cell r="O17" t="str">
            <v>СИРОТИНА П.</v>
          </cell>
          <cell r="P17">
            <v>0</v>
          </cell>
          <cell r="Q17">
            <v>23</v>
          </cell>
          <cell r="R17">
            <v>111</v>
          </cell>
          <cell r="S17">
            <v>115</v>
          </cell>
          <cell r="T17" t="str">
            <v>111-115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14</v>
          </cell>
          <cell r="B18">
            <v>14</v>
          </cell>
          <cell r="C18" t="str">
            <v>ОХМАК Екатерина</v>
          </cell>
          <cell r="D18">
            <v>39025</v>
          </cell>
          <cell r="E18" t="str">
            <v>III</v>
          </cell>
          <cell r="F18">
            <v>0</v>
          </cell>
          <cell r="G18" t="str">
            <v>Карагандин. обл.</v>
          </cell>
          <cell r="H18" t="str">
            <v xml:space="preserve"> </v>
          </cell>
          <cell r="I18">
            <v>0</v>
          </cell>
          <cell r="J18" t="str">
            <v>Караганда-2</v>
          </cell>
          <cell r="K18">
            <v>0</v>
          </cell>
          <cell r="L18">
            <v>0</v>
          </cell>
          <cell r="M18" t="str">
            <v>ОХМАК</v>
          </cell>
          <cell r="N18" t="str">
            <v>Е</v>
          </cell>
          <cell r="O18" t="str">
            <v>ОХМАК Е.</v>
          </cell>
          <cell r="P18">
            <v>0</v>
          </cell>
          <cell r="Q18">
            <v>23</v>
          </cell>
          <cell r="R18">
            <v>111</v>
          </cell>
          <cell r="S18">
            <v>115</v>
          </cell>
          <cell r="T18" t="str">
            <v>111-115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15</v>
          </cell>
          <cell r="B19">
            <v>15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 t="str">
            <v/>
          </cell>
          <cell r="H19" t="str">
            <v xml:space="preserve"> </v>
          </cell>
          <cell r="I19">
            <v>0</v>
          </cell>
          <cell r="J19" t="str">
            <v>Караганда-2</v>
          </cell>
          <cell r="K19">
            <v>0</v>
          </cell>
          <cell r="L19">
            <v>0</v>
          </cell>
          <cell r="M19" t="e">
            <v>#VALUE!</v>
          </cell>
          <cell r="N19" t="e">
            <v>#VALUE!</v>
          </cell>
          <cell r="O19" t="e">
            <v>#VALUE!</v>
          </cell>
          <cell r="P19">
            <v>0</v>
          </cell>
          <cell r="Q19">
            <v>23</v>
          </cell>
          <cell r="R19">
            <v>111</v>
          </cell>
          <cell r="S19">
            <v>115</v>
          </cell>
          <cell r="T19" t="str">
            <v>111-115</v>
          </cell>
          <cell r="U19">
            <v>0</v>
          </cell>
          <cell r="V19" t="str">
            <v/>
          </cell>
          <cell r="W19" t="str">
            <v/>
          </cell>
        </row>
        <row r="20">
          <cell r="A20">
            <v>16</v>
          </cell>
          <cell r="B20">
            <v>16</v>
          </cell>
          <cell r="C20" t="str">
            <v>РОМАНОВСКАЯ Ангелина</v>
          </cell>
          <cell r="D20">
            <v>37698</v>
          </cell>
          <cell r="E20" t="str">
            <v>МС</v>
          </cell>
          <cell r="F20">
            <v>61</v>
          </cell>
          <cell r="G20" t="str">
            <v>Павлодар. обл.</v>
          </cell>
          <cell r="H20" t="str">
            <v xml:space="preserve"> </v>
          </cell>
          <cell r="I20" t="str">
            <v>Павлодар-1</v>
          </cell>
          <cell r="J20" t="str">
            <v>Павлодар-1</v>
          </cell>
          <cell r="K20" t="str">
            <v>Бондарь Е.С.</v>
          </cell>
          <cell r="L20">
            <v>0</v>
          </cell>
          <cell r="M20" t="str">
            <v>РОМАНОВСКАЯ</v>
          </cell>
          <cell r="N20" t="str">
            <v>А</v>
          </cell>
          <cell r="O20" t="str">
            <v>РОМАНОВСКАЯ А.</v>
          </cell>
          <cell r="P20">
            <v>24</v>
          </cell>
          <cell r="Q20">
            <v>24</v>
          </cell>
          <cell r="R20">
            <v>116</v>
          </cell>
          <cell r="S20">
            <v>120</v>
          </cell>
          <cell r="T20" t="str">
            <v>116-120</v>
          </cell>
          <cell r="U20" t="str">
            <v>Павлодарская обл.</v>
          </cell>
          <cell r="V20">
            <v>61</v>
          </cell>
          <cell r="W20">
            <v>0</v>
          </cell>
        </row>
        <row r="21">
          <cell r="A21">
            <v>17</v>
          </cell>
          <cell r="B21">
            <v>17</v>
          </cell>
          <cell r="C21" t="str">
            <v>КАРСЕНОВА Алтын</v>
          </cell>
          <cell r="D21">
            <v>37876</v>
          </cell>
          <cell r="E21" t="str">
            <v>III</v>
          </cell>
          <cell r="F21">
            <v>0</v>
          </cell>
          <cell r="G21" t="str">
            <v>Павлодар. обл.</v>
          </cell>
          <cell r="H21" t="str">
            <v xml:space="preserve"> </v>
          </cell>
          <cell r="I21">
            <v>0</v>
          </cell>
          <cell r="J21" t="str">
            <v>Павлодар-1</v>
          </cell>
          <cell r="K21">
            <v>0</v>
          </cell>
          <cell r="L21">
            <v>0</v>
          </cell>
          <cell r="M21" t="str">
            <v>КАРСЕНОВА</v>
          </cell>
          <cell r="N21" t="str">
            <v>А</v>
          </cell>
          <cell r="O21" t="str">
            <v>КАРСЕНОВА А.</v>
          </cell>
          <cell r="P21">
            <v>0</v>
          </cell>
          <cell r="Q21">
            <v>24</v>
          </cell>
          <cell r="R21">
            <v>116</v>
          </cell>
          <cell r="S21">
            <v>120</v>
          </cell>
          <cell r="T21" t="str">
            <v>116-120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18</v>
          </cell>
          <cell r="B22">
            <v>18</v>
          </cell>
          <cell r="C22" t="str">
            <v>ШЛЕТГАУЭР Валерия</v>
          </cell>
          <cell r="D22">
            <v>38913</v>
          </cell>
          <cell r="E22" t="str">
            <v>III</v>
          </cell>
          <cell r="F22">
            <v>0</v>
          </cell>
          <cell r="G22" t="str">
            <v>Павлодар. обл.</v>
          </cell>
          <cell r="H22" t="str">
            <v xml:space="preserve"> </v>
          </cell>
          <cell r="I22">
            <v>0</v>
          </cell>
          <cell r="J22" t="str">
            <v>Павлодар-1</v>
          </cell>
          <cell r="K22">
            <v>0</v>
          </cell>
          <cell r="L22">
            <v>0</v>
          </cell>
          <cell r="M22" t="str">
            <v>ШЛЕТГАУЭР</v>
          </cell>
          <cell r="N22" t="str">
            <v>В</v>
          </cell>
          <cell r="O22" t="str">
            <v>ШЛЕТГАУЭР В.</v>
          </cell>
          <cell r="P22">
            <v>0</v>
          </cell>
          <cell r="Q22">
            <v>24</v>
          </cell>
          <cell r="R22">
            <v>116</v>
          </cell>
          <cell r="S22">
            <v>120</v>
          </cell>
          <cell r="T22" t="str">
            <v>116-120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19</v>
          </cell>
          <cell r="B23">
            <v>19</v>
          </cell>
          <cell r="C23" t="str">
            <v>ВАГАНОВА Светлана</v>
          </cell>
          <cell r="D23">
            <v>38766</v>
          </cell>
          <cell r="E23" t="str">
            <v>III</v>
          </cell>
          <cell r="F23">
            <v>0</v>
          </cell>
          <cell r="G23" t="str">
            <v>Павлодар. обл.</v>
          </cell>
          <cell r="H23" t="str">
            <v xml:space="preserve"> </v>
          </cell>
          <cell r="I23">
            <v>0</v>
          </cell>
          <cell r="J23" t="str">
            <v>Павлодар-1</v>
          </cell>
          <cell r="K23">
            <v>0</v>
          </cell>
          <cell r="L23">
            <v>0</v>
          </cell>
          <cell r="M23" t="str">
            <v>ВАГАНОВА</v>
          </cell>
          <cell r="N23" t="str">
            <v>С</v>
          </cell>
          <cell r="O23" t="str">
            <v>ВАГАНОВА С.</v>
          </cell>
          <cell r="P23">
            <v>0</v>
          </cell>
          <cell r="Q23">
            <v>24</v>
          </cell>
          <cell r="R23">
            <v>116</v>
          </cell>
          <cell r="S23">
            <v>120</v>
          </cell>
          <cell r="T23" t="str">
            <v>116-120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20</v>
          </cell>
          <cell r="B24">
            <v>20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 t="str">
            <v/>
          </cell>
          <cell r="H24" t="str">
            <v xml:space="preserve"> </v>
          </cell>
          <cell r="I24">
            <v>0</v>
          </cell>
          <cell r="J24" t="str">
            <v>Павлодар-1</v>
          </cell>
          <cell r="K24">
            <v>0</v>
          </cell>
          <cell r="L24">
            <v>0</v>
          </cell>
          <cell r="M24" t="e">
            <v>#VALUE!</v>
          </cell>
          <cell r="N24" t="e">
            <v>#VALUE!</v>
          </cell>
          <cell r="O24" t="e">
            <v>#VALUE!</v>
          </cell>
          <cell r="P24">
            <v>0</v>
          </cell>
          <cell r="Q24">
            <v>24</v>
          </cell>
          <cell r="R24">
            <v>116</v>
          </cell>
          <cell r="S24">
            <v>120</v>
          </cell>
          <cell r="T24" t="str">
            <v>116-120</v>
          </cell>
          <cell r="U24">
            <v>0</v>
          </cell>
          <cell r="V24" t="str">
            <v/>
          </cell>
          <cell r="W24" t="str">
            <v/>
          </cell>
        </row>
        <row r="25">
          <cell r="A25">
            <v>21</v>
          </cell>
          <cell r="B25">
            <v>21</v>
          </cell>
          <cell r="C25" t="str">
            <v>ГУБЕРТ Амалия</v>
          </cell>
          <cell r="D25">
            <v>37913</v>
          </cell>
          <cell r="E25" t="str">
            <v>КМС</v>
          </cell>
          <cell r="F25">
            <v>28</v>
          </cell>
          <cell r="G25" t="str">
            <v>ВКО</v>
          </cell>
          <cell r="H25" t="str">
            <v xml:space="preserve"> </v>
          </cell>
          <cell r="I25" t="str">
            <v>ВКО</v>
          </cell>
          <cell r="J25" t="str">
            <v>ВКО</v>
          </cell>
          <cell r="K25" t="str">
            <v>Литвинов С.Б.</v>
          </cell>
          <cell r="L25">
            <v>0</v>
          </cell>
          <cell r="M25" t="str">
            <v>ГУБЕРТ</v>
          </cell>
          <cell r="N25" t="str">
            <v>А</v>
          </cell>
          <cell r="O25" t="str">
            <v>ГУБЕРТ А.</v>
          </cell>
          <cell r="P25">
            <v>25</v>
          </cell>
          <cell r="Q25">
            <v>25</v>
          </cell>
          <cell r="R25">
            <v>121</v>
          </cell>
          <cell r="S25">
            <v>125</v>
          </cell>
          <cell r="T25" t="str">
            <v>121-125</v>
          </cell>
          <cell r="U25" t="str">
            <v>Восточно-Казахстанская обл.</v>
          </cell>
          <cell r="V25">
            <v>28</v>
          </cell>
          <cell r="W25">
            <v>0</v>
          </cell>
        </row>
        <row r="26">
          <cell r="A26">
            <v>22</v>
          </cell>
          <cell r="B26">
            <v>22</v>
          </cell>
          <cell r="C26" t="str">
            <v>ДАРХАНКЫЗЫ Алуа</v>
          </cell>
          <cell r="D26">
            <v>38645</v>
          </cell>
          <cell r="E26" t="str">
            <v>I</v>
          </cell>
          <cell r="F26">
            <v>0</v>
          </cell>
          <cell r="G26" t="str">
            <v>ВКО</v>
          </cell>
          <cell r="H26" t="str">
            <v xml:space="preserve"> </v>
          </cell>
          <cell r="I26">
            <v>0</v>
          </cell>
          <cell r="J26" t="str">
            <v>ВКО</v>
          </cell>
          <cell r="K26">
            <v>0</v>
          </cell>
          <cell r="L26">
            <v>0</v>
          </cell>
          <cell r="M26" t="str">
            <v>ДАРХАНКЫЗЫ</v>
          </cell>
          <cell r="N26" t="str">
            <v>А</v>
          </cell>
          <cell r="O26" t="str">
            <v>ДАРХАНКЫЗЫ А.</v>
          </cell>
          <cell r="P26">
            <v>0</v>
          </cell>
          <cell r="Q26">
            <v>25</v>
          </cell>
          <cell r="R26">
            <v>121</v>
          </cell>
          <cell r="S26">
            <v>125</v>
          </cell>
          <cell r="T26" t="str">
            <v>121-125</v>
          </cell>
          <cell r="U26">
            <v>0</v>
          </cell>
          <cell r="V26">
            <v>0</v>
          </cell>
          <cell r="W26">
            <v>0</v>
          </cell>
        </row>
        <row r="27">
          <cell r="A27">
            <v>23</v>
          </cell>
          <cell r="B27">
            <v>23</v>
          </cell>
          <cell r="C27" t="str">
            <v>ИЛЬЯСОВА Ирина</v>
          </cell>
          <cell r="D27">
            <v>38232</v>
          </cell>
          <cell r="E27" t="str">
            <v>I</v>
          </cell>
          <cell r="F27">
            <v>0</v>
          </cell>
          <cell r="G27" t="str">
            <v>ВКО</v>
          </cell>
          <cell r="H27" t="str">
            <v xml:space="preserve"> </v>
          </cell>
          <cell r="I27">
            <v>0</v>
          </cell>
          <cell r="J27" t="str">
            <v>ВКО</v>
          </cell>
          <cell r="K27">
            <v>0</v>
          </cell>
          <cell r="L27">
            <v>0</v>
          </cell>
          <cell r="M27" t="str">
            <v>ИЛЬЯСОВА</v>
          </cell>
          <cell r="N27" t="str">
            <v>И</v>
          </cell>
          <cell r="O27" t="str">
            <v>ИЛЬЯСОВА И.</v>
          </cell>
          <cell r="P27">
            <v>0</v>
          </cell>
          <cell r="Q27">
            <v>25</v>
          </cell>
          <cell r="R27">
            <v>121</v>
          </cell>
          <cell r="S27">
            <v>125</v>
          </cell>
          <cell r="T27" t="str">
            <v>121-125</v>
          </cell>
          <cell r="U27">
            <v>0</v>
          </cell>
          <cell r="V27">
            <v>0</v>
          </cell>
          <cell r="W27">
            <v>0</v>
          </cell>
        </row>
        <row r="28">
          <cell r="A28">
            <v>24</v>
          </cell>
          <cell r="B28">
            <v>24</v>
          </cell>
          <cell r="C28" t="str">
            <v>ЯСАКОВА Анна</v>
          </cell>
          <cell r="D28">
            <v>38904</v>
          </cell>
          <cell r="E28" t="str">
            <v>I</v>
          </cell>
          <cell r="F28">
            <v>0</v>
          </cell>
          <cell r="G28" t="str">
            <v>ВКО</v>
          </cell>
          <cell r="H28" t="str">
            <v xml:space="preserve"> </v>
          </cell>
          <cell r="I28">
            <v>0</v>
          </cell>
          <cell r="J28" t="str">
            <v>ВКО</v>
          </cell>
          <cell r="K28">
            <v>0</v>
          </cell>
          <cell r="L28">
            <v>0</v>
          </cell>
          <cell r="M28" t="str">
            <v>ЯСАКОВА</v>
          </cell>
          <cell r="N28" t="str">
            <v>А</v>
          </cell>
          <cell r="O28" t="str">
            <v>ЯСАКОВА А.</v>
          </cell>
          <cell r="P28">
            <v>0</v>
          </cell>
          <cell r="Q28">
            <v>25</v>
          </cell>
          <cell r="R28">
            <v>121</v>
          </cell>
          <cell r="S28">
            <v>125</v>
          </cell>
          <cell r="T28" t="str">
            <v>121-125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25</v>
          </cell>
          <cell r="B29">
            <v>25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 t="str">
            <v/>
          </cell>
          <cell r="H29" t="str">
            <v xml:space="preserve"> </v>
          </cell>
          <cell r="I29">
            <v>0</v>
          </cell>
          <cell r="J29" t="str">
            <v>ВКО</v>
          </cell>
          <cell r="K29">
            <v>0</v>
          </cell>
          <cell r="L29">
            <v>0</v>
          </cell>
          <cell r="M29" t="e">
            <v>#VALUE!</v>
          </cell>
          <cell r="N29" t="e">
            <v>#VALUE!</v>
          </cell>
          <cell r="O29" t="e">
            <v>#VALUE!</v>
          </cell>
          <cell r="P29">
            <v>0</v>
          </cell>
          <cell r="Q29">
            <v>25</v>
          </cell>
          <cell r="R29">
            <v>121</v>
          </cell>
          <cell r="S29">
            <v>125</v>
          </cell>
          <cell r="T29" t="str">
            <v>121-125</v>
          </cell>
          <cell r="U29">
            <v>0</v>
          </cell>
          <cell r="V29" t="str">
            <v/>
          </cell>
          <cell r="W29" t="str">
            <v/>
          </cell>
        </row>
        <row r="30">
          <cell r="A30">
            <v>26</v>
          </cell>
          <cell r="B30">
            <v>26</v>
          </cell>
          <cell r="C30" t="str">
            <v>БАХЫТ Анель</v>
          </cell>
          <cell r="D30">
            <v>37664</v>
          </cell>
          <cell r="E30" t="str">
            <v>МС</v>
          </cell>
          <cell r="F30">
            <v>64</v>
          </cell>
          <cell r="G30" t="str">
            <v>г. Алматы</v>
          </cell>
          <cell r="H30" t="str">
            <v xml:space="preserve"> </v>
          </cell>
          <cell r="I30" t="str">
            <v>г. Алматы</v>
          </cell>
          <cell r="J30" t="str">
            <v>г. Алматы</v>
          </cell>
          <cell r="K30" t="str">
            <v>Успанова А.С.</v>
          </cell>
          <cell r="L30">
            <v>0</v>
          </cell>
          <cell r="M30" t="str">
            <v>БАХЫТ</v>
          </cell>
          <cell r="N30" t="str">
            <v>А</v>
          </cell>
          <cell r="O30" t="str">
            <v>БАХЫТ А.</v>
          </cell>
          <cell r="P30">
            <v>26</v>
          </cell>
          <cell r="Q30">
            <v>26</v>
          </cell>
          <cell r="R30">
            <v>126</v>
          </cell>
          <cell r="S30">
            <v>130</v>
          </cell>
          <cell r="T30" t="str">
            <v>126-130</v>
          </cell>
          <cell r="U30" t="str">
            <v>г. Алматы</v>
          </cell>
          <cell r="V30">
            <v>64</v>
          </cell>
          <cell r="W30">
            <v>0</v>
          </cell>
        </row>
        <row r="31">
          <cell r="A31">
            <v>27</v>
          </cell>
          <cell r="B31">
            <v>27</v>
          </cell>
          <cell r="C31" t="str">
            <v>МАРКИНА Виктория</v>
          </cell>
          <cell r="D31">
            <v>38181</v>
          </cell>
          <cell r="E31" t="str">
            <v>КМС</v>
          </cell>
          <cell r="F31">
            <v>30</v>
          </cell>
          <cell r="G31" t="str">
            <v>г. Алматы</v>
          </cell>
          <cell r="H31" t="str">
            <v xml:space="preserve"> </v>
          </cell>
          <cell r="I31">
            <v>0</v>
          </cell>
          <cell r="J31" t="str">
            <v>г. Алматы</v>
          </cell>
          <cell r="K31">
            <v>0</v>
          </cell>
          <cell r="L31">
            <v>0</v>
          </cell>
          <cell r="M31" t="str">
            <v>МАРКИНА</v>
          </cell>
          <cell r="N31" t="str">
            <v>В</v>
          </cell>
          <cell r="O31" t="str">
            <v>МАРКИНА В.</v>
          </cell>
          <cell r="P31">
            <v>0</v>
          </cell>
          <cell r="Q31">
            <v>26</v>
          </cell>
          <cell r="R31">
            <v>126</v>
          </cell>
          <cell r="S31">
            <v>130</v>
          </cell>
          <cell r="T31" t="str">
            <v>126-130</v>
          </cell>
          <cell r="U31">
            <v>0</v>
          </cell>
          <cell r="V31">
            <v>30</v>
          </cell>
          <cell r="W31">
            <v>0</v>
          </cell>
        </row>
        <row r="32">
          <cell r="A32">
            <v>28</v>
          </cell>
          <cell r="B32">
            <v>28</v>
          </cell>
          <cell r="C32" t="str">
            <v>ЖУНИС Дильназ</v>
          </cell>
          <cell r="D32">
            <v>37480</v>
          </cell>
          <cell r="E32" t="str">
            <v>КМС</v>
          </cell>
          <cell r="F32">
            <v>35</v>
          </cell>
          <cell r="G32" t="str">
            <v>г. Алматы</v>
          </cell>
          <cell r="H32" t="str">
            <v xml:space="preserve"> </v>
          </cell>
          <cell r="I32">
            <v>0</v>
          </cell>
          <cell r="J32" t="str">
            <v>г. Алматы</v>
          </cell>
          <cell r="K32">
            <v>0</v>
          </cell>
          <cell r="L32">
            <v>0</v>
          </cell>
          <cell r="M32" t="str">
            <v>ЖУНИС</v>
          </cell>
          <cell r="N32" t="str">
            <v>Д</v>
          </cell>
          <cell r="O32" t="str">
            <v>ЖУНИС Д.</v>
          </cell>
          <cell r="P32">
            <v>0</v>
          </cell>
          <cell r="Q32">
            <v>26</v>
          </cell>
          <cell r="R32">
            <v>126</v>
          </cell>
          <cell r="S32">
            <v>130</v>
          </cell>
          <cell r="T32" t="str">
            <v>126-130</v>
          </cell>
          <cell r="U32">
            <v>0</v>
          </cell>
          <cell r="V32">
            <v>35</v>
          </cell>
          <cell r="W32">
            <v>0</v>
          </cell>
        </row>
        <row r="33">
          <cell r="A33">
            <v>29</v>
          </cell>
          <cell r="B33">
            <v>29</v>
          </cell>
          <cell r="C33">
            <v>0</v>
          </cell>
          <cell r="D33" t="str">
            <v/>
          </cell>
          <cell r="E33">
            <v>0</v>
          </cell>
          <cell r="F33" t="str">
            <v/>
          </cell>
          <cell r="G33" t="str">
            <v/>
          </cell>
          <cell r="H33" t="str">
            <v xml:space="preserve"> </v>
          </cell>
          <cell r="I33">
            <v>0</v>
          </cell>
          <cell r="J33" t="str">
            <v>г. Алматы</v>
          </cell>
          <cell r="K33">
            <v>0</v>
          </cell>
          <cell r="L33">
            <v>0</v>
          </cell>
          <cell r="M33" t="e">
            <v>#VALUE!</v>
          </cell>
          <cell r="N33" t="e">
            <v>#VALUE!</v>
          </cell>
          <cell r="O33" t="e">
            <v>#VALUE!</v>
          </cell>
          <cell r="P33">
            <v>0</v>
          </cell>
          <cell r="Q33">
            <v>26</v>
          </cell>
          <cell r="R33">
            <v>126</v>
          </cell>
          <cell r="S33">
            <v>130</v>
          </cell>
          <cell r="T33" t="str">
            <v>126-130</v>
          </cell>
          <cell r="U33">
            <v>0</v>
          </cell>
          <cell r="V33" t="str">
            <v/>
          </cell>
          <cell r="W33" t="str">
            <v/>
          </cell>
        </row>
        <row r="34">
          <cell r="A34">
            <v>30</v>
          </cell>
          <cell r="B34">
            <v>30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 t="str">
            <v/>
          </cell>
          <cell r="H34" t="str">
            <v xml:space="preserve"> </v>
          </cell>
          <cell r="I34">
            <v>0</v>
          </cell>
          <cell r="J34" t="str">
            <v>г. Алматы</v>
          </cell>
          <cell r="K34">
            <v>0</v>
          </cell>
          <cell r="L34">
            <v>0</v>
          </cell>
          <cell r="M34" t="e">
            <v>#VALUE!</v>
          </cell>
          <cell r="N34" t="e">
            <v>#VALUE!</v>
          </cell>
          <cell r="O34" t="e">
            <v>#VALUE!</v>
          </cell>
          <cell r="P34">
            <v>0</v>
          </cell>
          <cell r="Q34">
            <v>26</v>
          </cell>
          <cell r="R34">
            <v>126</v>
          </cell>
          <cell r="S34">
            <v>130</v>
          </cell>
          <cell r="T34" t="str">
            <v>126-130</v>
          </cell>
          <cell r="U34">
            <v>0</v>
          </cell>
          <cell r="V34" t="str">
            <v/>
          </cell>
          <cell r="W34" t="str">
            <v/>
          </cell>
        </row>
        <row r="35">
          <cell r="A35">
            <v>31</v>
          </cell>
          <cell r="B35">
            <v>31</v>
          </cell>
          <cell r="C35" t="str">
            <v>САПАРОВА Алсу</v>
          </cell>
          <cell r="D35">
            <v>37413</v>
          </cell>
          <cell r="E35" t="str">
            <v>МС</v>
          </cell>
          <cell r="F35">
            <v>57</v>
          </cell>
          <cell r="G35" t="str">
            <v>ЗКО</v>
          </cell>
          <cell r="H35" t="str">
            <v xml:space="preserve"> </v>
          </cell>
          <cell r="I35" t="str">
            <v>ЗКО-1</v>
          </cell>
          <cell r="J35" t="str">
            <v>ЗКО-1</v>
          </cell>
          <cell r="K35" t="str">
            <v>Назарова С.Р.</v>
          </cell>
          <cell r="L35">
            <v>0</v>
          </cell>
          <cell r="M35" t="str">
            <v>САПАРОВА</v>
          </cell>
          <cell r="N35" t="str">
            <v>А</v>
          </cell>
          <cell r="O35" t="str">
            <v>САПАРОВА А.</v>
          </cell>
          <cell r="P35">
            <v>27</v>
          </cell>
          <cell r="Q35">
            <v>27</v>
          </cell>
          <cell r="R35">
            <v>131</v>
          </cell>
          <cell r="S35">
            <v>135</v>
          </cell>
          <cell r="T35" t="str">
            <v>131-135</v>
          </cell>
          <cell r="U35" t="str">
            <v>Западно-Казахстанская обл.-1</v>
          </cell>
          <cell r="V35">
            <v>57</v>
          </cell>
          <cell r="W35">
            <v>0</v>
          </cell>
        </row>
        <row r="36">
          <cell r="A36">
            <v>32</v>
          </cell>
          <cell r="B36">
            <v>32</v>
          </cell>
          <cell r="C36" t="str">
            <v>НУРМУХАНБЕТОВА Асем</v>
          </cell>
          <cell r="D36">
            <v>37966</v>
          </cell>
          <cell r="E36" t="str">
            <v>КМС</v>
          </cell>
          <cell r="F36">
            <v>30</v>
          </cell>
          <cell r="G36" t="str">
            <v>ЗКО</v>
          </cell>
          <cell r="H36" t="str">
            <v xml:space="preserve"> </v>
          </cell>
          <cell r="I36">
            <v>0</v>
          </cell>
          <cell r="J36" t="str">
            <v>ЗКО-1</v>
          </cell>
          <cell r="K36">
            <v>0</v>
          </cell>
          <cell r="L36">
            <v>0</v>
          </cell>
          <cell r="M36" t="str">
            <v>НУРМУХАНБЕТОВА</v>
          </cell>
          <cell r="N36" t="str">
            <v>А</v>
          </cell>
          <cell r="O36" t="str">
            <v>НУРМУХАНБЕТОВА А.</v>
          </cell>
          <cell r="P36">
            <v>0</v>
          </cell>
          <cell r="Q36">
            <v>27</v>
          </cell>
          <cell r="R36">
            <v>131</v>
          </cell>
          <cell r="S36">
            <v>135</v>
          </cell>
          <cell r="T36" t="str">
            <v>131-135</v>
          </cell>
          <cell r="U36">
            <v>0</v>
          </cell>
          <cell r="V36">
            <v>30</v>
          </cell>
          <cell r="W36">
            <v>0</v>
          </cell>
        </row>
        <row r="37">
          <cell r="A37">
            <v>33</v>
          </cell>
          <cell r="B37">
            <v>33</v>
          </cell>
          <cell r="C37" t="str">
            <v>СЕРИККАЛИЕВА Дильназ</v>
          </cell>
          <cell r="D37">
            <v>38210</v>
          </cell>
          <cell r="E37" t="str">
            <v>I</v>
          </cell>
          <cell r="F37">
            <v>16</v>
          </cell>
          <cell r="G37" t="str">
            <v>ЗКО</v>
          </cell>
          <cell r="H37" t="str">
            <v xml:space="preserve"> </v>
          </cell>
          <cell r="I37">
            <v>0</v>
          </cell>
          <cell r="J37" t="str">
            <v>ЗКО-1</v>
          </cell>
          <cell r="K37">
            <v>0</v>
          </cell>
          <cell r="L37">
            <v>0</v>
          </cell>
          <cell r="M37" t="str">
            <v>СЕРИККАЛИЕВА</v>
          </cell>
          <cell r="N37" t="str">
            <v>Д</v>
          </cell>
          <cell r="O37" t="str">
            <v>СЕРИККАЛИЕВА Д.</v>
          </cell>
          <cell r="P37">
            <v>0</v>
          </cell>
          <cell r="Q37">
            <v>27</v>
          </cell>
          <cell r="R37">
            <v>131</v>
          </cell>
          <cell r="S37">
            <v>135</v>
          </cell>
          <cell r="T37" t="str">
            <v>131-135</v>
          </cell>
          <cell r="U37">
            <v>0</v>
          </cell>
          <cell r="V37">
            <v>16</v>
          </cell>
          <cell r="W37">
            <v>0</v>
          </cell>
        </row>
        <row r="38">
          <cell r="A38">
            <v>34</v>
          </cell>
          <cell r="B38">
            <v>34</v>
          </cell>
          <cell r="C38" t="str">
            <v>БЕКИШ Аружан</v>
          </cell>
          <cell r="D38">
            <v>38761</v>
          </cell>
          <cell r="E38" t="str">
            <v>I</v>
          </cell>
          <cell r="F38">
            <v>22</v>
          </cell>
          <cell r="G38" t="str">
            <v>ЗКО</v>
          </cell>
          <cell r="H38" t="str">
            <v xml:space="preserve"> </v>
          </cell>
          <cell r="I38">
            <v>0</v>
          </cell>
          <cell r="J38" t="str">
            <v>ЗКО-1</v>
          </cell>
          <cell r="K38">
            <v>0</v>
          </cell>
          <cell r="L38">
            <v>0</v>
          </cell>
          <cell r="M38" t="str">
            <v>БЕКИШ</v>
          </cell>
          <cell r="N38" t="str">
            <v>А</v>
          </cell>
          <cell r="O38" t="str">
            <v>БЕКИШ А.</v>
          </cell>
          <cell r="P38">
            <v>0</v>
          </cell>
          <cell r="Q38">
            <v>27</v>
          </cell>
          <cell r="R38">
            <v>131</v>
          </cell>
          <cell r="S38">
            <v>135</v>
          </cell>
          <cell r="T38" t="str">
            <v>131-135</v>
          </cell>
          <cell r="U38">
            <v>0</v>
          </cell>
          <cell r="V38">
            <v>22</v>
          </cell>
          <cell r="W38">
            <v>0</v>
          </cell>
        </row>
        <row r="39">
          <cell r="A39">
            <v>35</v>
          </cell>
          <cell r="B39">
            <v>35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 t="str">
            <v/>
          </cell>
          <cell r="H39" t="str">
            <v xml:space="preserve"> </v>
          </cell>
          <cell r="I39">
            <v>0</v>
          </cell>
          <cell r="J39" t="str">
            <v>ЗКО-1</v>
          </cell>
          <cell r="K39">
            <v>0</v>
          </cell>
          <cell r="L39">
            <v>0</v>
          </cell>
          <cell r="M39" t="e">
            <v>#VALUE!</v>
          </cell>
          <cell r="N39" t="e">
            <v>#VALUE!</v>
          </cell>
          <cell r="O39" t="e">
            <v>#VALUE!</v>
          </cell>
          <cell r="P39">
            <v>0</v>
          </cell>
          <cell r="Q39">
            <v>27</v>
          </cell>
          <cell r="R39">
            <v>131</v>
          </cell>
          <cell r="S39">
            <v>135</v>
          </cell>
          <cell r="T39" t="str">
            <v>131-135</v>
          </cell>
          <cell r="U39">
            <v>0</v>
          </cell>
          <cell r="V39" t="str">
            <v/>
          </cell>
          <cell r="W39" t="str">
            <v/>
          </cell>
        </row>
        <row r="40">
          <cell r="A40">
            <v>36</v>
          </cell>
          <cell r="B40">
            <v>36</v>
          </cell>
          <cell r="C40" t="str">
            <v>ИЛЬЯС Арунжан</v>
          </cell>
          <cell r="D40">
            <v>38821</v>
          </cell>
          <cell r="E40" t="str">
            <v>I</v>
          </cell>
          <cell r="F40">
            <v>0</v>
          </cell>
          <cell r="G40" t="str">
            <v>ЗКО</v>
          </cell>
          <cell r="H40" t="str">
            <v xml:space="preserve"> </v>
          </cell>
          <cell r="I40" t="str">
            <v>ЗКО-2</v>
          </cell>
          <cell r="J40" t="str">
            <v>ЗКО-2</v>
          </cell>
          <cell r="K40" t="str">
            <v>Назарова С.Р.</v>
          </cell>
          <cell r="L40">
            <v>0</v>
          </cell>
          <cell r="M40" t="str">
            <v>ИЛЬЯС</v>
          </cell>
          <cell r="N40" t="str">
            <v>А</v>
          </cell>
          <cell r="O40" t="str">
            <v>ИЛЬЯС А.</v>
          </cell>
          <cell r="P40">
            <v>28</v>
          </cell>
          <cell r="Q40">
            <v>28</v>
          </cell>
          <cell r="R40">
            <v>136</v>
          </cell>
          <cell r="S40">
            <v>140</v>
          </cell>
          <cell r="T40" t="str">
            <v>136-140</v>
          </cell>
          <cell r="U40" t="str">
            <v>Западно-Казахстанская обл.-2</v>
          </cell>
          <cell r="V40">
            <v>0</v>
          </cell>
          <cell r="W40">
            <v>0</v>
          </cell>
        </row>
        <row r="41">
          <cell r="A41">
            <v>37</v>
          </cell>
          <cell r="B41">
            <v>37</v>
          </cell>
          <cell r="C41" t="str">
            <v>АКМУРЗИНА Мариза</v>
          </cell>
          <cell r="D41">
            <v>38938</v>
          </cell>
          <cell r="E41" t="str">
            <v>I</v>
          </cell>
          <cell r="F41">
            <v>0</v>
          </cell>
          <cell r="G41" t="str">
            <v>ЗКО</v>
          </cell>
          <cell r="H41" t="str">
            <v xml:space="preserve"> </v>
          </cell>
          <cell r="I41">
            <v>0</v>
          </cell>
          <cell r="J41" t="str">
            <v>ЗКО-2</v>
          </cell>
          <cell r="K41">
            <v>0</v>
          </cell>
          <cell r="L41">
            <v>0</v>
          </cell>
          <cell r="M41" t="str">
            <v>АКМУРЗИНА</v>
          </cell>
          <cell r="N41" t="str">
            <v>М</v>
          </cell>
          <cell r="O41" t="str">
            <v>АКМУРЗИНА М.</v>
          </cell>
          <cell r="P41">
            <v>0</v>
          </cell>
          <cell r="Q41">
            <v>28</v>
          </cell>
          <cell r="R41">
            <v>136</v>
          </cell>
          <cell r="S41">
            <v>140</v>
          </cell>
          <cell r="T41" t="str">
            <v>136-140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38</v>
          </cell>
          <cell r="B42">
            <v>38</v>
          </cell>
          <cell r="C42" t="str">
            <v>ТУРАШЕВА Бекжаным</v>
          </cell>
          <cell r="D42">
            <v>38939</v>
          </cell>
          <cell r="E42" t="str">
            <v>I</v>
          </cell>
          <cell r="F42">
            <v>0</v>
          </cell>
          <cell r="G42" t="str">
            <v>ЗКО</v>
          </cell>
          <cell r="H42" t="str">
            <v xml:space="preserve"> </v>
          </cell>
          <cell r="I42">
            <v>0</v>
          </cell>
          <cell r="J42" t="str">
            <v>ЗКО-2</v>
          </cell>
          <cell r="K42">
            <v>0</v>
          </cell>
          <cell r="L42">
            <v>0</v>
          </cell>
          <cell r="M42" t="str">
            <v>ТУРАШЕВА</v>
          </cell>
          <cell r="N42" t="str">
            <v>Б</v>
          </cell>
          <cell r="O42" t="str">
            <v>ТУРАШЕВА Б.</v>
          </cell>
          <cell r="P42">
            <v>0</v>
          </cell>
          <cell r="Q42">
            <v>28</v>
          </cell>
          <cell r="R42">
            <v>136</v>
          </cell>
          <cell r="S42">
            <v>140</v>
          </cell>
          <cell r="T42" t="str">
            <v>136-140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39</v>
          </cell>
          <cell r="B43">
            <v>39</v>
          </cell>
          <cell r="C43" t="str">
            <v>ШАУХАРОВА Лейла</v>
          </cell>
          <cell r="D43">
            <v>38098</v>
          </cell>
          <cell r="E43" t="str">
            <v>I</v>
          </cell>
          <cell r="F43">
            <v>0</v>
          </cell>
          <cell r="G43" t="str">
            <v>ЗКО</v>
          </cell>
          <cell r="H43" t="str">
            <v xml:space="preserve"> </v>
          </cell>
          <cell r="I43">
            <v>0</v>
          </cell>
          <cell r="J43" t="str">
            <v>ЗКО-2</v>
          </cell>
          <cell r="K43">
            <v>0</v>
          </cell>
          <cell r="L43">
            <v>0</v>
          </cell>
          <cell r="M43" t="str">
            <v>ШАУХАРОВА</v>
          </cell>
          <cell r="N43" t="str">
            <v>Л</v>
          </cell>
          <cell r="O43" t="str">
            <v>ШАУХАРОВА Л.</v>
          </cell>
          <cell r="P43">
            <v>0</v>
          </cell>
          <cell r="Q43">
            <v>28</v>
          </cell>
          <cell r="R43">
            <v>136</v>
          </cell>
          <cell r="S43">
            <v>140</v>
          </cell>
          <cell r="T43" t="str">
            <v>136-140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40</v>
          </cell>
          <cell r="B44">
            <v>40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 t="str">
            <v/>
          </cell>
          <cell r="H44" t="str">
            <v xml:space="preserve"> </v>
          </cell>
          <cell r="I44">
            <v>0</v>
          </cell>
          <cell r="J44" t="str">
            <v>ЗКО-2</v>
          </cell>
          <cell r="K44">
            <v>0</v>
          </cell>
          <cell r="L44">
            <v>0</v>
          </cell>
          <cell r="M44" t="e">
            <v>#VALUE!</v>
          </cell>
          <cell r="N44" t="e">
            <v>#VALUE!</v>
          </cell>
          <cell r="O44" t="e">
            <v>#VALUE!</v>
          </cell>
          <cell r="P44">
            <v>0</v>
          </cell>
          <cell r="Q44">
            <v>28</v>
          </cell>
          <cell r="R44">
            <v>136</v>
          </cell>
          <cell r="S44">
            <v>140</v>
          </cell>
          <cell r="T44" t="str">
            <v>136-140</v>
          </cell>
          <cell r="U44">
            <v>0</v>
          </cell>
          <cell r="V44" t="str">
            <v/>
          </cell>
          <cell r="W44" t="str">
            <v/>
          </cell>
        </row>
        <row r="45">
          <cell r="A45">
            <v>41</v>
          </cell>
          <cell r="B45">
            <v>41</v>
          </cell>
          <cell r="C45" t="str">
            <v>ЗУБКОВА Елена</v>
          </cell>
          <cell r="D45">
            <v>37839</v>
          </cell>
          <cell r="E45" t="str">
            <v>I</v>
          </cell>
          <cell r="F45">
            <v>33</v>
          </cell>
          <cell r="G45" t="str">
            <v>г. Астана</v>
          </cell>
          <cell r="H45" t="str">
            <v xml:space="preserve"> </v>
          </cell>
          <cell r="I45" t="str">
            <v>г. Астана-1</v>
          </cell>
          <cell r="J45" t="str">
            <v>г. Астана-1</v>
          </cell>
          <cell r="K45" t="str">
            <v>Мурзаспаев С.</v>
          </cell>
          <cell r="L45">
            <v>0</v>
          </cell>
          <cell r="M45" t="str">
            <v>ЗУБКОВА</v>
          </cell>
          <cell r="N45" t="str">
            <v>Е</v>
          </cell>
          <cell r="O45" t="str">
            <v>ЗУБКОВА Е.</v>
          </cell>
          <cell r="P45">
            <v>29</v>
          </cell>
          <cell r="Q45">
            <v>29</v>
          </cell>
          <cell r="R45">
            <v>141</v>
          </cell>
          <cell r="S45">
            <v>145</v>
          </cell>
          <cell r="T45" t="str">
            <v>141-145</v>
          </cell>
          <cell r="U45" t="str">
            <v>г. Астана-1</v>
          </cell>
          <cell r="V45">
            <v>33</v>
          </cell>
          <cell r="W45">
            <v>0</v>
          </cell>
        </row>
        <row r="46">
          <cell r="A46">
            <v>42</v>
          </cell>
          <cell r="B46">
            <v>42</v>
          </cell>
          <cell r="C46" t="str">
            <v>ЕРЖАНКЫЗЫ Алтынай</v>
          </cell>
          <cell r="D46">
            <v>38266</v>
          </cell>
          <cell r="E46" t="str">
            <v>II</v>
          </cell>
          <cell r="F46">
            <v>27</v>
          </cell>
          <cell r="G46" t="str">
            <v>г. Астана</v>
          </cell>
          <cell r="H46" t="str">
            <v xml:space="preserve"> </v>
          </cell>
          <cell r="I46">
            <v>0</v>
          </cell>
          <cell r="J46" t="str">
            <v>г. Астана-1</v>
          </cell>
          <cell r="K46">
            <v>0</v>
          </cell>
          <cell r="L46">
            <v>0</v>
          </cell>
          <cell r="M46" t="str">
            <v>ЕРЖАНКЫЗЫ</v>
          </cell>
          <cell r="N46" t="str">
            <v>А</v>
          </cell>
          <cell r="O46" t="str">
            <v>ЕРЖАНКЫЗЫ А.</v>
          </cell>
          <cell r="P46">
            <v>0</v>
          </cell>
          <cell r="Q46">
            <v>29</v>
          </cell>
          <cell r="R46">
            <v>141</v>
          </cell>
          <cell r="S46">
            <v>145</v>
          </cell>
          <cell r="T46" t="str">
            <v>141-145</v>
          </cell>
          <cell r="U46">
            <v>0</v>
          </cell>
          <cell r="V46">
            <v>27</v>
          </cell>
          <cell r="W46">
            <v>0</v>
          </cell>
        </row>
        <row r="47">
          <cell r="A47">
            <v>43</v>
          </cell>
          <cell r="B47">
            <v>43</v>
          </cell>
          <cell r="C47" t="str">
            <v>ЛАВРОВА Елизавета</v>
          </cell>
          <cell r="D47">
            <v>39083</v>
          </cell>
          <cell r="E47" t="str">
            <v>II</v>
          </cell>
          <cell r="F47">
            <v>0</v>
          </cell>
          <cell r="G47" t="str">
            <v>г. Астана</v>
          </cell>
          <cell r="H47" t="str">
            <v xml:space="preserve"> </v>
          </cell>
          <cell r="I47">
            <v>0</v>
          </cell>
          <cell r="J47" t="str">
            <v>г. Астана-1</v>
          </cell>
          <cell r="K47">
            <v>0</v>
          </cell>
          <cell r="L47">
            <v>0</v>
          </cell>
          <cell r="M47" t="str">
            <v>ЛАВРОВА</v>
          </cell>
          <cell r="N47" t="str">
            <v>Е</v>
          </cell>
          <cell r="O47" t="str">
            <v>ЛАВРОВА Е.</v>
          </cell>
          <cell r="P47">
            <v>0</v>
          </cell>
          <cell r="Q47">
            <v>29</v>
          </cell>
          <cell r="R47">
            <v>141</v>
          </cell>
          <cell r="S47">
            <v>145</v>
          </cell>
          <cell r="T47" t="str">
            <v>141-145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44</v>
          </cell>
          <cell r="B48">
            <v>44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 t="str">
            <v/>
          </cell>
          <cell r="H48" t="str">
            <v xml:space="preserve"> </v>
          </cell>
          <cell r="I48">
            <v>0</v>
          </cell>
          <cell r="J48" t="str">
            <v>г. Астана-1</v>
          </cell>
          <cell r="K48">
            <v>0</v>
          </cell>
          <cell r="L48">
            <v>0</v>
          </cell>
          <cell r="M48" t="e">
            <v>#VALUE!</v>
          </cell>
          <cell r="N48" t="e">
            <v>#VALUE!</v>
          </cell>
          <cell r="O48" t="e">
            <v>#VALUE!</v>
          </cell>
          <cell r="P48">
            <v>0</v>
          </cell>
          <cell r="Q48">
            <v>29</v>
          </cell>
          <cell r="R48">
            <v>141</v>
          </cell>
          <cell r="S48">
            <v>145</v>
          </cell>
          <cell r="T48" t="str">
            <v>141-145</v>
          </cell>
          <cell r="U48">
            <v>0</v>
          </cell>
          <cell r="V48" t="str">
            <v/>
          </cell>
          <cell r="W48" t="str">
            <v/>
          </cell>
        </row>
        <row r="49">
          <cell r="A49">
            <v>45</v>
          </cell>
          <cell r="B49">
            <v>45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 t="str">
            <v/>
          </cell>
          <cell r="H49" t="str">
            <v xml:space="preserve"> </v>
          </cell>
          <cell r="I49">
            <v>0</v>
          </cell>
          <cell r="J49" t="str">
            <v>г. Астана-1</v>
          </cell>
          <cell r="K49">
            <v>0</v>
          </cell>
          <cell r="L49">
            <v>0</v>
          </cell>
          <cell r="M49" t="e">
            <v>#VALUE!</v>
          </cell>
          <cell r="N49" t="e">
            <v>#VALUE!</v>
          </cell>
          <cell r="O49" t="e">
            <v>#VALUE!</v>
          </cell>
          <cell r="P49">
            <v>0</v>
          </cell>
          <cell r="Q49">
            <v>29</v>
          </cell>
          <cell r="R49">
            <v>141</v>
          </cell>
          <cell r="S49">
            <v>145</v>
          </cell>
          <cell r="T49" t="str">
            <v>141-145</v>
          </cell>
          <cell r="U49">
            <v>0</v>
          </cell>
          <cell r="V49" t="str">
            <v/>
          </cell>
          <cell r="W49" t="str">
            <v/>
          </cell>
        </row>
        <row r="50">
          <cell r="A50">
            <v>46</v>
          </cell>
          <cell r="B50">
            <v>46</v>
          </cell>
          <cell r="C50" t="str">
            <v>ЦВИГУН Алиса</v>
          </cell>
          <cell r="D50">
            <v>39083</v>
          </cell>
          <cell r="E50" t="str">
            <v>I</v>
          </cell>
          <cell r="F50">
            <v>0</v>
          </cell>
          <cell r="G50" t="str">
            <v>г. Астана</v>
          </cell>
          <cell r="H50" t="str">
            <v xml:space="preserve"> </v>
          </cell>
          <cell r="I50" t="str">
            <v>г. Астана-2</v>
          </cell>
          <cell r="J50" t="str">
            <v>г. Астана-2</v>
          </cell>
          <cell r="K50" t="str">
            <v>Мурзаспаев С.</v>
          </cell>
          <cell r="L50">
            <v>0</v>
          </cell>
          <cell r="M50" t="str">
            <v>ЦВИГУН</v>
          </cell>
          <cell r="N50" t="str">
            <v>А</v>
          </cell>
          <cell r="O50" t="str">
            <v>ЦВИГУН А.</v>
          </cell>
          <cell r="P50">
            <v>30</v>
          </cell>
          <cell r="Q50">
            <v>30</v>
          </cell>
          <cell r="R50">
            <v>146</v>
          </cell>
          <cell r="S50">
            <v>150</v>
          </cell>
          <cell r="T50" t="str">
            <v>146-150</v>
          </cell>
          <cell r="U50" t="str">
            <v>г. Астана-2</v>
          </cell>
          <cell r="V50">
            <v>0</v>
          </cell>
          <cell r="W50">
            <v>0</v>
          </cell>
        </row>
        <row r="51">
          <cell r="A51">
            <v>47</v>
          </cell>
          <cell r="B51">
            <v>47</v>
          </cell>
          <cell r="C51" t="str">
            <v>ГРОШЕВА Полина</v>
          </cell>
          <cell r="D51">
            <v>39083</v>
          </cell>
          <cell r="E51" t="str">
            <v>II</v>
          </cell>
          <cell r="F51">
            <v>0</v>
          </cell>
          <cell r="G51" t="str">
            <v>г. Астана</v>
          </cell>
          <cell r="H51" t="str">
            <v xml:space="preserve"> </v>
          </cell>
          <cell r="I51">
            <v>0</v>
          </cell>
          <cell r="J51" t="str">
            <v>г. Астана-2</v>
          </cell>
          <cell r="K51">
            <v>0</v>
          </cell>
          <cell r="L51">
            <v>0</v>
          </cell>
          <cell r="M51" t="str">
            <v>ГРОШЕВА</v>
          </cell>
          <cell r="N51" t="str">
            <v>П</v>
          </cell>
          <cell r="O51" t="str">
            <v>ГРОШЕВА П.</v>
          </cell>
          <cell r="P51">
            <v>0</v>
          </cell>
          <cell r="Q51">
            <v>30</v>
          </cell>
          <cell r="R51">
            <v>146</v>
          </cell>
          <cell r="S51">
            <v>150</v>
          </cell>
          <cell r="T51" t="str">
            <v>146-150</v>
          </cell>
          <cell r="U51">
            <v>0</v>
          </cell>
          <cell r="V51">
            <v>0</v>
          </cell>
          <cell r="W51">
            <v>0</v>
          </cell>
        </row>
        <row r="52">
          <cell r="A52">
            <v>48</v>
          </cell>
          <cell r="B52">
            <v>48</v>
          </cell>
          <cell r="C52" t="str">
            <v>ШАЙХИНА Алина</v>
          </cell>
          <cell r="D52">
            <v>39083</v>
          </cell>
          <cell r="E52" t="str">
            <v>II</v>
          </cell>
          <cell r="F52">
            <v>0</v>
          </cell>
          <cell r="G52" t="str">
            <v>г. Астана</v>
          </cell>
          <cell r="H52" t="str">
            <v xml:space="preserve"> </v>
          </cell>
          <cell r="I52">
            <v>0</v>
          </cell>
          <cell r="J52" t="str">
            <v>г. Астана-2</v>
          </cell>
          <cell r="K52">
            <v>0</v>
          </cell>
          <cell r="L52">
            <v>0</v>
          </cell>
          <cell r="M52" t="str">
            <v>ШАЙХИНА</v>
          </cell>
          <cell r="N52" t="str">
            <v>А</v>
          </cell>
          <cell r="O52" t="str">
            <v>ШАЙХИНА А.</v>
          </cell>
          <cell r="P52">
            <v>0</v>
          </cell>
          <cell r="Q52">
            <v>30</v>
          </cell>
          <cell r="R52">
            <v>146</v>
          </cell>
          <cell r="S52">
            <v>150</v>
          </cell>
          <cell r="T52" t="str">
            <v>146-150</v>
          </cell>
          <cell r="U52">
            <v>0</v>
          </cell>
          <cell r="V52">
            <v>0</v>
          </cell>
          <cell r="W52">
            <v>0</v>
          </cell>
        </row>
        <row r="53">
          <cell r="A53">
            <v>49</v>
          </cell>
          <cell r="B53">
            <v>49</v>
          </cell>
          <cell r="C53">
            <v>0</v>
          </cell>
          <cell r="D53" t="str">
            <v/>
          </cell>
          <cell r="E53">
            <v>0</v>
          </cell>
          <cell r="F53" t="str">
            <v/>
          </cell>
          <cell r="G53" t="str">
            <v/>
          </cell>
          <cell r="H53" t="str">
            <v xml:space="preserve"> </v>
          </cell>
          <cell r="I53">
            <v>0</v>
          </cell>
          <cell r="J53" t="str">
            <v>г. Астана-2</v>
          </cell>
          <cell r="K53">
            <v>0</v>
          </cell>
          <cell r="L53">
            <v>0</v>
          </cell>
          <cell r="M53" t="e">
            <v>#VALUE!</v>
          </cell>
          <cell r="N53" t="e">
            <v>#VALUE!</v>
          </cell>
          <cell r="O53" t="e">
            <v>#VALUE!</v>
          </cell>
          <cell r="P53">
            <v>0</v>
          </cell>
          <cell r="Q53">
            <v>30</v>
          </cell>
          <cell r="R53">
            <v>146</v>
          </cell>
          <cell r="S53">
            <v>150</v>
          </cell>
          <cell r="T53" t="str">
            <v>146-150</v>
          </cell>
          <cell r="U53">
            <v>0</v>
          </cell>
          <cell r="V53" t="str">
            <v/>
          </cell>
          <cell r="W53" t="str">
            <v/>
          </cell>
        </row>
        <row r="54">
          <cell r="A54">
            <v>50</v>
          </cell>
          <cell r="B54">
            <v>50</v>
          </cell>
          <cell r="C54">
            <v>0</v>
          </cell>
          <cell r="D54" t="str">
            <v/>
          </cell>
          <cell r="E54">
            <v>0</v>
          </cell>
          <cell r="F54" t="str">
            <v/>
          </cell>
          <cell r="G54" t="str">
            <v/>
          </cell>
          <cell r="H54" t="str">
            <v xml:space="preserve"> </v>
          </cell>
          <cell r="I54">
            <v>0</v>
          </cell>
          <cell r="J54" t="str">
            <v>г. Астана-2</v>
          </cell>
          <cell r="K54">
            <v>0</v>
          </cell>
          <cell r="L54">
            <v>0</v>
          </cell>
          <cell r="M54" t="e">
            <v>#VALUE!</v>
          </cell>
          <cell r="N54" t="e">
            <v>#VALUE!</v>
          </cell>
          <cell r="O54" t="e">
            <v>#VALUE!</v>
          </cell>
          <cell r="P54">
            <v>0</v>
          </cell>
          <cell r="Q54">
            <v>30</v>
          </cell>
          <cell r="R54">
            <v>146</v>
          </cell>
          <cell r="S54">
            <v>150</v>
          </cell>
          <cell r="T54" t="str">
            <v>146-150</v>
          </cell>
          <cell r="U54">
            <v>0</v>
          </cell>
          <cell r="V54" t="str">
            <v/>
          </cell>
          <cell r="W54" t="str">
            <v/>
          </cell>
        </row>
        <row r="55">
          <cell r="A55">
            <v>51</v>
          </cell>
          <cell r="B55">
            <v>51</v>
          </cell>
          <cell r="C55" t="str">
            <v>МИРКАДИРОВА Сарвиноз</v>
          </cell>
          <cell r="D55">
            <v>38386</v>
          </cell>
          <cell r="E55" t="str">
            <v>МС</v>
          </cell>
          <cell r="F55">
            <v>67</v>
          </cell>
          <cell r="G55" t="str">
            <v>г. Шымкент</v>
          </cell>
          <cell r="H55" t="str">
            <v xml:space="preserve"> </v>
          </cell>
          <cell r="I55" t="str">
            <v>г. Шымкент-1</v>
          </cell>
          <cell r="J55" t="str">
            <v>г. Шымкент-1</v>
          </cell>
          <cell r="K55" t="str">
            <v>Оразбаев Н.Б.</v>
          </cell>
          <cell r="L55">
            <v>0</v>
          </cell>
          <cell r="M55" t="str">
            <v>БОРИСЮК</v>
          </cell>
          <cell r="N55" t="str">
            <v>А</v>
          </cell>
          <cell r="O55" t="str">
            <v>БОРИСЮК А.</v>
          </cell>
          <cell r="P55">
            <v>31</v>
          </cell>
          <cell r="Q55">
            <v>31</v>
          </cell>
          <cell r="R55">
            <v>151</v>
          </cell>
          <cell r="S55">
            <v>155</v>
          </cell>
          <cell r="T55" t="str">
            <v>151-155</v>
          </cell>
          <cell r="U55" t="str">
            <v>г. Шымкент-1</v>
          </cell>
          <cell r="V55">
            <v>67</v>
          </cell>
          <cell r="W55">
            <v>0</v>
          </cell>
        </row>
        <row r="56">
          <cell r="A56">
            <v>52</v>
          </cell>
          <cell r="B56">
            <v>52</v>
          </cell>
          <cell r="C56" t="str">
            <v>АЗАТОВА Озада</v>
          </cell>
          <cell r="D56">
            <v>37019</v>
          </cell>
          <cell r="E56" t="str">
            <v>МС</v>
          </cell>
          <cell r="F56">
            <v>47</v>
          </cell>
          <cell r="G56" t="str">
            <v>г. Шымкент</v>
          </cell>
          <cell r="H56" t="str">
            <v xml:space="preserve"> </v>
          </cell>
          <cell r="I56">
            <v>0</v>
          </cell>
          <cell r="J56" t="str">
            <v>г. Шымкент-1</v>
          </cell>
          <cell r="K56">
            <v>0</v>
          </cell>
          <cell r="L56">
            <v>0</v>
          </cell>
          <cell r="M56" t="str">
            <v>ИСИМОВА</v>
          </cell>
          <cell r="N56" t="str">
            <v>Д</v>
          </cell>
          <cell r="O56" t="str">
            <v>ИСИМОВА Д.</v>
          </cell>
          <cell r="P56">
            <v>0</v>
          </cell>
          <cell r="Q56">
            <v>31</v>
          </cell>
          <cell r="R56">
            <v>151</v>
          </cell>
          <cell r="S56">
            <v>155</v>
          </cell>
          <cell r="T56" t="str">
            <v>151-155</v>
          </cell>
          <cell r="U56">
            <v>0</v>
          </cell>
          <cell r="V56">
            <v>47</v>
          </cell>
          <cell r="W56">
            <v>0</v>
          </cell>
        </row>
        <row r="57">
          <cell r="A57">
            <v>53</v>
          </cell>
          <cell r="B57">
            <v>53</v>
          </cell>
          <cell r="C57" t="str">
            <v>ШАПЕЙ Таншолпан</v>
          </cell>
          <cell r="D57">
            <v>37181</v>
          </cell>
          <cell r="E57" t="str">
            <v>КМС</v>
          </cell>
          <cell r="F57">
            <v>40</v>
          </cell>
          <cell r="G57" t="str">
            <v>г. Шымкент</v>
          </cell>
          <cell r="H57" t="str">
            <v xml:space="preserve"> </v>
          </cell>
          <cell r="I57">
            <v>0</v>
          </cell>
          <cell r="J57" t="str">
            <v>г. Шымкент-1</v>
          </cell>
          <cell r="K57">
            <v>0</v>
          </cell>
          <cell r="L57">
            <v>0</v>
          </cell>
          <cell r="M57" t="str">
            <v>БИАХМЕТОВА</v>
          </cell>
          <cell r="N57" t="str">
            <v>Д</v>
          </cell>
          <cell r="O57" t="str">
            <v>БИАХМЕТОВА Д.</v>
          </cell>
          <cell r="P57">
            <v>0</v>
          </cell>
          <cell r="Q57">
            <v>31</v>
          </cell>
          <cell r="R57">
            <v>151</v>
          </cell>
          <cell r="S57">
            <v>155</v>
          </cell>
          <cell r="T57" t="str">
            <v>151-155</v>
          </cell>
          <cell r="U57">
            <v>0</v>
          </cell>
          <cell r="V57">
            <v>40</v>
          </cell>
          <cell r="W57">
            <v>0</v>
          </cell>
        </row>
        <row r="58">
          <cell r="A58">
            <v>54</v>
          </cell>
          <cell r="B58">
            <v>54</v>
          </cell>
          <cell r="C58" t="str">
            <v>ИСЛАМ Меруерт</v>
          </cell>
          <cell r="D58">
            <v>37439</v>
          </cell>
          <cell r="E58" t="str">
            <v>КМС</v>
          </cell>
          <cell r="F58">
            <v>22</v>
          </cell>
          <cell r="G58" t="str">
            <v>г. Шымкент</v>
          </cell>
          <cell r="H58" t="str">
            <v xml:space="preserve"> </v>
          </cell>
          <cell r="I58">
            <v>0</v>
          </cell>
          <cell r="J58" t="str">
            <v>г. Шымкент-1</v>
          </cell>
          <cell r="K58">
            <v>0</v>
          </cell>
          <cell r="L58">
            <v>0</v>
          </cell>
          <cell r="M58" t="e">
            <v>#VALUE!</v>
          </cell>
          <cell r="N58" t="e">
            <v>#VALUE!</v>
          </cell>
          <cell r="O58" t="e">
            <v>#VALUE!</v>
          </cell>
          <cell r="P58">
            <v>0</v>
          </cell>
          <cell r="Q58">
            <v>31</v>
          </cell>
          <cell r="R58">
            <v>151</v>
          </cell>
          <cell r="S58">
            <v>155</v>
          </cell>
          <cell r="T58" t="str">
            <v>151-155</v>
          </cell>
          <cell r="U58">
            <v>0</v>
          </cell>
          <cell r="V58">
            <v>22</v>
          </cell>
          <cell r="W58">
            <v>0</v>
          </cell>
        </row>
        <row r="59">
          <cell r="A59">
            <v>55</v>
          </cell>
          <cell r="B59">
            <v>55</v>
          </cell>
          <cell r="C59">
            <v>0</v>
          </cell>
          <cell r="D59" t="str">
            <v/>
          </cell>
          <cell r="E59">
            <v>0</v>
          </cell>
          <cell r="F59" t="str">
            <v/>
          </cell>
          <cell r="G59" t="str">
            <v/>
          </cell>
          <cell r="H59" t="str">
            <v xml:space="preserve"> </v>
          </cell>
          <cell r="I59">
            <v>0</v>
          </cell>
          <cell r="J59" t="str">
            <v>г. Шымкент-1</v>
          </cell>
          <cell r="K59">
            <v>0</v>
          </cell>
          <cell r="L59">
            <v>0</v>
          </cell>
          <cell r="M59" t="e">
            <v>#VALUE!</v>
          </cell>
          <cell r="N59" t="e">
            <v>#VALUE!</v>
          </cell>
          <cell r="O59" t="e">
            <v>#VALUE!</v>
          </cell>
          <cell r="P59">
            <v>0</v>
          </cell>
          <cell r="Q59">
            <v>31</v>
          </cell>
          <cell r="R59">
            <v>151</v>
          </cell>
          <cell r="S59">
            <v>155</v>
          </cell>
          <cell r="T59" t="str">
            <v>151-155</v>
          </cell>
          <cell r="U59">
            <v>0</v>
          </cell>
          <cell r="V59" t="str">
            <v/>
          </cell>
          <cell r="W59" t="str">
            <v/>
          </cell>
        </row>
        <row r="60">
          <cell r="A60">
            <v>56</v>
          </cell>
          <cell r="B60">
            <v>56</v>
          </cell>
          <cell r="C60" t="str">
            <v>УРАЛОВА Айжан</v>
          </cell>
          <cell r="D60">
            <v>37367</v>
          </cell>
          <cell r="E60" t="str">
            <v>КМС</v>
          </cell>
          <cell r="F60">
            <v>34</v>
          </cell>
          <cell r="G60" t="str">
            <v>г. Шымкент</v>
          </cell>
          <cell r="H60" t="str">
            <v xml:space="preserve"> </v>
          </cell>
          <cell r="I60" t="str">
            <v>г. Шымкент-2</v>
          </cell>
          <cell r="J60" t="str">
            <v>г. Шымкент-2</v>
          </cell>
          <cell r="K60" t="str">
            <v>Оразбаев Н.Б.</v>
          </cell>
          <cell r="L60">
            <v>0</v>
          </cell>
          <cell r="M60" t="str">
            <v>УРАЛОВА</v>
          </cell>
          <cell r="N60" t="str">
            <v>А</v>
          </cell>
          <cell r="O60" t="str">
            <v>УРАЛОВА А.</v>
          </cell>
          <cell r="P60">
            <v>32</v>
          </cell>
          <cell r="Q60">
            <v>32</v>
          </cell>
          <cell r="R60">
            <v>156</v>
          </cell>
          <cell r="S60">
            <v>160</v>
          </cell>
          <cell r="T60" t="str">
            <v>156-160</v>
          </cell>
          <cell r="U60" t="str">
            <v>г. Шымкент-2</v>
          </cell>
          <cell r="V60">
            <v>34</v>
          </cell>
          <cell r="W60">
            <v>0</v>
          </cell>
        </row>
        <row r="61">
          <cell r="A61">
            <v>57</v>
          </cell>
          <cell r="B61">
            <v>57</v>
          </cell>
          <cell r="C61" t="str">
            <v>САИДМУРАТХАНОВА Сарвиноз</v>
          </cell>
          <cell r="D61">
            <v>38241</v>
          </cell>
          <cell r="E61" t="str">
            <v>I</v>
          </cell>
          <cell r="F61">
            <v>36</v>
          </cell>
          <cell r="G61" t="str">
            <v>г. Шымкент</v>
          </cell>
          <cell r="H61" t="str">
            <v xml:space="preserve"> </v>
          </cell>
          <cell r="I61">
            <v>0</v>
          </cell>
          <cell r="J61" t="str">
            <v>г. Шымкент-2</v>
          </cell>
          <cell r="K61">
            <v>0</v>
          </cell>
          <cell r="L61">
            <v>0</v>
          </cell>
          <cell r="M61" t="str">
            <v>САИДМУРАТХАНОВА</v>
          </cell>
          <cell r="N61" t="str">
            <v>С</v>
          </cell>
          <cell r="O61" t="str">
            <v>САИДМУРАТХАНОВА С.</v>
          </cell>
          <cell r="P61">
            <v>0</v>
          </cell>
          <cell r="Q61">
            <v>32</v>
          </cell>
          <cell r="R61">
            <v>156</v>
          </cell>
          <cell r="S61">
            <v>160</v>
          </cell>
          <cell r="T61" t="str">
            <v>156-160</v>
          </cell>
          <cell r="U61">
            <v>0</v>
          </cell>
          <cell r="V61">
            <v>36</v>
          </cell>
          <cell r="W61">
            <v>0</v>
          </cell>
        </row>
        <row r="62">
          <cell r="A62">
            <v>58</v>
          </cell>
          <cell r="B62">
            <v>58</v>
          </cell>
          <cell r="C62" t="str">
            <v>БАЗАРБАЙ Несибели</v>
          </cell>
          <cell r="D62">
            <v>37960</v>
          </cell>
          <cell r="E62" t="str">
            <v>КМС</v>
          </cell>
          <cell r="F62">
            <v>31</v>
          </cell>
          <cell r="G62" t="str">
            <v>г. Шымкент</v>
          </cell>
          <cell r="H62" t="str">
            <v xml:space="preserve"> </v>
          </cell>
          <cell r="I62">
            <v>0</v>
          </cell>
          <cell r="J62" t="str">
            <v>г. Шымкент-2</v>
          </cell>
          <cell r="K62">
            <v>0</v>
          </cell>
          <cell r="L62">
            <v>0</v>
          </cell>
          <cell r="M62" t="str">
            <v>БАЗАРБАЙ</v>
          </cell>
          <cell r="N62" t="str">
            <v>Н</v>
          </cell>
          <cell r="O62" t="str">
            <v>БАЗАРБАЙ Н.</v>
          </cell>
          <cell r="P62">
            <v>0</v>
          </cell>
          <cell r="Q62">
            <v>32</v>
          </cell>
          <cell r="R62">
            <v>156</v>
          </cell>
          <cell r="S62">
            <v>160</v>
          </cell>
          <cell r="T62" t="str">
            <v>156-160</v>
          </cell>
          <cell r="U62">
            <v>0</v>
          </cell>
          <cell r="V62">
            <v>31</v>
          </cell>
          <cell r="W62">
            <v>0</v>
          </cell>
        </row>
        <row r="63">
          <cell r="A63">
            <v>59</v>
          </cell>
          <cell r="B63">
            <v>59</v>
          </cell>
          <cell r="C63" t="str">
            <v>УСИПБАЕВА Аида</v>
          </cell>
          <cell r="D63">
            <v>38765</v>
          </cell>
          <cell r="E63" t="str">
            <v>КМС</v>
          </cell>
          <cell r="F63">
            <v>21</v>
          </cell>
          <cell r="G63" t="str">
            <v>г. Шымкент</v>
          </cell>
          <cell r="H63" t="str">
            <v xml:space="preserve"> </v>
          </cell>
          <cell r="I63">
            <v>0</v>
          </cell>
          <cell r="J63" t="str">
            <v>г. Шымкент-2</v>
          </cell>
          <cell r="K63">
            <v>0</v>
          </cell>
          <cell r="L63">
            <v>0</v>
          </cell>
          <cell r="M63" t="str">
            <v>УСИПБАЕВА</v>
          </cell>
          <cell r="N63" t="str">
            <v>А</v>
          </cell>
          <cell r="O63" t="str">
            <v>УСИПБАЕВА А.</v>
          </cell>
          <cell r="P63">
            <v>0</v>
          </cell>
          <cell r="Q63">
            <v>32</v>
          </cell>
          <cell r="R63">
            <v>156</v>
          </cell>
          <cell r="S63">
            <v>160</v>
          </cell>
          <cell r="T63" t="str">
            <v>156-160</v>
          </cell>
          <cell r="U63">
            <v>0</v>
          </cell>
          <cell r="V63">
            <v>21</v>
          </cell>
          <cell r="W63">
            <v>0</v>
          </cell>
        </row>
        <row r="64">
          <cell r="A64">
            <v>60</v>
          </cell>
          <cell r="B64">
            <v>60</v>
          </cell>
          <cell r="C64">
            <v>0</v>
          </cell>
          <cell r="D64" t="str">
            <v/>
          </cell>
          <cell r="E64">
            <v>0</v>
          </cell>
          <cell r="F64" t="str">
            <v/>
          </cell>
          <cell r="G64" t="str">
            <v/>
          </cell>
          <cell r="H64" t="str">
            <v xml:space="preserve"> </v>
          </cell>
          <cell r="I64">
            <v>0</v>
          </cell>
          <cell r="J64" t="str">
            <v>г. Шымкент-2</v>
          </cell>
          <cell r="K64">
            <v>0</v>
          </cell>
          <cell r="L64">
            <v>0</v>
          </cell>
          <cell r="M64" t="e">
            <v>#VALUE!</v>
          </cell>
          <cell r="N64" t="e">
            <v>#VALUE!</v>
          </cell>
          <cell r="O64" t="e">
            <v>#VALUE!</v>
          </cell>
          <cell r="P64">
            <v>0</v>
          </cell>
          <cell r="Q64">
            <v>32</v>
          </cell>
          <cell r="R64">
            <v>156</v>
          </cell>
          <cell r="S64">
            <v>160</v>
          </cell>
          <cell r="T64" t="str">
            <v>156-160</v>
          </cell>
          <cell r="U64">
            <v>0</v>
          </cell>
          <cell r="V64" t="str">
            <v/>
          </cell>
          <cell r="W64" t="str">
            <v/>
          </cell>
        </row>
        <row r="65">
          <cell r="A65">
            <v>61</v>
          </cell>
          <cell r="B65">
            <v>61</v>
          </cell>
          <cell r="C65" t="str">
            <v>АСЫКБЕК Айгерим</v>
          </cell>
          <cell r="D65">
            <v>37603</v>
          </cell>
          <cell r="E65" t="str">
            <v>КМС</v>
          </cell>
          <cell r="F65">
            <v>48</v>
          </cell>
          <cell r="G65" t="str">
            <v>Жамбылск. обл.</v>
          </cell>
          <cell r="H65" t="str">
            <v xml:space="preserve"> </v>
          </cell>
          <cell r="I65" t="str">
            <v>Жамбылская обл.-1</v>
          </cell>
          <cell r="J65" t="str">
            <v>Жамбылская обл.-1</v>
          </cell>
          <cell r="K65" t="str">
            <v>Хасанов Н.</v>
          </cell>
          <cell r="L65">
            <v>0</v>
          </cell>
          <cell r="M65" t="str">
            <v>АСЫКБЕК</v>
          </cell>
          <cell r="N65" t="str">
            <v>А</v>
          </cell>
          <cell r="O65" t="str">
            <v>АСЫКБЕК А.</v>
          </cell>
          <cell r="P65">
            <v>33</v>
          </cell>
          <cell r="Q65">
            <v>33</v>
          </cell>
          <cell r="R65">
            <v>161</v>
          </cell>
          <cell r="S65">
            <v>165</v>
          </cell>
          <cell r="T65" t="str">
            <v>161-165</v>
          </cell>
          <cell r="U65" t="str">
            <v>Жамбылская обл.-1</v>
          </cell>
          <cell r="V65">
            <v>48</v>
          </cell>
          <cell r="W65">
            <v>0</v>
          </cell>
        </row>
        <row r="66">
          <cell r="A66">
            <v>62</v>
          </cell>
          <cell r="B66">
            <v>62</v>
          </cell>
          <cell r="C66" t="str">
            <v>ЧАНГИТБАЕВА Айдана</v>
          </cell>
          <cell r="D66">
            <v>37654</v>
          </cell>
          <cell r="E66" t="str">
            <v>КМС</v>
          </cell>
          <cell r="F66">
            <v>0</v>
          </cell>
          <cell r="G66" t="str">
            <v>Жамбылск. обл.</v>
          </cell>
          <cell r="H66" t="str">
            <v xml:space="preserve"> </v>
          </cell>
          <cell r="I66">
            <v>0</v>
          </cell>
          <cell r="J66" t="str">
            <v>Жамбылская обл.-1</v>
          </cell>
          <cell r="K66">
            <v>0</v>
          </cell>
          <cell r="L66">
            <v>0</v>
          </cell>
          <cell r="M66" t="str">
            <v>ЧАНГИТБАЕВА</v>
          </cell>
          <cell r="N66" t="str">
            <v>А</v>
          </cell>
          <cell r="O66" t="str">
            <v>ЧАНГИТБАЕВА А.</v>
          </cell>
          <cell r="P66">
            <v>0</v>
          </cell>
          <cell r="Q66">
            <v>33</v>
          </cell>
          <cell r="R66">
            <v>161</v>
          </cell>
          <cell r="S66">
            <v>165</v>
          </cell>
          <cell r="T66" t="str">
            <v>161-165</v>
          </cell>
          <cell r="U66">
            <v>0</v>
          </cell>
          <cell r="V66">
            <v>0</v>
          </cell>
          <cell r="W66">
            <v>0</v>
          </cell>
        </row>
        <row r="67">
          <cell r="A67">
            <v>63</v>
          </cell>
          <cell r="B67">
            <v>63</v>
          </cell>
          <cell r="C67" t="str">
            <v>МУКАШ Мадина</v>
          </cell>
          <cell r="D67">
            <v>37687</v>
          </cell>
          <cell r="E67" t="str">
            <v>КМС</v>
          </cell>
          <cell r="F67">
            <v>0</v>
          </cell>
          <cell r="G67" t="str">
            <v>Жамбылск. обл.</v>
          </cell>
          <cell r="H67" t="str">
            <v xml:space="preserve"> </v>
          </cell>
          <cell r="I67">
            <v>0</v>
          </cell>
          <cell r="J67" t="str">
            <v>Жамбылская обл.-1</v>
          </cell>
          <cell r="K67">
            <v>0</v>
          </cell>
          <cell r="L67">
            <v>0</v>
          </cell>
          <cell r="M67" t="str">
            <v>МУКАШ</v>
          </cell>
          <cell r="N67" t="str">
            <v>М</v>
          </cell>
          <cell r="O67" t="str">
            <v>МУКАШ М.</v>
          </cell>
          <cell r="P67">
            <v>0</v>
          </cell>
          <cell r="Q67">
            <v>33</v>
          </cell>
          <cell r="R67">
            <v>161</v>
          </cell>
          <cell r="S67">
            <v>165</v>
          </cell>
          <cell r="T67" t="str">
            <v>161-165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64</v>
          </cell>
          <cell r="B68">
            <v>64</v>
          </cell>
          <cell r="C68" t="str">
            <v>ЖУНИСБЕКОВА Амина</v>
          </cell>
          <cell r="D68">
            <v>38280</v>
          </cell>
          <cell r="E68" t="str">
            <v>КМС</v>
          </cell>
          <cell r="F68">
            <v>0</v>
          </cell>
          <cell r="G68" t="str">
            <v>Жамбылск. обл.</v>
          </cell>
          <cell r="H68" t="str">
            <v xml:space="preserve"> </v>
          </cell>
          <cell r="I68">
            <v>0</v>
          </cell>
          <cell r="J68" t="str">
            <v>Жамбылская обл.-1</v>
          </cell>
          <cell r="K68">
            <v>0</v>
          </cell>
          <cell r="L68">
            <v>0</v>
          </cell>
          <cell r="M68" t="str">
            <v>ЖУНИСБЕКОВА</v>
          </cell>
          <cell r="N68" t="str">
            <v>А</v>
          </cell>
          <cell r="O68" t="str">
            <v>ЖУНИСБЕКОВА А.</v>
          </cell>
          <cell r="P68">
            <v>0</v>
          </cell>
          <cell r="Q68">
            <v>33</v>
          </cell>
          <cell r="R68">
            <v>161</v>
          </cell>
          <cell r="S68">
            <v>165</v>
          </cell>
          <cell r="T68" t="str">
            <v>161-165</v>
          </cell>
          <cell r="U68">
            <v>0</v>
          </cell>
          <cell r="V68">
            <v>0</v>
          </cell>
          <cell r="W68">
            <v>0</v>
          </cell>
        </row>
        <row r="69">
          <cell r="A69">
            <v>65</v>
          </cell>
          <cell r="B69">
            <v>65</v>
          </cell>
          <cell r="C69">
            <v>0</v>
          </cell>
          <cell r="D69" t="str">
            <v/>
          </cell>
          <cell r="E69">
            <v>0</v>
          </cell>
          <cell r="F69" t="str">
            <v/>
          </cell>
          <cell r="G69" t="str">
            <v/>
          </cell>
          <cell r="H69" t="str">
            <v xml:space="preserve"> </v>
          </cell>
          <cell r="I69">
            <v>0</v>
          </cell>
          <cell r="J69" t="str">
            <v>Жамбылская обл.-1</v>
          </cell>
          <cell r="K69">
            <v>0</v>
          </cell>
          <cell r="L69">
            <v>0</v>
          </cell>
          <cell r="M69" t="e">
            <v>#VALUE!</v>
          </cell>
          <cell r="N69" t="e">
            <v>#VALUE!</v>
          </cell>
          <cell r="O69" t="e">
            <v>#VALUE!</v>
          </cell>
          <cell r="P69">
            <v>0</v>
          </cell>
          <cell r="Q69">
            <v>33</v>
          </cell>
          <cell r="R69">
            <v>161</v>
          </cell>
          <cell r="S69">
            <v>165</v>
          </cell>
          <cell r="T69" t="str">
            <v>161-165</v>
          </cell>
          <cell r="U69">
            <v>0</v>
          </cell>
          <cell r="V69" t="str">
            <v/>
          </cell>
          <cell r="W69" t="str">
            <v/>
          </cell>
        </row>
        <row r="70">
          <cell r="A70">
            <v>66</v>
          </cell>
          <cell r="B70">
            <v>66</v>
          </cell>
          <cell r="C70" t="str">
            <v>ПЮРКО Екатерина</v>
          </cell>
          <cell r="D70">
            <v>38493</v>
          </cell>
          <cell r="E70" t="str">
            <v>КМС</v>
          </cell>
          <cell r="F70">
            <v>32</v>
          </cell>
          <cell r="G70" t="str">
            <v>СКО</v>
          </cell>
          <cell r="H70" t="str">
            <v xml:space="preserve"> </v>
          </cell>
          <cell r="I70" t="str">
            <v>СКО</v>
          </cell>
          <cell r="J70" t="str">
            <v>СКО</v>
          </cell>
          <cell r="K70" t="str">
            <v>Пюрко И.А.</v>
          </cell>
          <cell r="L70">
            <v>0</v>
          </cell>
          <cell r="M70" t="str">
            <v>ПЮРКО</v>
          </cell>
          <cell r="N70" t="str">
            <v>Е</v>
          </cell>
          <cell r="O70" t="str">
            <v>ПЮРКО Е.</v>
          </cell>
          <cell r="P70">
            <v>34</v>
          </cell>
          <cell r="Q70">
            <v>34</v>
          </cell>
          <cell r="R70">
            <v>166</v>
          </cell>
          <cell r="S70">
            <v>170</v>
          </cell>
          <cell r="T70" t="str">
            <v>166-170</v>
          </cell>
          <cell r="U70" t="str">
            <v>Северо-Казахстанская обл.</v>
          </cell>
          <cell r="V70">
            <v>32</v>
          </cell>
          <cell r="W70">
            <v>0</v>
          </cell>
        </row>
        <row r="71">
          <cell r="A71">
            <v>67</v>
          </cell>
          <cell r="B71">
            <v>67</v>
          </cell>
          <cell r="C71" t="str">
            <v>ТУТУЕВА Алина</v>
          </cell>
          <cell r="D71">
            <v>37622</v>
          </cell>
          <cell r="E71" t="str">
            <v>II</v>
          </cell>
          <cell r="F71">
            <v>0</v>
          </cell>
          <cell r="G71" t="str">
            <v>СКО</v>
          </cell>
          <cell r="H71" t="str">
            <v xml:space="preserve"> </v>
          </cell>
          <cell r="I71">
            <v>0</v>
          </cell>
          <cell r="J71" t="str">
            <v>СКО</v>
          </cell>
          <cell r="K71">
            <v>0</v>
          </cell>
          <cell r="L71">
            <v>0</v>
          </cell>
          <cell r="M71" t="str">
            <v>ТУТУЕВА</v>
          </cell>
          <cell r="N71" t="str">
            <v>А</v>
          </cell>
          <cell r="O71" t="str">
            <v>ТУТУЕВА А.</v>
          </cell>
          <cell r="P71">
            <v>0</v>
          </cell>
          <cell r="Q71">
            <v>34</v>
          </cell>
          <cell r="R71">
            <v>166</v>
          </cell>
          <cell r="S71">
            <v>170</v>
          </cell>
          <cell r="T71" t="str">
            <v>166-170</v>
          </cell>
          <cell r="U71">
            <v>0</v>
          </cell>
          <cell r="V71">
            <v>0</v>
          </cell>
          <cell r="W71">
            <v>0</v>
          </cell>
        </row>
        <row r="72">
          <cell r="A72">
            <v>68</v>
          </cell>
          <cell r="B72">
            <v>68</v>
          </cell>
          <cell r="C72" t="str">
            <v>САНДЫБАЙ Жазира</v>
          </cell>
          <cell r="D72">
            <v>37257</v>
          </cell>
          <cell r="E72" t="str">
            <v>II</v>
          </cell>
          <cell r="F72">
            <v>0</v>
          </cell>
          <cell r="G72" t="str">
            <v>СКО</v>
          </cell>
          <cell r="H72" t="str">
            <v xml:space="preserve"> </v>
          </cell>
          <cell r="I72">
            <v>0</v>
          </cell>
          <cell r="J72" t="str">
            <v>СКО</v>
          </cell>
          <cell r="K72">
            <v>0</v>
          </cell>
          <cell r="L72">
            <v>0</v>
          </cell>
          <cell r="M72" t="str">
            <v>САНДЫБАЙ</v>
          </cell>
          <cell r="N72" t="str">
            <v>Ж</v>
          </cell>
          <cell r="O72" t="str">
            <v>САНДЫБАЙ Ж.</v>
          </cell>
          <cell r="P72">
            <v>0</v>
          </cell>
          <cell r="Q72">
            <v>34</v>
          </cell>
          <cell r="R72">
            <v>166</v>
          </cell>
          <cell r="S72">
            <v>170</v>
          </cell>
          <cell r="T72" t="str">
            <v>166-170</v>
          </cell>
          <cell r="U72">
            <v>0</v>
          </cell>
          <cell r="V72">
            <v>0</v>
          </cell>
          <cell r="W72">
            <v>0</v>
          </cell>
        </row>
        <row r="73">
          <cell r="A73">
            <v>69</v>
          </cell>
          <cell r="B73">
            <v>69</v>
          </cell>
          <cell r="C73" t="str">
            <v>СПЕСИВЦЕВА Елизавета</v>
          </cell>
          <cell r="D73">
            <v>37622</v>
          </cell>
          <cell r="E73" t="str">
            <v>II</v>
          </cell>
          <cell r="F73">
            <v>0</v>
          </cell>
          <cell r="G73" t="str">
            <v>СКО</v>
          </cell>
          <cell r="H73" t="str">
            <v xml:space="preserve"> </v>
          </cell>
          <cell r="I73">
            <v>0</v>
          </cell>
          <cell r="J73" t="str">
            <v>СКО</v>
          </cell>
          <cell r="K73">
            <v>0</v>
          </cell>
          <cell r="L73">
            <v>0</v>
          </cell>
          <cell r="M73" t="str">
            <v>СПЕСИВЦЕВА</v>
          </cell>
          <cell r="N73" t="str">
            <v>Е</v>
          </cell>
          <cell r="O73" t="str">
            <v>СПЕСИВЦЕВА Е.</v>
          </cell>
          <cell r="P73">
            <v>0</v>
          </cell>
          <cell r="Q73">
            <v>34</v>
          </cell>
          <cell r="R73">
            <v>166</v>
          </cell>
          <cell r="S73">
            <v>170</v>
          </cell>
          <cell r="T73" t="str">
            <v>166-170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70</v>
          </cell>
          <cell r="B74">
            <v>70</v>
          </cell>
          <cell r="C74">
            <v>0</v>
          </cell>
          <cell r="D74" t="str">
            <v/>
          </cell>
          <cell r="E74">
            <v>0</v>
          </cell>
          <cell r="F74" t="str">
            <v/>
          </cell>
          <cell r="G74" t="str">
            <v/>
          </cell>
          <cell r="H74" t="str">
            <v xml:space="preserve"> </v>
          </cell>
          <cell r="I74">
            <v>0</v>
          </cell>
          <cell r="J74" t="str">
            <v>СКО</v>
          </cell>
          <cell r="K74">
            <v>0</v>
          </cell>
          <cell r="L74">
            <v>0</v>
          </cell>
          <cell r="M74" t="e">
            <v>#VALUE!</v>
          </cell>
          <cell r="N74" t="e">
            <v>#VALUE!</v>
          </cell>
          <cell r="O74" t="e">
            <v>#VALUE!</v>
          </cell>
          <cell r="P74">
            <v>0</v>
          </cell>
          <cell r="Q74">
            <v>34</v>
          </cell>
          <cell r="R74">
            <v>166</v>
          </cell>
          <cell r="S74">
            <v>170</v>
          </cell>
          <cell r="T74" t="str">
            <v>166-170</v>
          </cell>
          <cell r="U74">
            <v>0</v>
          </cell>
          <cell r="V74" t="str">
            <v/>
          </cell>
          <cell r="W74" t="str">
            <v/>
          </cell>
        </row>
        <row r="75">
          <cell r="A75">
            <v>71</v>
          </cell>
          <cell r="B75">
            <v>71</v>
          </cell>
          <cell r="C75" t="str">
            <v>НУРЖАНКЫЗЫ Аружан</v>
          </cell>
          <cell r="D75">
            <v>38118</v>
          </cell>
          <cell r="E75" t="str">
            <v>КМС</v>
          </cell>
          <cell r="F75">
            <v>21</v>
          </cell>
          <cell r="G75" t="str">
            <v>Туркестан обл.</v>
          </cell>
          <cell r="H75" t="str">
            <v xml:space="preserve"> </v>
          </cell>
          <cell r="I75" t="str">
            <v>Туркестанская обл.</v>
          </cell>
          <cell r="J75" t="str">
            <v>Туркестанская обл.</v>
          </cell>
          <cell r="K75" t="str">
            <v>Есимханов Е.Б.</v>
          </cell>
          <cell r="L75">
            <v>0</v>
          </cell>
          <cell r="M75" t="str">
            <v>НУРЖАНКЫЗЫ</v>
          </cell>
          <cell r="N75" t="str">
            <v>А</v>
          </cell>
          <cell r="O75" t="str">
            <v>НУРЖАНКЫЗЫ А.</v>
          </cell>
          <cell r="P75">
            <v>35</v>
          </cell>
          <cell r="Q75">
            <v>35</v>
          </cell>
          <cell r="R75">
            <v>171</v>
          </cell>
          <cell r="S75">
            <v>175</v>
          </cell>
          <cell r="T75" t="str">
            <v>171-175</v>
          </cell>
          <cell r="U75" t="str">
            <v>Туркестанская обл.</v>
          </cell>
          <cell r="V75">
            <v>21</v>
          </cell>
          <cell r="W75">
            <v>0</v>
          </cell>
        </row>
        <row r="76">
          <cell r="A76">
            <v>72</v>
          </cell>
          <cell r="B76">
            <v>72</v>
          </cell>
          <cell r="C76" t="str">
            <v>АХМАДАЛИЕВА Шахзода</v>
          </cell>
          <cell r="D76">
            <v>38859</v>
          </cell>
          <cell r="E76" t="str">
            <v>II</v>
          </cell>
          <cell r="F76">
            <v>26</v>
          </cell>
          <cell r="G76" t="str">
            <v>Туркестан обл.</v>
          </cell>
          <cell r="H76" t="str">
            <v xml:space="preserve"> </v>
          </cell>
          <cell r="I76">
            <v>0</v>
          </cell>
          <cell r="J76" t="str">
            <v>Туркестанская обл.</v>
          </cell>
          <cell r="K76">
            <v>0</v>
          </cell>
          <cell r="L76">
            <v>0</v>
          </cell>
          <cell r="M76" t="str">
            <v>АХМАДАЛИЕВА</v>
          </cell>
          <cell r="N76" t="str">
            <v>Ш</v>
          </cell>
          <cell r="O76" t="str">
            <v>АХМАДАЛИЕВА Ш.</v>
          </cell>
          <cell r="P76">
            <v>0</v>
          </cell>
          <cell r="Q76">
            <v>35</v>
          </cell>
          <cell r="R76">
            <v>171</v>
          </cell>
          <cell r="S76">
            <v>175</v>
          </cell>
          <cell r="T76" t="str">
            <v>171-175</v>
          </cell>
          <cell r="U76">
            <v>0</v>
          </cell>
          <cell r="V76">
            <v>26</v>
          </cell>
          <cell r="W76">
            <v>0</v>
          </cell>
        </row>
        <row r="77">
          <cell r="A77">
            <v>73</v>
          </cell>
          <cell r="B77">
            <v>73</v>
          </cell>
          <cell r="C77" t="str">
            <v>СЕРИКБАЙ Назым</v>
          </cell>
          <cell r="D77">
            <v>39088</v>
          </cell>
          <cell r="E77" t="str">
            <v>КМС</v>
          </cell>
          <cell r="F77">
            <v>0</v>
          </cell>
          <cell r="G77" t="str">
            <v>Туркестан обл.</v>
          </cell>
          <cell r="H77" t="str">
            <v xml:space="preserve"> </v>
          </cell>
          <cell r="I77">
            <v>0</v>
          </cell>
          <cell r="J77" t="str">
            <v>Туркестанская обл.</v>
          </cell>
          <cell r="K77">
            <v>0</v>
          </cell>
          <cell r="L77">
            <v>0</v>
          </cell>
          <cell r="M77" t="str">
            <v>СЕРИКБАЙ</v>
          </cell>
          <cell r="N77" t="str">
            <v>Н</v>
          </cell>
          <cell r="O77" t="str">
            <v>СЕРИКБАЙ Н.</v>
          </cell>
          <cell r="P77">
            <v>0</v>
          </cell>
          <cell r="Q77">
            <v>35</v>
          </cell>
          <cell r="R77">
            <v>171</v>
          </cell>
          <cell r="S77">
            <v>175</v>
          </cell>
          <cell r="T77" t="str">
            <v>171-175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74</v>
          </cell>
          <cell r="B78">
            <v>74</v>
          </cell>
          <cell r="C78" t="str">
            <v xml:space="preserve">ШАВКАТОВА Гулёра </v>
          </cell>
          <cell r="D78">
            <v>38913</v>
          </cell>
          <cell r="E78" t="str">
            <v>II</v>
          </cell>
          <cell r="F78">
            <v>0</v>
          </cell>
          <cell r="G78" t="str">
            <v>Туркестан обл.</v>
          </cell>
          <cell r="H78" t="str">
            <v xml:space="preserve"> </v>
          </cell>
          <cell r="I78">
            <v>0</v>
          </cell>
          <cell r="J78" t="str">
            <v>Туркестанская обл.</v>
          </cell>
          <cell r="K78">
            <v>0</v>
          </cell>
          <cell r="L78">
            <v>0</v>
          </cell>
          <cell r="M78" t="str">
            <v>ШАВКАТОВА</v>
          </cell>
          <cell r="N78" t="str">
            <v>Г</v>
          </cell>
          <cell r="O78" t="str">
            <v>ШАВКАТОВА Г.</v>
          </cell>
          <cell r="P78">
            <v>0</v>
          </cell>
          <cell r="Q78">
            <v>35</v>
          </cell>
          <cell r="R78">
            <v>171</v>
          </cell>
          <cell r="S78">
            <v>175</v>
          </cell>
          <cell r="T78" t="str">
            <v>171-175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75</v>
          </cell>
          <cell r="B79">
            <v>75</v>
          </cell>
          <cell r="C79">
            <v>0</v>
          </cell>
          <cell r="D79" t="str">
            <v/>
          </cell>
          <cell r="E79">
            <v>0</v>
          </cell>
          <cell r="F79" t="str">
            <v/>
          </cell>
          <cell r="G79" t="str">
            <v/>
          </cell>
          <cell r="H79" t="str">
            <v xml:space="preserve"> </v>
          </cell>
          <cell r="I79">
            <v>0</v>
          </cell>
          <cell r="J79" t="str">
            <v>Туркестанская обл.</v>
          </cell>
          <cell r="K79">
            <v>0</v>
          </cell>
          <cell r="L79">
            <v>0</v>
          </cell>
          <cell r="M79" t="e">
            <v>#VALUE!</v>
          </cell>
          <cell r="N79" t="e">
            <v>#VALUE!</v>
          </cell>
          <cell r="O79" t="e">
            <v>#VALUE!</v>
          </cell>
          <cell r="P79">
            <v>0</v>
          </cell>
          <cell r="Q79">
            <v>35</v>
          </cell>
          <cell r="R79">
            <v>171</v>
          </cell>
          <cell r="S79">
            <v>175</v>
          </cell>
          <cell r="T79" t="str">
            <v>171-175</v>
          </cell>
          <cell r="U79">
            <v>0</v>
          </cell>
          <cell r="V79" t="str">
            <v/>
          </cell>
          <cell r="W79" t="str">
            <v/>
          </cell>
        </row>
        <row r="80">
          <cell r="A80">
            <v>76</v>
          </cell>
          <cell r="B80">
            <v>76</v>
          </cell>
          <cell r="C80" t="str">
            <v>БОРИСЮК Алина</v>
          </cell>
          <cell r="D80">
            <v>37342</v>
          </cell>
          <cell r="E80" t="str">
            <v>КМС</v>
          </cell>
          <cell r="F80">
            <v>59</v>
          </cell>
          <cell r="G80" t="str">
            <v>Костанай. обл</v>
          </cell>
          <cell r="H80" t="str">
            <v xml:space="preserve"> </v>
          </cell>
          <cell r="I80" t="str">
            <v>Костанайская обл.</v>
          </cell>
          <cell r="J80" t="str">
            <v>Костанайская обл.</v>
          </cell>
          <cell r="K80" t="str">
            <v>Магалеева Л.К.</v>
          </cell>
          <cell r="L80">
            <v>0</v>
          </cell>
          <cell r="M80" t="str">
            <v>БОРИСЮК</v>
          </cell>
          <cell r="N80" t="str">
            <v>А</v>
          </cell>
          <cell r="O80" t="str">
            <v>БОРИСЮК А.</v>
          </cell>
          <cell r="P80">
            <v>16</v>
          </cell>
          <cell r="Q80">
            <v>16</v>
          </cell>
          <cell r="R80">
            <v>76</v>
          </cell>
          <cell r="S80">
            <v>80</v>
          </cell>
          <cell r="T80" t="str">
            <v>76-80</v>
          </cell>
          <cell r="U80" t="str">
            <v>Костанайская обл.</v>
          </cell>
          <cell r="V80">
            <v>59</v>
          </cell>
          <cell r="W80">
            <v>0</v>
          </cell>
        </row>
        <row r="81">
          <cell r="A81">
            <v>77</v>
          </cell>
          <cell r="B81">
            <v>77</v>
          </cell>
          <cell r="C81" t="str">
            <v>ИСИМОВА Дана</v>
          </cell>
          <cell r="D81">
            <v>37552</v>
          </cell>
          <cell r="E81" t="str">
            <v>КМС</v>
          </cell>
          <cell r="F81">
            <v>25</v>
          </cell>
          <cell r="G81" t="str">
            <v>Костанай. обл</v>
          </cell>
          <cell r="H81" t="str">
            <v xml:space="preserve"> </v>
          </cell>
          <cell r="I81">
            <v>0</v>
          </cell>
          <cell r="J81" t="str">
            <v>Костанайская обл.</v>
          </cell>
          <cell r="K81">
            <v>0</v>
          </cell>
          <cell r="L81">
            <v>0</v>
          </cell>
          <cell r="M81" t="str">
            <v>ИСИМОВА</v>
          </cell>
          <cell r="N81" t="str">
            <v>Д</v>
          </cell>
          <cell r="O81" t="str">
            <v>ИСИМОВА Д.</v>
          </cell>
          <cell r="P81">
            <v>0</v>
          </cell>
          <cell r="Q81">
            <v>16</v>
          </cell>
          <cell r="R81">
            <v>76</v>
          </cell>
          <cell r="S81">
            <v>80</v>
          </cell>
          <cell r="T81" t="str">
            <v>76-80</v>
          </cell>
          <cell r="U81">
            <v>0</v>
          </cell>
          <cell r="V81">
            <v>25</v>
          </cell>
          <cell r="W81">
            <v>0</v>
          </cell>
        </row>
        <row r="82">
          <cell r="A82">
            <v>78</v>
          </cell>
          <cell r="B82">
            <v>78</v>
          </cell>
          <cell r="C82" t="str">
            <v>БИАХМЕТОВА Дана</v>
          </cell>
          <cell r="D82">
            <v>37419</v>
          </cell>
          <cell r="E82" t="str">
            <v>II</v>
          </cell>
          <cell r="F82">
            <v>0</v>
          </cell>
          <cell r="G82" t="str">
            <v>Костанай. обл</v>
          </cell>
          <cell r="H82" t="str">
            <v xml:space="preserve"> </v>
          </cell>
          <cell r="I82">
            <v>0</v>
          </cell>
          <cell r="J82" t="str">
            <v>Костанайская обл.</v>
          </cell>
          <cell r="K82">
            <v>0</v>
          </cell>
          <cell r="L82">
            <v>0</v>
          </cell>
          <cell r="M82" t="str">
            <v>БИАХМЕТОВА</v>
          </cell>
          <cell r="N82" t="str">
            <v>Д</v>
          </cell>
          <cell r="O82" t="str">
            <v>БИАХМЕТОВА Д.</v>
          </cell>
          <cell r="P82">
            <v>0</v>
          </cell>
          <cell r="Q82">
            <v>16</v>
          </cell>
          <cell r="R82">
            <v>76</v>
          </cell>
          <cell r="S82">
            <v>80</v>
          </cell>
          <cell r="T82" t="str">
            <v>76-80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79</v>
          </cell>
          <cell r="B83">
            <v>79</v>
          </cell>
          <cell r="C83">
            <v>0</v>
          </cell>
          <cell r="D83" t="str">
            <v/>
          </cell>
          <cell r="E83">
            <v>0</v>
          </cell>
          <cell r="F83" t="str">
            <v/>
          </cell>
          <cell r="G83">
            <v>0</v>
          </cell>
          <cell r="H83" t="str">
            <v xml:space="preserve"> </v>
          </cell>
          <cell r="I83">
            <v>0</v>
          </cell>
          <cell r="J83" t="str">
            <v>Костанайская обл.</v>
          </cell>
          <cell r="K83">
            <v>0</v>
          </cell>
          <cell r="L83">
            <v>0</v>
          </cell>
          <cell r="M83" t="e">
            <v>#VALUE!</v>
          </cell>
          <cell r="N83" t="e">
            <v>#VALUE!</v>
          </cell>
          <cell r="O83" t="e">
            <v>#VALUE!</v>
          </cell>
          <cell r="P83">
            <v>0</v>
          </cell>
          <cell r="Q83">
            <v>16</v>
          </cell>
          <cell r="R83">
            <v>76</v>
          </cell>
          <cell r="S83">
            <v>80</v>
          </cell>
          <cell r="T83" t="str">
            <v>76-80</v>
          </cell>
          <cell r="U83">
            <v>0</v>
          </cell>
          <cell r="V83" t="str">
            <v/>
          </cell>
          <cell r="W83" t="str">
            <v/>
          </cell>
        </row>
        <row r="84">
          <cell r="A84">
            <v>80</v>
          </cell>
          <cell r="B84">
            <v>80</v>
          </cell>
          <cell r="C84">
            <v>0</v>
          </cell>
          <cell r="D84" t="str">
            <v/>
          </cell>
          <cell r="E84">
            <v>0</v>
          </cell>
          <cell r="F84" t="str">
            <v/>
          </cell>
          <cell r="G84" t="str">
            <v/>
          </cell>
          <cell r="H84" t="str">
            <v xml:space="preserve"> </v>
          </cell>
          <cell r="I84">
            <v>0</v>
          </cell>
          <cell r="J84" t="str">
            <v>Костанайская обл.</v>
          </cell>
          <cell r="K84">
            <v>0</v>
          </cell>
          <cell r="L84">
            <v>0</v>
          </cell>
          <cell r="M84" t="e">
            <v>#VALUE!</v>
          </cell>
          <cell r="N84" t="e">
            <v>#VALUE!</v>
          </cell>
          <cell r="O84" t="e">
            <v>#VALUE!</v>
          </cell>
          <cell r="P84">
            <v>0</v>
          </cell>
          <cell r="Q84">
            <v>16</v>
          </cell>
          <cell r="R84">
            <v>76</v>
          </cell>
          <cell r="S84">
            <v>80</v>
          </cell>
          <cell r="T84" t="str">
            <v>76-80</v>
          </cell>
          <cell r="U84">
            <v>0</v>
          </cell>
          <cell r="V84" t="str">
            <v/>
          </cell>
          <cell r="W84" t="str">
            <v/>
          </cell>
        </row>
        <row r="85">
          <cell r="A85">
            <v>0</v>
          </cell>
          <cell r="B85" t="str">
            <v>-</v>
          </cell>
          <cell r="C85">
            <v>0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 xml:space="preserve"> 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e">
            <v>#VALUE!</v>
          </cell>
          <cell r="N85" t="e">
            <v>#VALUE!</v>
          </cell>
          <cell r="O85" t="e">
            <v>#VALUE!</v>
          </cell>
          <cell r="P85" t="str">
            <v>-</v>
          </cell>
          <cell r="Q85" t="str">
            <v>-</v>
          </cell>
          <cell r="R85" t="str">
            <v>-</v>
          </cell>
          <cell r="S85" t="str">
            <v>-</v>
          </cell>
          <cell r="T85" t="str">
            <v>-</v>
          </cell>
          <cell r="U85" t="str">
            <v>-</v>
          </cell>
          <cell r="V85">
            <v>0</v>
          </cell>
          <cell r="W85">
            <v>0</v>
          </cell>
        </row>
        <row r="86">
          <cell r="A86" t="str">
            <v>-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 t="str">
            <v xml:space="preserve"> 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.</v>
          </cell>
          <cell r="R86" t="str">
            <v>.</v>
          </cell>
          <cell r="S86" t="str">
            <v>.</v>
          </cell>
          <cell r="T86" t="str">
            <v>.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Х</v>
          </cell>
          <cell r="B87" t="str">
            <v>Х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 t="str">
            <v>Х</v>
          </cell>
          <cell r="H87" t="str">
            <v xml:space="preserve"> </v>
          </cell>
          <cell r="I87" t="str">
            <v>Х</v>
          </cell>
          <cell r="J87">
            <v>0</v>
          </cell>
          <cell r="K87" t="str">
            <v>Х</v>
          </cell>
          <cell r="L87" t="str">
            <v>Х</v>
          </cell>
          <cell r="M87" t="str">
            <v>Х</v>
          </cell>
          <cell r="N87" t="str">
            <v>Х</v>
          </cell>
          <cell r="O87" t="str">
            <v>Х</v>
          </cell>
          <cell r="P87" t="str">
            <v>Х</v>
          </cell>
          <cell r="Q87" t="str">
            <v>Х</v>
          </cell>
          <cell r="R87" t="str">
            <v>Х</v>
          </cell>
          <cell r="S87" t="str">
            <v>Х</v>
          </cell>
          <cell r="T87" t="str">
            <v>Х</v>
          </cell>
          <cell r="U87" t="str">
            <v>Х</v>
          </cell>
          <cell r="V87">
            <v>0</v>
          </cell>
          <cell r="W87">
            <v>0</v>
          </cell>
        </row>
        <row r="88">
          <cell r="A88" t="str">
            <v>Nr.</v>
          </cell>
          <cell r="B88" t="str">
            <v>№</v>
          </cell>
          <cell r="C88" t="str">
            <v>ФАМИЛИЯ Имя</v>
          </cell>
          <cell r="D88" t="str">
            <v>Дата рожд.</v>
          </cell>
          <cell r="E88" t="str">
            <v>Разр.</v>
          </cell>
          <cell r="F88" t="str">
            <v>Рейт</v>
          </cell>
          <cell r="G88" t="str">
            <v>Город</v>
          </cell>
          <cell r="H88" t="str">
            <v xml:space="preserve"> </v>
          </cell>
          <cell r="I88" t="str">
            <v>Команда</v>
          </cell>
          <cell r="J88">
            <v>0</v>
          </cell>
          <cell r="K88" t="str">
            <v>Тренер команды</v>
          </cell>
          <cell r="L88" t="str">
            <v>ФО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>Команда</v>
          </cell>
          <cell r="V88">
            <v>0</v>
          </cell>
          <cell r="W88" t="str">
            <v>ЯНВ</v>
          </cell>
        </row>
        <row r="89">
          <cell r="A89">
            <v>101</v>
          </cell>
          <cell r="B89">
            <v>1</v>
          </cell>
          <cell r="C89" t="str">
            <v>ТОРШАЕВА Гюзель</v>
          </cell>
          <cell r="D89">
            <v>38324</v>
          </cell>
          <cell r="E89" t="str">
            <v>КМС</v>
          </cell>
          <cell r="F89">
            <v>34</v>
          </cell>
          <cell r="G89" t="str">
            <v>Мангистау. обл.</v>
          </cell>
          <cell r="H89" t="str">
            <v xml:space="preserve"> </v>
          </cell>
          <cell r="I89" t="str">
            <v>Мангистауская обл.-1</v>
          </cell>
          <cell r="J89" t="str">
            <v>Мангистауская обл.-1</v>
          </cell>
          <cell r="K89" t="str">
            <v>Бурбасов Е.К.</v>
          </cell>
          <cell r="L89">
            <v>0</v>
          </cell>
          <cell r="M89" t="str">
            <v>ТОРШАЕВА</v>
          </cell>
          <cell r="N89" t="str">
            <v>Г</v>
          </cell>
          <cell r="O89" t="str">
            <v>ТОРШАЕВА Г.</v>
          </cell>
          <cell r="P89">
            <v>21</v>
          </cell>
          <cell r="Q89">
            <v>21</v>
          </cell>
          <cell r="R89">
            <v>101</v>
          </cell>
          <cell r="S89">
            <v>105</v>
          </cell>
          <cell r="T89" t="str">
            <v>101-105</v>
          </cell>
          <cell r="U89" t="str">
            <v>Мангистауская обл.-1</v>
          </cell>
          <cell r="V89">
            <v>34</v>
          </cell>
          <cell r="W89">
            <v>0</v>
          </cell>
        </row>
        <row r="90">
          <cell r="A90">
            <v>102</v>
          </cell>
          <cell r="B90">
            <v>2</v>
          </cell>
          <cell r="C90" t="str">
            <v>БОРСАКБАЕВА Карина</v>
          </cell>
          <cell r="D90">
            <v>37625</v>
          </cell>
          <cell r="E90" t="str">
            <v>I</v>
          </cell>
          <cell r="F90">
            <v>29</v>
          </cell>
          <cell r="G90" t="str">
            <v>Мангистау. обл.</v>
          </cell>
          <cell r="H90" t="str">
            <v xml:space="preserve"> </v>
          </cell>
          <cell r="I90">
            <v>0</v>
          </cell>
          <cell r="J90" t="str">
            <v>Мангистауская обл.-1</v>
          </cell>
          <cell r="K90">
            <v>0</v>
          </cell>
          <cell r="L90">
            <v>0</v>
          </cell>
          <cell r="M90" t="str">
            <v>БОРСАКБАЕВА</v>
          </cell>
          <cell r="N90" t="str">
            <v>К</v>
          </cell>
          <cell r="O90" t="str">
            <v>БОРСАКБАЕВА К.</v>
          </cell>
          <cell r="P90">
            <v>0</v>
          </cell>
          <cell r="Q90">
            <v>21</v>
          </cell>
          <cell r="R90">
            <v>101</v>
          </cell>
          <cell r="S90">
            <v>105</v>
          </cell>
          <cell r="T90" t="str">
            <v>101-105</v>
          </cell>
          <cell r="U90">
            <v>0</v>
          </cell>
          <cell r="V90">
            <v>29</v>
          </cell>
          <cell r="W90">
            <v>0</v>
          </cell>
        </row>
        <row r="91">
          <cell r="A91">
            <v>103</v>
          </cell>
          <cell r="B91">
            <v>3</v>
          </cell>
          <cell r="C91" t="str">
            <v>БОРСАКБАЕВА Зарина</v>
          </cell>
          <cell r="D91">
            <v>37622</v>
          </cell>
          <cell r="E91" t="str">
            <v>I</v>
          </cell>
          <cell r="F91">
            <v>0</v>
          </cell>
          <cell r="G91" t="str">
            <v>Мангистау. обл.</v>
          </cell>
          <cell r="H91" t="str">
            <v xml:space="preserve"> </v>
          </cell>
          <cell r="I91">
            <v>0</v>
          </cell>
          <cell r="J91" t="str">
            <v>Мангистауская обл.-1</v>
          </cell>
          <cell r="K91">
            <v>0</v>
          </cell>
          <cell r="L91">
            <v>0</v>
          </cell>
          <cell r="M91" t="str">
            <v>БОРСАКБАЕВА</v>
          </cell>
          <cell r="N91" t="str">
            <v>З</v>
          </cell>
          <cell r="O91" t="str">
            <v>БОРСАКБАЕВА З.</v>
          </cell>
          <cell r="P91">
            <v>0</v>
          </cell>
          <cell r="Q91">
            <v>21</v>
          </cell>
          <cell r="R91">
            <v>101</v>
          </cell>
          <cell r="S91">
            <v>105</v>
          </cell>
          <cell r="T91" t="str">
            <v>101-105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104</v>
          </cell>
          <cell r="B92">
            <v>4</v>
          </cell>
          <cell r="C92">
            <v>0</v>
          </cell>
          <cell r="D92" t="str">
            <v/>
          </cell>
          <cell r="E92">
            <v>0</v>
          </cell>
          <cell r="F92" t="str">
            <v/>
          </cell>
          <cell r="G92" t="str">
            <v/>
          </cell>
          <cell r="H92" t="str">
            <v xml:space="preserve"> </v>
          </cell>
          <cell r="I92">
            <v>0</v>
          </cell>
          <cell r="J92" t="str">
            <v>Мангистауская обл.-1</v>
          </cell>
          <cell r="K92">
            <v>0</v>
          </cell>
          <cell r="L92">
            <v>0</v>
          </cell>
          <cell r="M92" t="e">
            <v>#VALUE!</v>
          </cell>
          <cell r="N92" t="e">
            <v>#VALUE!</v>
          </cell>
          <cell r="O92" t="e">
            <v>#VALUE!</v>
          </cell>
          <cell r="P92">
            <v>0</v>
          </cell>
          <cell r="Q92">
            <v>21</v>
          </cell>
          <cell r="R92">
            <v>101</v>
          </cell>
          <cell r="S92">
            <v>105</v>
          </cell>
          <cell r="T92" t="str">
            <v>101-105</v>
          </cell>
          <cell r="U92">
            <v>0</v>
          </cell>
          <cell r="V92" t="str">
            <v/>
          </cell>
          <cell r="W92" t="str">
            <v/>
          </cell>
        </row>
        <row r="93">
          <cell r="A93">
            <v>105</v>
          </cell>
          <cell r="B93">
            <v>5</v>
          </cell>
          <cell r="C93">
            <v>0</v>
          </cell>
          <cell r="D93" t="str">
            <v/>
          </cell>
          <cell r="E93">
            <v>0</v>
          </cell>
          <cell r="F93" t="str">
            <v/>
          </cell>
          <cell r="G93" t="str">
            <v/>
          </cell>
          <cell r="H93" t="str">
            <v xml:space="preserve"> </v>
          </cell>
          <cell r="I93">
            <v>0</v>
          </cell>
          <cell r="J93" t="str">
            <v>Мангистауская обл.-1</v>
          </cell>
          <cell r="K93">
            <v>0</v>
          </cell>
          <cell r="L93">
            <v>0</v>
          </cell>
          <cell r="M93" t="e">
            <v>#VALUE!</v>
          </cell>
          <cell r="N93" t="e">
            <v>#VALUE!</v>
          </cell>
          <cell r="O93" t="e">
            <v>#VALUE!</v>
          </cell>
          <cell r="P93">
            <v>0</v>
          </cell>
          <cell r="Q93">
            <v>21</v>
          </cell>
          <cell r="R93">
            <v>101</v>
          </cell>
          <cell r="S93">
            <v>105</v>
          </cell>
          <cell r="T93" t="str">
            <v>101-105</v>
          </cell>
          <cell r="U93">
            <v>0</v>
          </cell>
          <cell r="V93" t="str">
            <v/>
          </cell>
          <cell r="W93" t="str">
            <v/>
          </cell>
        </row>
        <row r="94">
          <cell r="A94">
            <v>106</v>
          </cell>
          <cell r="B94">
            <v>6</v>
          </cell>
          <cell r="C94" t="str">
            <v>АБУЛХАЙР Роза</v>
          </cell>
          <cell r="D94">
            <v>39083</v>
          </cell>
          <cell r="E94" t="str">
            <v>II</v>
          </cell>
          <cell r="F94">
            <v>0</v>
          </cell>
          <cell r="G94" t="str">
            <v>Мангистау. обл.</v>
          </cell>
          <cell r="H94" t="str">
            <v xml:space="preserve"> </v>
          </cell>
          <cell r="I94" t="str">
            <v>Мангистауская обл.-2</v>
          </cell>
          <cell r="J94" t="str">
            <v>Мангистауская обл.-2</v>
          </cell>
          <cell r="K94" t="str">
            <v>Бурбасов Е.К.</v>
          </cell>
          <cell r="L94">
            <v>0</v>
          </cell>
          <cell r="M94" t="e">
            <v>#VALUE!</v>
          </cell>
          <cell r="N94" t="e">
            <v>#VALUE!</v>
          </cell>
          <cell r="O94" t="e">
            <v>#VALUE!</v>
          </cell>
          <cell r="P94">
            <v>22</v>
          </cell>
          <cell r="Q94">
            <v>22</v>
          </cell>
          <cell r="R94">
            <v>106</v>
          </cell>
          <cell r="S94">
            <v>110</v>
          </cell>
          <cell r="T94" t="str">
            <v>106-110</v>
          </cell>
          <cell r="U94" t="str">
            <v>Мангистауская обл.-2</v>
          </cell>
          <cell r="V94">
            <v>0</v>
          </cell>
          <cell r="W94">
            <v>0</v>
          </cell>
        </row>
        <row r="95">
          <cell r="A95">
            <v>107</v>
          </cell>
          <cell r="B95">
            <v>7</v>
          </cell>
          <cell r="C95" t="str">
            <v>АБУЛХАЙР Салима</v>
          </cell>
          <cell r="D95">
            <v>39814</v>
          </cell>
          <cell r="E95" t="str">
            <v>II</v>
          </cell>
          <cell r="F95">
            <v>0</v>
          </cell>
          <cell r="G95" t="str">
            <v>Мангистау. обл.</v>
          </cell>
          <cell r="H95" t="str">
            <v xml:space="preserve"> </v>
          </cell>
          <cell r="I95">
            <v>0</v>
          </cell>
          <cell r="J95" t="str">
            <v>Мангистауская обл.-2</v>
          </cell>
          <cell r="K95">
            <v>0</v>
          </cell>
          <cell r="L95">
            <v>0</v>
          </cell>
          <cell r="M95" t="e">
            <v>#VALUE!</v>
          </cell>
          <cell r="N95" t="e">
            <v>#VALUE!</v>
          </cell>
          <cell r="O95" t="e">
            <v>#VALUE!</v>
          </cell>
          <cell r="P95">
            <v>0</v>
          </cell>
          <cell r="Q95">
            <v>22</v>
          </cell>
          <cell r="R95">
            <v>106</v>
          </cell>
          <cell r="S95">
            <v>110</v>
          </cell>
          <cell r="T95" t="str">
            <v>106-110</v>
          </cell>
          <cell r="U95">
            <v>0</v>
          </cell>
          <cell r="V95">
            <v>0</v>
          </cell>
          <cell r="W95">
            <v>0</v>
          </cell>
        </row>
        <row r="96">
          <cell r="A96">
            <v>108</v>
          </cell>
          <cell r="B96">
            <v>8</v>
          </cell>
          <cell r="C96" t="str">
            <v>ЕРКИН Акбота</v>
          </cell>
          <cell r="D96">
            <v>39448</v>
          </cell>
          <cell r="E96" t="str">
            <v>II</v>
          </cell>
          <cell r="F96">
            <v>0</v>
          </cell>
          <cell r="G96" t="str">
            <v>Мангистау. обл.</v>
          </cell>
          <cell r="H96" t="str">
            <v xml:space="preserve"> </v>
          </cell>
          <cell r="I96">
            <v>0</v>
          </cell>
          <cell r="J96" t="str">
            <v>Мангистауская обл.-2</v>
          </cell>
          <cell r="K96">
            <v>0</v>
          </cell>
          <cell r="L96">
            <v>0</v>
          </cell>
          <cell r="M96" t="e">
            <v>#VALUE!</v>
          </cell>
          <cell r="N96" t="e">
            <v>#VALUE!</v>
          </cell>
          <cell r="O96" t="e">
            <v>#VALUE!</v>
          </cell>
          <cell r="P96">
            <v>0</v>
          </cell>
          <cell r="Q96">
            <v>22</v>
          </cell>
          <cell r="R96">
            <v>106</v>
          </cell>
          <cell r="S96">
            <v>110</v>
          </cell>
          <cell r="T96" t="str">
            <v>106-110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109</v>
          </cell>
          <cell r="B97">
            <v>9</v>
          </cell>
          <cell r="C97">
            <v>0</v>
          </cell>
          <cell r="D97">
            <v>0</v>
          </cell>
          <cell r="E97">
            <v>0</v>
          </cell>
          <cell r="F97" t="str">
            <v/>
          </cell>
          <cell r="G97">
            <v>0</v>
          </cell>
          <cell r="H97" t="str">
            <v xml:space="preserve"> </v>
          </cell>
          <cell r="I97">
            <v>0</v>
          </cell>
          <cell r="J97" t="str">
            <v>Мангистауская обл.-2</v>
          </cell>
          <cell r="K97">
            <v>0</v>
          </cell>
          <cell r="L97">
            <v>0</v>
          </cell>
          <cell r="M97" t="e">
            <v>#VALUE!</v>
          </cell>
          <cell r="N97" t="e">
            <v>#VALUE!</v>
          </cell>
          <cell r="O97" t="e">
            <v>#VALUE!</v>
          </cell>
          <cell r="P97">
            <v>0</v>
          </cell>
          <cell r="Q97">
            <v>22</v>
          </cell>
          <cell r="R97">
            <v>106</v>
          </cell>
          <cell r="S97">
            <v>110</v>
          </cell>
          <cell r="T97" t="str">
            <v>106-110</v>
          </cell>
          <cell r="U97">
            <v>0</v>
          </cell>
          <cell r="V97" t="str">
            <v/>
          </cell>
          <cell r="W97" t="str">
            <v/>
          </cell>
        </row>
        <row r="98">
          <cell r="A98">
            <v>110</v>
          </cell>
          <cell r="B98">
            <v>10</v>
          </cell>
          <cell r="C98">
            <v>0</v>
          </cell>
          <cell r="D98" t="str">
            <v/>
          </cell>
          <cell r="E98">
            <v>0</v>
          </cell>
          <cell r="F98" t="str">
            <v/>
          </cell>
          <cell r="G98" t="str">
            <v/>
          </cell>
          <cell r="H98" t="str">
            <v xml:space="preserve"> </v>
          </cell>
          <cell r="I98">
            <v>0</v>
          </cell>
          <cell r="J98" t="str">
            <v>Мангистауская обл.-2</v>
          </cell>
          <cell r="K98">
            <v>0</v>
          </cell>
          <cell r="L98">
            <v>0</v>
          </cell>
          <cell r="M98" t="e">
            <v>#VALUE!</v>
          </cell>
          <cell r="N98" t="e">
            <v>#VALUE!</v>
          </cell>
          <cell r="O98" t="e">
            <v>#VALUE!</v>
          </cell>
          <cell r="P98">
            <v>0</v>
          </cell>
          <cell r="Q98">
            <v>22</v>
          </cell>
          <cell r="R98">
            <v>106</v>
          </cell>
          <cell r="S98">
            <v>110</v>
          </cell>
          <cell r="T98" t="str">
            <v>106-110</v>
          </cell>
          <cell r="U98">
            <v>0</v>
          </cell>
          <cell r="V98" t="str">
            <v/>
          </cell>
          <cell r="W98" t="str">
            <v/>
          </cell>
        </row>
        <row r="99">
          <cell r="A99">
            <v>111</v>
          </cell>
          <cell r="B99">
            <v>11</v>
          </cell>
          <cell r="C99" t="str">
            <v>МЕДЕУОВА Анаа</v>
          </cell>
          <cell r="D99">
            <v>38353</v>
          </cell>
          <cell r="E99" t="str">
            <v>КМС</v>
          </cell>
          <cell r="F99">
            <v>0</v>
          </cell>
          <cell r="G99" t="str">
            <v>Жамбылск. обл.</v>
          </cell>
          <cell r="H99" t="str">
            <v xml:space="preserve"> </v>
          </cell>
          <cell r="I99" t="str">
            <v>Жамбылская обл.-2</v>
          </cell>
          <cell r="J99" t="str">
            <v>Жамбылская обл.-2</v>
          </cell>
          <cell r="K99" t="str">
            <v>Хасанов Н.</v>
          </cell>
          <cell r="L99">
            <v>0</v>
          </cell>
          <cell r="M99" t="str">
            <v>МЕДЕУОВА</v>
          </cell>
          <cell r="N99" t="str">
            <v>А</v>
          </cell>
          <cell r="O99" t="str">
            <v>МЕДЕУОВА А.</v>
          </cell>
          <cell r="P99">
            <v>23</v>
          </cell>
          <cell r="Q99">
            <v>23</v>
          </cell>
          <cell r="R99">
            <v>111</v>
          </cell>
          <cell r="S99">
            <v>115</v>
          </cell>
          <cell r="T99" t="str">
            <v>111-115</v>
          </cell>
          <cell r="U99" t="str">
            <v>Жамбылская обл.-2</v>
          </cell>
          <cell r="V99">
            <v>0</v>
          </cell>
          <cell r="W99">
            <v>0</v>
          </cell>
        </row>
        <row r="100">
          <cell r="A100">
            <v>112</v>
          </cell>
          <cell r="B100">
            <v>12</v>
          </cell>
          <cell r="C100" t="str">
            <v>МУКАШ Шугыла</v>
          </cell>
          <cell r="D100">
            <v>39083</v>
          </cell>
          <cell r="E100" t="str">
            <v>б.р.</v>
          </cell>
          <cell r="F100">
            <v>0</v>
          </cell>
          <cell r="G100" t="str">
            <v>Жамбылск. обл.</v>
          </cell>
          <cell r="H100" t="str">
            <v xml:space="preserve"> </v>
          </cell>
          <cell r="I100">
            <v>0</v>
          </cell>
          <cell r="J100" t="str">
            <v>Жамбылская обл.-2</v>
          </cell>
          <cell r="K100">
            <v>0</v>
          </cell>
          <cell r="L100">
            <v>0</v>
          </cell>
          <cell r="M100" t="str">
            <v>МУКАШ</v>
          </cell>
          <cell r="N100" t="str">
            <v>Ш</v>
          </cell>
          <cell r="O100" t="str">
            <v>МУКАШ Ш.</v>
          </cell>
          <cell r="P100">
            <v>0</v>
          </cell>
          <cell r="Q100">
            <v>23</v>
          </cell>
          <cell r="R100">
            <v>111</v>
          </cell>
          <cell r="S100">
            <v>115</v>
          </cell>
          <cell r="T100" t="str">
            <v>111-115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113</v>
          </cell>
          <cell r="B101">
            <v>13</v>
          </cell>
          <cell r="C101" t="str">
            <v>ТУРАР Альбина</v>
          </cell>
          <cell r="D101">
            <v>37257</v>
          </cell>
          <cell r="E101" t="str">
            <v>б.р.</v>
          </cell>
          <cell r="F101">
            <v>0</v>
          </cell>
          <cell r="G101" t="str">
            <v>Жамбылск. обл.</v>
          </cell>
          <cell r="H101" t="str">
            <v xml:space="preserve"> </v>
          </cell>
          <cell r="I101">
            <v>0</v>
          </cell>
          <cell r="J101" t="str">
            <v>Жамбылская обл.-2</v>
          </cell>
          <cell r="K101">
            <v>0</v>
          </cell>
          <cell r="L101">
            <v>0</v>
          </cell>
          <cell r="M101" t="str">
            <v>ТУРАР</v>
          </cell>
          <cell r="N101" t="str">
            <v>А</v>
          </cell>
          <cell r="O101" t="str">
            <v>ТУРАР А.</v>
          </cell>
          <cell r="P101">
            <v>0</v>
          </cell>
          <cell r="Q101">
            <v>23</v>
          </cell>
          <cell r="R101">
            <v>111</v>
          </cell>
          <cell r="S101">
            <v>115</v>
          </cell>
          <cell r="T101" t="str">
            <v>111-115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114</v>
          </cell>
          <cell r="B102">
            <v>14</v>
          </cell>
          <cell r="C102" t="str">
            <v>МУСТАФИНА Амина</v>
          </cell>
          <cell r="D102">
            <v>39448</v>
          </cell>
          <cell r="E102" t="str">
            <v>б.р.</v>
          </cell>
          <cell r="F102">
            <v>0</v>
          </cell>
          <cell r="G102" t="str">
            <v>Жамбылск. обл.</v>
          </cell>
          <cell r="H102" t="str">
            <v xml:space="preserve"> </v>
          </cell>
          <cell r="I102">
            <v>0</v>
          </cell>
          <cell r="J102" t="str">
            <v>Жамбылская обл.-2</v>
          </cell>
          <cell r="K102">
            <v>0</v>
          </cell>
          <cell r="L102">
            <v>0</v>
          </cell>
          <cell r="M102" t="str">
            <v>МУСТАФИНА</v>
          </cell>
          <cell r="N102" t="str">
            <v>А</v>
          </cell>
          <cell r="O102" t="str">
            <v>МУСТАФИНА А.</v>
          </cell>
          <cell r="P102">
            <v>0</v>
          </cell>
          <cell r="Q102">
            <v>23</v>
          </cell>
          <cell r="R102">
            <v>111</v>
          </cell>
          <cell r="S102">
            <v>115</v>
          </cell>
          <cell r="T102" t="str">
            <v>111-115</v>
          </cell>
          <cell r="U102">
            <v>0</v>
          </cell>
          <cell r="V102">
            <v>0</v>
          </cell>
          <cell r="W102">
            <v>0</v>
          </cell>
        </row>
        <row r="103">
          <cell r="A103">
            <v>115</v>
          </cell>
          <cell r="B103">
            <v>15</v>
          </cell>
          <cell r="C103">
            <v>0</v>
          </cell>
          <cell r="D103" t="str">
            <v/>
          </cell>
          <cell r="E103">
            <v>0</v>
          </cell>
          <cell r="F103" t="str">
            <v/>
          </cell>
          <cell r="G103" t="str">
            <v/>
          </cell>
          <cell r="H103" t="str">
            <v xml:space="preserve"> </v>
          </cell>
          <cell r="I103">
            <v>0</v>
          </cell>
          <cell r="J103" t="str">
            <v>Жамбылская обл.-2</v>
          </cell>
          <cell r="K103">
            <v>0</v>
          </cell>
          <cell r="L103">
            <v>0</v>
          </cell>
          <cell r="M103" t="e">
            <v>#VALUE!</v>
          </cell>
          <cell r="N103" t="e">
            <v>#VALUE!</v>
          </cell>
          <cell r="O103" t="e">
            <v>#VALUE!</v>
          </cell>
          <cell r="P103">
            <v>0</v>
          </cell>
          <cell r="Q103">
            <v>23</v>
          </cell>
          <cell r="R103">
            <v>111</v>
          </cell>
          <cell r="S103">
            <v>115</v>
          </cell>
          <cell r="T103" t="str">
            <v>111-115</v>
          </cell>
          <cell r="U103">
            <v>0</v>
          </cell>
          <cell r="V103" t="str">
            <v/>
          </cell>
          <cell r="W103" t="str">
            <v/>
          </cell>
        </row>
        <row r="104">
          <cell r="A104">
            <v>116</v>
          </cell>
          <cell r="B104">
            <v>16</v>
          </cell>
          <cell r="C104">
            <v>0</v>
          </cell>
          <cell r="D104" t="str">
            <v/>
          </cell>
          <cell r="E104">
            <v>0</v>
          </cell>
          <cell r="F104" t="str">
            <v/>
          </cell>
          <cell r="G104" t="str">
            <v/>
          </cell>
          <cell r="H104" t="str">
            <v xml:space="preserve"> 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#VALUE!</v>
          </cell>
          <cell r="N104" t="e">
            <v>#VALUE!</v>
          </cell>
          <cell r="O104" t="e">
            <v>#VALUE!</v>
          </cell>
          <cell r="P104">
            <v>24</v>
          </cell>
          <cell r="Q104">
            <v>24</v>
          </cell>
          <cell r="R104">
            <v>116</v>
          </cell>
          <cell r="S104">
            <v>120</v>
          </cell>
          <cell r="T104" t="str">
            <v>116-120</v>
          </cell>
          <cell r="U104">
            <v>0</v>
          </cell>
          <cell r="V104" t="str">
            <v/>
          </cell>
          <cell r="W104" t="str">
            <v/>
          </cell>
        </row>
        <row r="105">
          <cell r="A105">
            <v>117</v>
          </cell>
          <cell r="B105">
            <v>17</v>
          </cell>
          <cell r="C105">
            <v>0</v>
          </cell>
          <cell r="D105" t="str">
            <v/>
          </cell>
          <cell r="E105">
            <v>0</v>
          </cell>
          <cell r="F105" t="str">
            <v/>
          </cell>
          <cell r="G105" t="str">
            <v/>
          </cell>
          <cell r="H105" t="str">
            <v xml:space="preserve"> 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#VALUE!</v>
          </cell>
          <cell r="N105" t="e">
            <v>#VALUE!</v>
          </cell>
          <cell r="O105" t="e">
            <v>#VALUE!</v>
          </cell>
          <cell r="P105">
            <v>0</v>
          </cell>
          <cell r="Q105">
            <v>24</v>
          </cell>
          <cell r="R105">
            <v>116</v>
          </cell>
          <cell r="S105">
            <v>120</v>
          </cell>
          <cell r="T105" t="str">
            <v>116-120</v>
          </cell>
          <cell r="U105">
            <v>0</v>
          </cell>
          <cell r="V105" t="str">
            <v/>
          </cell>
          <cell r="W105" t="str">
            <v/>
          </cell>
        </row>
        <row r="106">
          <cell r="A106">
            <v>118</v>
          </cell>
          <cell r="B106">
            <v>18</v>
          </cell>
          <cell r="C106">
            <v>0</v>
          </cell>
          <cell r="D106" t="str">
            <v/>
          </cell>
          <cell r="E106">
            <v>0</v>
          </cell>
          <cell r="F106" t="str">
            <v/>
          </cell>
          <cell r="G106" t="str">
            <v/>
          </cell>
          <cell r="H106" t="str">
            <v xml:space="preserve"> 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#VALUE!</v>
          </cell>
          <cell r="N106" t="e">
            <v>#VALUE!</v>
          </cell>
          <cell r="O106" t="e">
            <v>#VALUE!</v>
          </cell>
          <cell r="P106">
            <v>0</v>
          </cell>
          <cell r="Q106">
            <v>24</v>
          </cell>
          <cell r="R106">
            <v>116</v>
          </cell>
          <cell r="S106">
            <v>120</v>
          </cell>
          <cell r="T106" t="str">
            <v>116-120</v>
          </cell>
          <cell r="U106">
            <v>0</v>
          </cell>
          <cell r="V106" t="str">
            <v/>
          </cell>
          <cell r="W106" t="str">
            <v/>
          </cell>
        </row>
        <row r="107">
          <cell r="A107">
            <v>119</v>
          </cell>
          <cell r="B107">
            <v>19</v>
          </cell>
          <cell r="C107">
            <v>0</v>
          </cell>
          <cell r="D107" t="str">
            <v/>
          </cell>
          <cell r="E107">
            <v>0</v>
          </cell>
          <cell r="F107" t="str">
            <v/>
          </cell>
          <cell r="G107" t="str">
            <v/>
          </cell>
          <cell r="H107" t="str">
            <v xml:space="preserve"> 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#VALUE!</v>
          </cell>
          <cell r="N107" t="e">
            <v>#VALUE!</v>
          </cell>
          <cell r="O107" t="e">
            <v>#VALUE!</v>
          </cell>
          <cell r="P107">
            <v>0</v>
          </cell>
          <cell r="Q107">
            <v>24</v>
          </cell>
          <cell r="R107">
            <v>116</v>
          </cell>
          <cell r="S107">
            <v>120</v>
          </cell>
          <cell r="T107" t="str">
            <v>116-120</v>
          </cell>
          <cell r="U107">
            <v>0</v>
          </cell>
          <cell r="V107" t="str">
            <v/>
          </cell>
          <cell r="W107" t="str">
            <v/>
          </cell>
        </row>
        <row r="108">
          <cell r="A108">
            <v>120</v>
          </cell>
          <cell r="B108">
            <v>20</v>
          </cell>
          <cell r="C108">
            <v>0</v>
          </cell>
          <cell r="D108" t="str">
            <v/>
          </cell>
          <cell r="E108">
            <v>0</v>
          </cell>
          <cell r="F108" t="str">
            <v/>
          </cell>
          <cell r="G108" t="str">
            <v/>
          </cell>
          <cell r="H108" t="str">
            <v xml:space="preserve"> 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#VALUE!</v>
          </cell>
          <cell r="N108" t="e">
            <v>#VALUE!</v>
          </cell>
          <cell r="O108" t="e">
            <v>#VALUE!</v>
          </cell>
          <cell r="P108">
            <v>0</v>
          </cell>
          <cell r="Q108">
            <v>24</v>
          </cell>
          <cell r="R108">
            <v>116</v>
          </cell>
          <cell r="S108">
            <v>120</v>
          </cell>
          <cell r="T108" t="str">
            <v>116-120</v>
          </cell>
          <cell r="U108">
            <v>0</v>
          </cell>
          <cell r="V108" t="str">
            <v/>
          </cell>
          <cell r="W108" t="str">
            <v/>
          </cell>
        </row>
        <row r="109">
          <cell r="A109">
            <v>121</v>
          </cell>
          <cell r="B109">
            <v>21</v>
          </cell>
          <cell r="C109">
            <v>0</v>
          </cell>
          <cell r="D109" t="str">
            <v/>
          </cell>
          <cell r="E109">
            <v>0</v>
          </cell>
          <cell r="F109" t="str">
            <v/>
          </cell>
          <cell r="G109" t="str">
            <v/>
          </cell>
          <cell r="H109" t="str">
            <v xml:space="preserve"> 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#VALUE!</v>
          </cell>
          <cell r="N109" t="e">
            <v>#VALUE!</v>
          </cell>
          <cell r="O109" t="e">
            <v>#VALUE!</v>
          </cell>
          <cell r="P109">
            <v>25</v>
          </cell>
          <cell r="Q109">
            <v>25</v>
          </cell>
          <cell r="R109">
            <v>121</v>
          </cell>
          <cell r="S109">
            <v>125</v>
          </cell>
          <cell r="T109" t="str">
            <v>121-125</v>
          </cell>
          <cell r="U109">
            <v>0</v>
          </cell>
          <cell r="V109" t="str">
            <v/>
          </cell>
          <cell r="W109" t="str">
            <v/>
          </cell>
        </row>
        <row r="110">
          <cell r="A110">
            <v>122</v>
          </cell>
          <cell r="B110">
            <v>22</v>
          </cell>
          <cell r="C110">
            <v>0</v>
          </cell>
          <cell r="D110" t="str">
            <v/>
          </cell>
          <cell r="E110">
            <v>0</v>
          </cell>
          <cell r="F110" t="str">
            <v/>
          </cell>
          <cell r="G110" t="str">
            <v/>
          </cell>
          <cell r="H110" t="str">
            <v xml:space="preserve"> 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#VALUE!</v>
          </cell>
          <cell r="N110" t="e">
            <v>#VALUE!</v>
          </cell>
          <cell r="O110" t="e">
            <v>#VALUE!</v>
          </cell>
          <cell r="P110">
            <v>0</v>
          </cell>
          <cell r="Q110">
            <v>25</v>
          </cell>
          <cell r="R110">
            <v>121</v>
          </cell>
          <cell r="S110">
            <v>125</v>
          </cell>
          <cell r="T110" t="str">
            <v>121-125</v>
          </cell>
          <cell r="U110">
            <v>0</v>
          </cell>
          <cell r="V110" t="str">
            <v/>
          </cell>
          <cell r="W110" t="str">
            <v/>
          </cell>
        </row>
        <row r="111">
          <cell r="A111">
            <v>123</v>
          </cell>
          <cell r="B111">
            <v>23</v>
          </cell>
          <cell r="C111">
            <v>0</v>
          </cell>
          <cell r="D111" t="str">
            <v/>
          </cell>
          <cell r="E111">
            <v>0</v>
          </cell>
          <cell r="F111" t="str">
            <v/>
          </cell>
          <cell r="G111" t="str">
            <v/>
          </cell>
          <cell r="H111" t="str">
            <v xml:space="preserve"> 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#VALUE!</v>
          </cell>
          <cell r="N111" t="e">
            <v>#VALUE!</v>
          </cell>
          <cell r="O111" t="e">
            <v>#VALUE!</v>
          </cell>
          <cell r="P111">
            <v>0</v>
          </cell>
          <cell r="Q111">
            <v>25</v>
          </cell>
          <cell r="R111">
            <v>121</v>
          </cell>
          <cell r="S111">
            <v>125</v>
          </cell>
          <cell r="T111" t="str">
            <v>121-125</v>
          </cell>
          <cell r="U111">
            <v>0</v>
          </cell>
          <cell r="V111" t="str">
            <v/>
          </cell>
          <cell r="W111" t="str">
            <v/>
          </cell>
        </row>
        <row r="112">
          <cell r="A112">
            <v>124</v>
          </cell>
          <cell r="B112">
            <v>24</v>
          </cell>
          <cell r="C112">
            <v>0</v>
          </cell>
          <cell r="D112" t="str">
            <v/>
          </cell>
          <cell r="E112">
            <v>0</v>
          </cell>
          <cell r="F112" t="str">
            <v/>
          </cell>
          <cell r="G112" t="str">
            <v/>
          </cell>
          <cell r="H112" t="str">
            <v xml:space="preserve"> 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#VALUE!</v>
          </cell>
          <cell r="N112" t="e">
            <v>#VALUE!</v>
          </cell>
          <cell r="O112" t="e">
            <v>#VALUE!</v>
          </cell>
          <cell r="P112">
            <v>0</v>
          </cell>
          <cell r="Q112">
            <v>25</v>
          </cell>
          <cell r="R112">
            <v>121</v>
          </cell>
          <cell r="S112">
            <v>125</v>
          </cell>
          <cell r="T112" t="str">
            <v>121-125</v>
          </cell>
          <cell r="U112">
            <v>0</v>
          </cell>
          <cell r="V112" t="str">
            <v/>
          </cell>
          <cell r="W112" t="str">
            <v/>
          </cell>
        </row>
        <row r="113">
          <cell r="A113">
            <v>125</v>
          </cell>
          <cell r="B113">
            <v>25</v>
          </cell>
          <cell r="C113">
            <v>0</v>
          </cell>
          <cell r="D113" t="str">
            <v/>
          </cell>
          <cell r="E113">
            <v>0</v>
          </cell>
          <cell r="F113" t="str">
            <v/>
          </cell>
          <cell r="G113" t="str">
            <v/>
          </cell>
          <cell r="H113" t="str">
            <v xml:space="preserve"> 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#VALUE!</v>
          </cell>
          <cell r="N113" t="e">
            <v>#VALUE!</v>
          </cell>
          <cell r="O113" t="e">
            <v>#VALUE!</v>
          </cell>
          <cell r="P113">
            <v>0</v>
          </cell>
          <cell r="Q113">
            <v>25</v>
          </cell>
          <cell r="R113">
            <v>121</v>
          </cell>
          <cell r="S113">
            <v>125</v>
          </cell>
          <cell r="T113" t="str">
            <v>121-125</v>
          </cell>
          <cell r="U113">
            <v>0</v>
          </cell>
          <cell r="V113" t="str">
            <v/>
          </cell>
          <cell r="W113" t="str">
            <v/>
          </cell>
        </row>
        <row r="114">
          <cell r="A114">
            <v>126</v>
          </cell>
          <cell r="B114">
            <v>26</v>
          </cell>
          <cell r="C114">
            <v>0</v>
          </cell>
          <cell r="D114" t="str">
            <v/>
          </cell>
          <cell r="E114">
            <v>0</v>
          </cell>
          <cell r="F114" t="str">
            <v/>
          </cell>
          <cell r="G114" t="str">
            <v/>
          </cell>
          <cell r="H114" t="str">
            <v xml:space="preserve"> 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#VALUE!</v>
          </cell>
          <cell r="N114" t="e">
            <v>#VALUE!</v>
          </cell>
          <cell r="O114" t="e">
            <v>#VALUE!</v>
          </cell>
          <cell r="P114">
            <v>26</v>
          </cell>
          <cell r="Q114">
            <v>26</v>
          </cell>
          <cell r="R114">
            <v>126</v>
          </cell>
          <cell r="S114">
            <v>130</v>
          </cell>
          <cell r="T114" t="str">
            <v>126-130</v>
          </cell>
          <cell r="U114">
            <v>0</v>
          </cell>
          <cell r="V114" t="str">
            <v/>
          </cell>
          <cell r="W114" t="str">
            <v/>
          </cell>
        </row>
        <row r="115">
          <cell r="A115">
            <v>127</v>
          </cell>
          <cell r="B115">
            <v>27</v>
          </cell>
          <cell r="C115">
            <v>0</v>
          </cell>
          <cell r="D115" t="str">
            <v/>
          </cell>
          <cell r="E115">
            <v>0</v>
          </cell>
          <cell r="F115" t="str">
            <v/>
          </cell>
          <cell r="G115" t="str">
            <v/>
          </cell>
          <cell r="H115" t="str">
            <v xml:space="preserve"> 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#VALUE!</v>
          </cell>
          <cell r="N115" t="e">
            <v>#VALUE!</v>
          </cell>
          <cell r="O115" t="e">
            <v>#VALUE!</v>
          </cell>
          <cell r="P115">
            <v>0</v>
          </cell>
          <cell r="Q115">
            <v>26</v>
          </cell>
          <cell r="R115">
            <v>126</v>
          </cell>
          <cell r="S115">
            <v>130</v>
          </cell>
          <cell r="T115" t="str">
            <v>126-130</v>
          </cell>
          <cell r="U115">
            <v>0</v>
          </cell>
          <cell r="V115" t="str">
            <v/>
          </cell>
          <cell r="W115" t="str">
            <v/>
          </cell>
        </row>
        <row r="116">
          <cell r="A116">
            <v>128</v>
          </cell>
          <cell r="B116">
            <v>28</v>
          </cell>
          <cell r="C116">
            <v>0</v>
          </cell>
          <cell r="D116" t="str">
            <v/>
          </cell>
          <cell r="E116">
            <v>0</v>
          </cell>
          <cell r="F116" t="str">
            <v/>
          </cell>
          <cell r="G116" t="str">
            <v/>
          </cell>
          <cell r="H116" t="str">
            <v xml:space="preserve"> 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#VALUE!</v>
          </cell>
          <cell r="N116" t="e">
            <v>#VALUE!</v>
          </cell>
          <cell r="O116" t="e">
            <v>#VALUE!</v>
          </cell>
          <cell r="P116">
            <v>0</v>
          </cell>
          <cell r="Q116">
            <v>26</v>
          </cell>
          <cell r="R116">
            <v>126</v>
          </cell>
          <cell r="S116">
            <v>130</v>
          </cell>
          <cell r="T116" t="str">
            <v>126-130</v>
          </cell>
          <cell r="U116">
            <v>0</v>
          </cell>
          <cell r="V116" t="str">
            <v/>
          </cell>
          <cell r="W116" t="str">
            <v/>
          </cell>
        </row>
        <row r="117">
          <cell r="A117">
            <v>129</v>
          </cell>
          <cell r="B117">
            <v>29</v>
          </cell>
          <cell r="C117">
            <v>0</v>
          </cell>
          <cell r="D117" t="str">
            <v/>
          </cell>
          <cell r="E117">
            <v>0</v>
          </cell>
          <cell r="F117" t="str">
            <v/>
          </cell>
          <cell r="G117" t="str">
            <v/>
          </cell>
          <cell r="H117" t="str">
            <v xml:space="preserve"> 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#VALUE!</v>
          </cell>
          <cell r="N117" t="e">
            <v>#VALUE!</v>
          </cell>
          <cell r="O117" t="e">
            <v>#VALUE!</v>
          </cell>
          <cell r="P117">
            <v>0</v>
          </cell>
          <cell r="Q117">
            <v>26</v>
          </cell>
          <cell r="R117">
            <v>126</v>
          </cell>
          <cell r="S117">
            <v>130</v>
          </cell>
          <cell r="T117" t="str">
            <v>126-130</v>
          </cell>
          <cell r="U117">
            <v>0</v>
          </cell>
          <cell r="V117" t="str">
            <v/>
          </cell>
          <cell r="W117" t="str">
            <v/>
          </cell>
        </row>
        <row r="118">
          <cell r="A118">
            <v>130</v>
          </cell>
          <cell r="B118">
            <v>30</v>
          </cell>
          <cell r="C118">
            <v>0</v>
          </cell>
          <cell r="D118" t="str">
            <v/>
          </cell>
          <cell r="E118">
            <v>0</v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#VALUE!</v>
          </cell>
          <cell r="N118" t="e">
            <v>#VALUE!</v>
          </cell>
          <cell r="O118" t="e">
            <v>#VALUE!</v>
          </cell>
          <cell r="P118">
            <v>0</v>
          </cell>
          <cell r="Q118">
            <v>26</v>
          </cell>
          <cell r="R118">
            <v>126</v>
          </cell>
          <cell r="S118">
            <v>130</v>
          </cell>
          <cell r="T118" t="str">
            <v>126-130</v>
          </cell>
          <cell r="U118">
            <v>0</v>
          </cell>
          <cell r="V118" t="str">
            <v/>
          </cell>
          <cell r="W118" t="str">
            <v/>
          </cell>
        </row>
        <row r="119">
          <cell r="A119">
            <v>131</v>
          </cell>
          <cell r="B119">
            <v>31</v>
          </cell>
          <cell r="C119">
            <v>0</v>
          </cell>
          <cell r="D119" t="str">
            <v/>
          </cell>
          <cell r="E119">
            <v>0</v>
          </cell>
          <cell r="F119" t="str">
            <v/>
          </cell>
          <cell r="G119" t="str">
            <v/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#VALUE!</v>
          </cell>
          <cell r="N119" t="e">
            <v>#VALUE!</v>
          </cell>
          <cell r="O119" t="e">
            <v>#VALUE!</v>
          </cell>
          <cell r="P119">
            <v>27</v>
          </cell>
          <cell r="Q119">
            <v>27</v>
          </cell>
          <cell r="R119">
            <v>131</v>
          </cell>
          <cell r="S119">
            <v>135</v>
          </cell>
          <cell r="T119" t="str">
            <v>131-135</v>
          </cell>
          <cell r="U119">
            <v>0</v>
          </cell>
          <cell r="V119" t="str">
            <v/>
          </cell>
          <cell r="W119" t="str">
            <v/>
          </cell>
        </row>
        <row r="120">
          <cell r="A120">
            <v>132</v>
          </cell>
          <cell r="B120">
            <v>32</v>
          </cell>
          <cell r="C120">
            <v>0</v>
          </cell>
          <cell r="D120" t="str">
            <v/>
          </cell>
          <cell r="E120">
            <v>0</v>
          </cell>
          <cell r="F120" t="str">
            <v/>
          </cell>
          <cell r="G120" t="str">
            <v/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#VALUE!</v>
          </cell>
          <cell r="N120" t="e">
            <v>#VALUE!</v>
          </cell>
          <cell r="O120" t="e">
            <v>#VALUE!</v>
          </cell>
          <cell r="P120">
            <v>0</v>
          </cell>
          <cell r="Q120">
            <v>27</v>
          </cell>
          <cell r="R120">
            <v>131</v>
          </cell>
          <cell r="S120">
            <v>135</v>
          </cell>
          <cell r="T120" t="str">
            <v>131-135</v>
          </cell>
          <cell r="U120">
            <v>0</v>
          </cell>
          <cell r="V120" t="str">
            <v/>
          </cell>
          <cell r="W120" t="str">
            <v/>
          </cell>
        </row>
        <row r="121">
          <cell r="A121">
            <v>133</v>
          </cell>
          <cell r="B121">
            <v>33</v>
          </cell>
          <cell r="C121">
            <v>0</v>
          </cell>
          <cell r="D121" t="str">
            <v/>
          </cell>
          <cell r="E121">
            <v>0</v>
          </cell>
          <cell r="F121" t="str">
            <v/>
          </cell>
          <cell r="G121" t="str">
            <v/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#VALUE!</v>
          </cell>
          <cell r="N121" t="e">
            <v>#VALUE!</v>
          </cell>
          <cell r="O121" t="e">
            <v>#VALUE!</v>
          </cell>
          <cell r="P121">
            <v>0</v>
          </cell>
          <cell r="Q121">
            <v>27</v>
          </cell>
          <cell r="R121">
            <v>131</v>
          </cell>
          <cell r="S121">
            <v>135</v>
          </cell>
          <cell r="T121" t="str">
            <v>131-135</v>
          </cell>
          <cell r="U121">
            <v>0</v>
          </cell>
          <cell r="V121" t="str">
            <v/>
          </cell>
          <cell r="W121" t="str">
            <v/>
          </cell>
        </row>
        <row r="122">
          <cell r="A122">
            <v>134</v>
          </cell>
          <cell r="B122">
            <v>34</v>
          </cell>
          <cell r="C122">
            <v>0</v>
          </cell>
          <cell r="D122" t="str">
            <v/>
          </cell>
          <cell r="E122">
            <v>0</v>
          </cell>
          <cell r="F122" t="str">
            <v/>
          </cell>
          <cell r="G122" t="str">
            <v/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#VALUE!</v>
          </cell>
          <cell r="N122" t="e">
            <v>#VALUE!</v>
          </cell>
          <cell r="O122" t="e">
            <v>#VALUE!</v>
          </cell>
          <cell r="P122">
            <v>0</v>
          </cell>
          <cell r="Q122">
            <v>27</v>
          </cell>
          <cell r="R122">
            <v>131</v>
          </cell>
          <cell r="S122">
            <v>135</v>
          </cell>
          <cell r="T122" t="str">
            <v>131-135</v>
          </cell>
          <cell r="U122">
            <v>0</v>
          </cell>
          <cell r="V122" t="str">
            <v/>
          </cell>
          <cell r="W122" t="str">
            <v/>
          </cell>
        </row>
        <row r="123">
          <cell r="A123">
            <v>135</v>
          </cell>
          <cell r="B123">
            <v>35</v>
          </cell>
          <cell r="C123">
            <v>0</v>
          </cell>
          <cell r="D123" t="str">
            <v/>
          </cell>
          <cell r="E123">
            <v>0</v>
          </cell>
          <cell r="F123" t="str">
            <v/>
          </cell>
          <cell r="G123" t="str">
            <v/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#VALUE!</v>
          </cell>
          <cell r="N123" t="e">
            <v>#VALUE!</v>
          </cell>
          <cell r="O123" t="e">
            <v>#VALUE!</v>
          </cell>
          <cell r="P123">
            <v>0</v>
          </cell>
          <cell r="Q123">
            <v>27</v>
          </cell>
          <cell r="R123">
            <v>131</v>
          </cell>
          <cell r="S123">
            <v>135</v>
          </cell>
          <cell r="T123" t="str">
            <v>131-135</v>
          </cell>
          <cell r="U123">
            <v>0</v>
          </cell>
          <cell r="V123" t="str">
            <v/>
          </cell>
          <cell r="W123" t="str">
            <v/>
          </cell>
        </row>
        <row r="124">
          <cell r="A124">
            <v>136</v>
          </cell>
          <cell r="B124">
            <v>36</v>
          </cell>
          <cell r="C124">
            <v>0</v>
          </cell>
          <cell r="D124" t="str">
            <v/>
          </cell>
          <cell r="E124">
            <v>0</v>
          </cell>
          <cell r="F124" t="str">
            <v/>
          </cell>
          <cell r="G124" t="str">
            <v/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#VALUE!</v>
          </cell>
          <cell r="N124" t="e">
            <v>#VALUE!</v>
          </cell>
          <cell r="O124" t="e">
            <v>#VALUE!</v>
          </cell>
          <cell r="P124">
            <v>28</v>
          </cell>
          <cell r="Q124">
            <v>28</v>
          </cell>
          <cell r="R124">
            <v>136</v>
          </cell>
          <cell r="S124">
            <v>140</v>
          </cell>
          <cell r="T124" t="str">
            <v>136-140</v>
          </cell>
          <cell r="U124">
            <v>0</v>
          </cell>
          <cell r="V124" t="str">
            <v/>
          </cell>
          <cell r="W124" t="str">
            <v/>
          </cell>
        </row>
        <row r="125">
          <cell r="A125">
            <v>137</v>
          </cell>
          <cell r="B125">
            <v>37</v>
          </cell>
          <cell r="C125">
            <v>0</v>
          </cell>
          <cell r="D125" t="str">
            <v/>
          </cell>
          <cell r="E125">
            <v>0</v>
          </cell>
          <cell r="F125" t="str">
            <v/>
          </cell>
          <cell r="G125" t="str">
            <v/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#VALUE!</v>
          </cell>
          <cell r="N125" t="e">
            <v>#VALUE!</v>
          </cell>
          <cell r="O125" t="e">
            <v>#VALUE!</v>
          </cell>
          <cell r="P125">
            <v>0</v>
          </cell>
          <cell r="Q125">
            <v>28</v>
          </cell>
          <cell r="R125">
            <v>136</v>
          </cell>
          <cell r="S125">
            <v>140</v>
          </cell>
          <cell r="T125" t="str">
            <v>136-140</v>
          </cell>
          <cell r="U125">
            <v>0</v>
          </cell>
          <cell r="V125" t="str">
            <v/>
          </cell>
          <cell r="W125" t="str">
            <v/>
          </cell>
        </row>
        <row r="126">
          <cell r="A126">
            <v>138</v>
          </cell>
          <cell r="B126">
            <v>38</v>
          </cell>
          <cell r="C126">
            <v>0</v>
          </cell>
          <cell r="D126" t="str">
            <v/>
          </cell>
          <cell r="E126">
            <v>0</v>
          </cell>
          <cell r="F126" t="str">
            <v/>
          </cell>
          <cell r="G126" t="str">
            <v/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#VALUE!</v>
          </cell>
          <cell r="N126" t="e">
            <v>#VALUE!</v>
          </cell>
          <cell r="O126" t="e">
            <v>#VALUE!</v>
          </cell>
          <cell r="P126">
            <v>0</v>
          </cell>
          <cell r="Q126">
            <v>28</v>
          </cell>
          <cell r="R126">
            <v>136</v>
          </cell>
          <cell r="S126">
            <v>140</v>
          </cell>
          <cell r="T126" t="str">
            <v>136-140</v>
          </cell>
          <cell r="U126">
            <v>0</v>
          </cell>
          <cell r="V126" t="str">
            <v/>
          </cell>
          <cell r="W126" t="str">
            <v/>
          </cell>
        </row>
        <row r="127">
          <cell r="A127">
            <v>139</v>
          </cell>
          <cell r="B127">
            <v>39</v>
          </cell>
          <cell r="C127">
            <v>0</v>
          </cell>
          <cell r="D127" t="str">
            <v/>
          </cell>
          <cell r="E127">
            <v>0</v>
          </cell>
          <cell r="F127" t="str">
            <v/>
          </cell>
          <cell r="G127" t="str">
            <v/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#VALUE!</v>
          </cell>
          <cell r="N127" t="e">
            <v>#VALUE!</v>
          </cell>
          <cell r="O127" t="e">
            <v>#VALUE!</v>
          </cell>
          <cell r="P127">
            <v>0</v>
          </cell>
          <cell r="Q127">
            <v>28</v>
          </cell>
          <cell r="R127">
            <v>136</v>
          </cell>
          <cell r="S127">
            <v>140</v>
          </cell>
          <cell r="T127" t="str">
            <v>136-140</v>
          </cell>
          <cell r="U127">
            <v>0</v>
          </cell>
          <cell r="V127" t="str">
            <v/>
          </cell>
          <cell r="W127" t="str">
            <v/>
          </cell>
        </row>
        <row r="128">
          <cell r="A128">
            <v>140</v>
          </cell>
          <cell r="B128">
            <v>40</v>
          </cell>
          <cell r="C128">
            <v>0</v>
          </cell>
          <cell r="D128" t="str">
            <v/>
          </cell>
          <cell r="E128">
            <v>0</v>
          </cell>
          <cell r="F128" t="str">
            <v/>
          </cell>
          <cell r="G128" t="str">
            <v/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#VALUE!</v>
          </cell>
          <cell r="N128" t="e">
            <v>#VALUE!</v>
          </cell>
          <cell r="O128" t="e">
            <v>#VALUE!</v>
          </cell>
          <cell r="P128">
            <v>0</v>
          </cell>
          <cell r="Q128">
            <v>28</v>
          </cell>
          <cell r="R128">
            <v>136</v>
          </cell>
          <cell r="S128">
            <v>140</v>
          </cell>
          <cell r="T128" t="str">
            <v>136-140</v>
          </cell>
          <cell r="U128">
            <v>0</v>
          </cell>
          <cell r="V128" t="str">
            <v/>
          </cell>
          <cell r="W128" t="str">
            <v/>
          </cell>
        </row>
        <row r="129">
          <cell r="A129">
            <v>141</v>
          </cell>
          <cell r="B129">
            <v>41</v>
          </cell>
          <cell r="C129">
            <v>0</v>
          </cell>
          <cell r="D129" t="str">
            <v/>
          </cell>
          <cell r="E129">
            <v>0</v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#VALUE!</v>
          </cell>
          <cell r="N129" t="e">
            <v>#VALUE!</v>
          </cell>
          <cell r="O129" t="e">
            <v>#VALUE!</v>
          </cell>
          <cell r="P129">
            <v>29</v>
          </cell>
          <cell r="Q129">
            <v>29</v>
          </cell>
          <cell r="R129">
            <v>141</v>
          </cell>
          <cell r="S129">
            <v>145</v>
          </cell>
          <cell r="T129" t="str">
            <v>141-145</v>
          </cell>
          <cell r="U129">
            <v>0</v>
          </cell>
          <cell r="V129" t="str">
            <v/>
          </cell>
          <cell r="W129" t="str">
            <v/>
          </cell>
        </row>
        <row r="130">
          <cell r="A130">
            <v>142</v>
          </cell>
          <cell r="B130">
            <v>42</v>
          </cell>
          <cell r="C130">
            <v>0</v>
          </cell>
          <cell r="D130" t="str">
            <v/>
          </cell>
          <cell r="E130">
            <v>0</v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#VALUE!</v>
          </cell>
          <cell r="N130" t="e">
            <v>#VALUE!</v>
          </cell>
          <cell r="O130" t="e">
            <v>#VALUE!</v>
          </cell>
          <cell r="P130">
            <v>0</v>
          </cell>
          <cell r="Q130">
            <v>29</v>
          </cell>
          <cell r="R130">
            <v>141</v>
          </cell>
          <cell r="S130">
            <v>145</v>
          </cell>
          <cell r="T130" t="str">
            <v>141-145</v>
          </cell>
          <cell r="U130">
            <v>0</v>
          </cell>
          <cell r="V130" t="str">
            <v/>
          </cell>
          <cell r="W130" t="str">
            <v/>
          </cell>
        </row>
        <row r="131">
          <cell r="A131">
            <v>143</v>
          </cell>
          <cell r="B131">
            <v>43</v>
          </cell>
          <cell r="C131">
            <v>0</v>
          </cell>
          <cell r="D131" t="str">
            <v/>
          </cell>
          <cell r="E131">
            <v>0</v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#VALUE!</v>
          </cell>
          <cell r="N131" t="e">
            <v>#VALUE!</v>
          </cell>
          <cell r="O131" t="e">
            <v>#VALUE!</v>
          </cell>
          <cell r="P131">
            <v>0</v>
          </cell>
          <cell r="Q131">
            <v>29</v>
          </cell>
          <cell r="R131">
            <v>141</v>
          </cell>
          <cell r="S131">
            <v>145</v>
          </cell>
          <cell r="T131" t="str">
            <v>141-145</v>
          </cell>
          <cell r="U131">
            <v>0</v>
          </cell>
          <cell r="V131" t="str">
            <v/>
          </cell>
          <cell r="W131" t="str">
            <v/>
          </cell>
        </row>
        <row r="132">
          <cell r="A132">
            <v>144</v>
          </cell>
          <cell r="B132">
            <v>44</v>
          </cell>
          <cell r="C132">
            <v>0</v>
          </cell>
          <cell r="D132" t="str">
            <v/>
          </cell>
          <cell r="E132">
            <v>0</v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#VALUE!</v>
          </cell>
          <cell r="N132" t="e">
            <v>#VALUE!</v>
          </cell>
          <cell r="O132" t="e">
            <v>#VALUE!</v>
          </cell>
          <cell r="P132">
            <v>0</v>
          </cell>
          <cell r="Q132">
            <v>29</v>
          </cell>
          <cell r="R132">
            <v>141</v>
          </cell>
          <cell r="S132">
            <v>145</v>
          </cell>
          <cell r="T132" t="str">
            <v>141-145</v>
          </cell>
          <cell r="U132">
            <v>0</v>
          </cell>
          <cell r="V132" t="str">
            <v/>
          </cell>
          <cell r="W132" t="str">
            <v/>
          </cell>
        </row>
        <row r="133">
          <cell r="A133">
            <v>145</v>
          </cell>
          <cell r="B133">
            <v>45</v>
          </cell>
          <cell r="C133">
            <v>0</v>
          </cell>
          <cell r="D133" t="str">
            <v/>
          </cell>
          <cell r="E133">
            <v>0</v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#VALUE!</v>
          </cell>
          <cell r="N133" t="e">
            <v>#VALUE!</v>
          </cell>
          <cell r="O133" t="e">
            <v>#VALUE!</v>
          </cell>
          <cell r="P133">
            <v>0</v>
          </cell>
          <cell r="Q133">
            <v>29</v>
          </cell>
          <cell r="R133">
            <v>141</v>
          </cell>
          <cell r="S133">
            <v>145</v>
          </cell>
          <cell r="T133" t="str">
            <v>141-145</v>
          </cell>
          <cell r="U133">
            <v>0</v>
          </cell>
          <cell r="V133" t="str">
            <v/>
          </cell>
          <cell r="W133" t="str">
            <v/>
          </cell>
        </row>
        <row r="134">
          <cell r="A134">
            <v>146</v>
          </cell>
          <cell r="B134">
            <v>46</v>
          </cell>
          <cell r="C134">
            <v>0</v>
          </cell>
          <cell r="D134" t="str">
            <v/>
          </cell>
          <cell r="E134">
            <v>0</v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#VALUE!</v>
          </cell>
          <cell r="N134" t="e">
            <v>#VALUE!</v>
          </cell>
          <cell r="O134" t="e">
            <v>#VALUE!</v>
          </cell>
          <cell r="P134">
            <v>30</v>
          </cell>
          <cell r="Q134">
            <v>30</v>
          </cell>
          <cell r="R134">
            <v>146</v>
          </cell>
          <cell r="S134">
            <v>150</v>
          </cell>
          <cell r="T134" t="str">
            <v>146-150</v>
          </cell>
          <cell r="U134">
            <v>0</v>
          </cell>
          <cell r="V134" t="str">
            <v/>
          </cell>
          <cell r="W134" t="str">
            <v/>
          </cell>
        </row>
        <row r="135">
          <cell r="A135">
            <v>147</v>
          </cell>
          <cell r="B135">
            <v>47</v>
          </cell>
          <cell r="C135">
            <v>0</v>
          </cell>
          <cell r="D135" t="str">
            <v/>
          </cell>
          <cell r="E135">
            <v>0</v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#VALUE!</v>
          </cell>
          <cell r="N135" t="e">
            <v>#VALUE!</v>
          </cell>
          <cell r="O135" t="e">
            <v>#VALUE!</v>
          </cell>
          <cell r="P135">
            <v>0</v>
          </cell>
          <cell r="Q135">
            <v>30</v>
          </cell>
          <cell r="R135">
            <v>146</v>
          </cell>
          <cell r="S135">
            <v>150</v>
          </cell>
          <cell r="T135" t="str">
            <v>146-150</v>
          </cell>
          <cell r="U135">
            <v>0</v>
          </cell>
          <cell r="V135" t="str">
            <v/>
          </cell>
          <cell r="W135" t="str">
            <v/>
          </cell>
        </row>
        <row r="136">
          <cell r="A136">
            <v>148</v>
          </cell>
          <cell r="B136">
            <v>48</v>
          </cell>
          <cell r="C136">
            <v>0</v>
          </cell>
          <cell r="D136" t="str">
            <v/>
          </cell>
          <cell r="E136">
            <v>0</v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#VALUE!</v>
          </cell>
          <cell r="N136" t="e">
            <v>#VALUE!</v>
          </cell>
          <cell r="O136" t="e">
            <v>#VALUE!</v>
          </cell>
          <cell r="P136">
            <v>0</v>
          </cell>
          <cell r="Q136">
            <v>30</v>
          </cell>
          <cell r="R136">
            <v>146</v>
          </cell>
          <cell r="S136">
            <v>150</v>
          </cell>
          <cell r="T136" t="str">
            <v>146-150</v>
          </cell>
          <cell r="U136">
            <v>0</v>
          </cell>
          <cell r="V136" t="str">
            <v/>
          </cell>
          <cell r="W136" t="str">
            <v/>
          </cell>
        </row>
        <row r="137">
          <cell r="A137">
            <v>149</v>
          </cell>
          <cell r="B137">
            <v>49</v>
          </cell>
          <cell r="C137">
            <v>0</v>
          </cell>
          <cell r="D137" t="str">
            <v/>
          </cell>
          <cell r="E137">
            <v>0</v>
          </cell>
          <cell r="F137" t="str">
            <v/>
          </cell>
          <cell r="G137" t="str">
            <v/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#VALUE!</v>
          </cell>
          <cell r="N137" t="e">
            <v>#VALUE!</v>
          </cell>
          <cell r="O137" t="e">
            <v>#VALUE!</v>
          </cell>
          <cell r="P137">
            <v>0</v>
          </cell>
          <cell r="Q137">
            <v>30</v>
          </cell>
          <cell r="R137">
            <v>146</v>
          </cell>
          <cell r="S137">
            <v>150</v>
          </cell>
          <cell r="T137" t="str">
            <v>146-150</v>
          </cell>
          <cell r="U137">
            <v>0</v>
          </cell>
          <cell r="V137" t="str">
            <v/>
          </cell>
          <cell r="W137" t="str">
            <v/>
          </cell>
        </row>
        <row r="138">
          <cell r="A138">
            <v>150</v>
          </cell>
          <cell r="B138">
            <v>50</v>
          </cell>
          <cell r="C138">
            <v>0</v>
          </cell>
          <cell r="D138" t="str">
            <v/>
          </cell>
          <cell r="E138">
            <v>0</v>
          </cell>
          <cell r="F138" t="str">
            <v/>
          </cell>
          <cell r="G138" t="str">
            <v/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#VALUE!</v>
          </cell>
          <cell r="N138" t="e">
            <v>#VALUE!</v>
          </cell>
          <cell r="O138" t="e">
            <v>#VALUE!</v>
          </cell>
          <cell r="P138">
            <v>0</v>
          </cell>
          <cell r="Q138">
            <v>30</v>
          </cell>
          <cell r="R138">
            <v>146</v>
          </cell>
          <cell r="S138">
            <v>150</v>
          </cell>
          <cell r="T138" t="str">
            <v>146-150</v>
          </cell>
          <cell r="U138">
            <v>0</v>
          </cell>
          <cell r="V138" t="str">
            <v/>
          </cell>
          <cell r="W138" t="str">
            <v/>
          </cell>
        </row>
        <row r="139">
          <cell r="A139">
            <v>151</v>
          </cell>
          <cell r="B139">
            <v>51</v>
          </cell>
          <cell r="C139">
            <v>0</v>
          </cell>
          <cell r="D139" t="str">
            <v/>
          </cell>
          <cell r="E139">
            <v>0</v>
          </cell>
          <cell r="F139" t="str">
            <v/>
          </cell>
          <cell r="G139" t="str">
            <v/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#VALUE!</v>
          </cell>
          <cell r="N139" t="e">
            <v>#VALUE!</v>
          </cell>
          <cell r="O139" t="e">
            <v>#VALUE!</v>
          </cell>
          <cell r="P139">
            <v>31</v>
          </cell>
          <cell r="Q139">
            <v>31</v>
          </cell>
          <cell r="R139">
            <v>151</v>
          </cell>
          <cell r="S139">
            <v>155</v>
          </cell>
          <cell r="T139" t="str">
            <v>151-155</v>
          </cell>
          <cell r="U139">
            <v>0</v>
          </cell>
          <cell r="V139" t="str">
            <v/>
          </cell>
          <cell r="W139" t="str">
            <v/>
          </cell>
        </row>
        <row r="140">
          <cell r="A140">
            <v>152</v>
          </cell>
          <cell r="B140">
            <v>52</v>
          </cell>
          <cell r="C140">
            <v>0</v>
          </cell>
          <cell r="D140" t="str">
            <v/>
          </cell>
          <cell r="E140">
            <v>0</v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#VALUE!</v>
          </cell>
          <cell r="N140" t="e">
            <v>#VALUE!</v>
          </cell>
          <cell r="O140" t="e">
            <v>#VALUE!</v>
          </cell>
          <cell r="P140">
            <v>0</v>
          </cell>
          <cell r="Q140">
            <v>31</v>
          </cell>
          <cell r="R140">
            <v>151</v>
          </cell>
          <cell r="S140">
            <v>155</v>
          </cell>
          <cell r="T140" t="str">
            <v>151-155</v>
          </cell>
          <cell r="U140">
            <v>0</v>
          </cell>
          <cell r="V140" t="str">
            <v/>
          </cell>
          <cell r="W140" t="str">
            <v/>
          </cell>
        </row>
        <row r="141">
          <cell r="A141">
            <v>153</v>
          </cell>
          <cell r="B141">
            <v>53</v>
          </cell>
          <cell r="C141">
            <v>0</v>
          </cell>
          <cell r="D141" t="str">
            <v/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#VALUE!</v>
          </cell>
          <cell r="N141" t="e">
            <v>#VALUE!</v>
          </cell>
          <cell r="O141" t="e">
            <v>#VALUE!</v>
          </cell>
          <cell r="P141">
            <v>0</v>
          </cell>
          <cell r="Q141">
            <v>31</v>
          </cell>
          <cell r="R141">
            <v>151</v>
          </cell>
          <cell r="S141">
            <v>155</v>
          </cell>
          <cell r="T141" t="str">
            <v>151-155</v>
          </cell>
          <cell r="U141">
            <v>0</v>
          </cell>
          <cell r="V141" t="str">
            <v/>
          </cell>
          <cell r="W141" t="str">
            <v/>
          </cell>
        </row>
        <row r="142">
          <cell r="A142">
            <v>154</v>
          </cell>
          <cell r="B142">
            <v>54</v>
          </cell>
          <cell r="C142">
            <v>0</v>
          </cell>
          <cell r="D142" t="str">
            <v/>
          </cell>
          <cell r="E142">
            <v>0</v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#VALUE!</v>
          </cell>
          <cell r="N142" t="e">
            <v>#VALUE!</v>
          </cell>
          <cell r="O142" t="e">
            <v>#VALUE!</v>
          </cell>
          <cell r="P142">
            <v>0</v>
          </cell>
          <cell r="Q142">
            <v>31</v>
          </cell>
          <cell r="R142">
            <v>151</v>
          </cell>
          <cell r="S142">
            <v>155</v>
          </cell>
          <cell r="T142" t="str">
            <v>151-155</v>
          </cell>
          <cell r="U142">
            <v>0</v>
          </cell>
          <cell r="V142" t="str">
            <v/>
          </cell>
          <cell r="W142" t="str">
            <v/>
          </cell>
        </row>
        <row r="143">
          <cell r="A143">
            <v>155</v>
          </cell>
          <cell r="B143">
            <v>55</v>
          </cell>
          <cell r="C143">
            <v>0</v>
          </cell>
          <cell r="D143" t="str">
            <v/>
          </cell>
          <cell r="E143">
            <v>0</v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#VALUE!</v>
          </cell>
          <cell r="N143" t="e">
            <v>#VALUE!</v>
          </cell>
          <cell r="O143" t="e">
            <v>#VALUE!</v>
          </cell>
          <cell r="P143">
            <v>0</v>
          </cell>
          <cell r="Q143">
            <v>31</v>
          </cell>
          <cell r="R143">
            <v>151</v>
          </cell>
          <cell r="S143">
            <v>155</v>
          </cell>
          <cell r="T143" t="str">
            <v>151-155</v>
          </cell>
          <cell r="U143">
            <v>0</v>
          </cell>
          <cell r="V143" t="str">
            <v/>
          </cell>
          <cell r="W143" t="str">
            <v/>
          </cell>
        </row>
        <row r="144">
          <cell r="A144">
            <v>156</v>
          </cell>
          <cell r="B144">
            <v>56</v>
          </cell>
          <cell r="C144">
            <v>0</v>
          </cell>
          <cell r="D144" t="str">
            <v/>
          </cell>
          <cell r="E144">
            <v>0</v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#VALUE!</v>
          </cell>
          <cell r="N144" t="e">
            <v>#VALUE!</v>
          </cell>
          <cell r="O144" t="e">
            <v>#VALUE!</v>
          </cell>
          <cell r="P144">
            <v>32</v>
          </cell>
          <cell r="Q144">
            <v>32</v>
          </cell>
          <cell r="R144">
            <v>156</v>
          </cell>
          <cell r="S144">
            <v>160</v>
          </cell>
          <cell r="T144" t="str">
            <v>156-160</v>
          </cell>
          <cell r="U144">
            <v>0</v>
          </cell>
          <cell r="V144" t="str">
            <v/>
          </cell>
          <cell r="W144" t="str">
            <v/>
          </cell>
        </row>
        <row r="145">
          <cell r="A145">
            <v>157</v>
          </cell>
          <cell r="B145">
            <v>57</v>
          </cell>
          <cell r="C145">
            <v>0</v>
          </cell>
          <cell r="D145" t="str">
            <v/>
          </cell>
          <cell r="E145">
            <v>0</v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#VALUE!</v>
          </cell>
          <cell r="N145" t="e">
            <v>#VALUE!</v>
          </cell>
          <cell r="O145" t="e">
            <v>#VALUE!</v>
          </cell>
          <cell r="P145">
            <v>0</v>
          </cell>
          <cell r="Q145">
            <v>32</v>
          </cell>
          <cell r="R145">
            <v>156</v>
          </cell>
          <cell r="S145">
            <v>160</v>
          </cell>
          <cell r="T145" t="str">
            <v>156-160</v>
          </cell>
          <cell r="U145">
            <v>0</v>
          </cell>
          <cell r="V145" t="str">
            <v/>
          </cell>
          <cell r="W145" t="str">
            <v/>
          </cell>
        </row>
        <row r="146">
          <cell r="A146">
            <v>158</v>
          </cell>
          <cell r="B146">
            <v>58</v>
          </cell>
          <cell r="C146">
            <v>0</v>
          </cell>
          <cell r="D146" t="str">
            <v/>
          </cell>
          <cell r="E146">
            <v>0</v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#VALUE!</v>
          </cell>
          <cell r="N146" t="e">
            <v>#VALUE!</v>
          </cell>
          <cell r="O146" t="e">
            <v>#VALUE!</v>
          </cell>
          <cell r="P146">
            <v>0</v>
          </cell>
          <cell r="Q146">
            <v>32</v>
          </cell>
          <cell r="R146">
            <v>156</v>
          </cell>
          <cell r="S146">
            <v>160</v>
          </cell>
          <cell r="T146" t="str">
            <v>156-160</v>
          </cell>
          <cell r="U146">
            <v>0</v>
          </cell>
          <cell r="V146" t="str">
            <v/>
          </cell>
          <cell r="W146" t="str">
            <v/>
          </cell>
        </row>
        <row r="147">
          <cell r="A147">
            <v>159</v>
          </cell>
          <cell r="B147">
            <v>59</v>
          </cell>
          <cell r="C147">
            <v>0</v>
          </cell>
          <cell r="D147" t="str">
            <v/>
          </cell>
          <cell r="E147">
            <v>0</v>
          </cell>
          <cell r="F147" t="str">
            <v/>
          </cell>
          <cell r="G147" t="str">
            <v/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#VALUE!</v>
          </cell>
          <cell r="N147" t="e">
            <v>#VALUE!</v>
          </cell>
          <cell r="O147" t="e">
            <v>#VALUE!</v>
          </cell>
          <cell r="P147">
            <v>0</v>
          </cell>
          <cell r="Q147">
            <v>32</v>
          </cell>
          <cell r="R147">
            <v>156</v>
          </cell>
          <cell r="S147">
            <v>160</v>
          </cell>
          <cell r="T147" t="str">
            <v>156-160</v>
          </cell>
          <cell r="U147">
            <v>0</v>
          </cell>
          <cell r="V147" t="str">
            <v/>
          </cell>
          <cell r="W147" t="str">
            <v/>
          </cell>
        </row>
        <row r="148">
          <cell r="A148">
            <v>160</v>
          </cell>
          <cell r="B148">
            <v>60</v>
          </cell>
          <cell r="C148">
            <v>0</v>
          </cell>
          <cell r="D148" t="str">
            <v/>
          </cell>
          <cell r="E148">
            <v>0</v>
          </cell>
          <cell r="F148" t="str">
            <v/>
          </cell>
          <cell r="G148" t="str">
            <v/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#VALUE!</v>
          </cell>
          <cell r="N148" t="e">
            <v>#VALUE!</v>
          </cell>
          <cell r="O148" t="e">
            <v>#VALUE!</v>
          </cell>
          <cell r="P148">
            <v>0</v>
          </cell>
          <cell r="Q148">
            <v>32</v>
          </cell>
          <cell r="R148">
            <v>156</v>
          </cell>
          <cell r="S148">
            <v>160</v>
          </cell>
          <cell r="T148" t="str">
            <v>156-160</v>
          </cell>
          <cell r="U148">
            <v>0</v>
          </cell>
          <cell r="V148" t="str">
            <v/>
          </cell>
          <cell r="W148" t="str">
            <v/>
          </cell>
        </row>
        <row r="149">
          <cell r="A149">
            <v>161</v>
          </cell>
          <cell r="B149">
            <v>61</v>
          </cell>
          <cell r="C149">
            <v>0</v>
          </cell>
          <cell r="D149" t="str">
            <v/>
          </cell>
          <cell r="E149">
            <v>0</v>
          </cell>
          <cell r="F149" t="str">
            <v/>
          </cell>
          <cell r="G149" t="str">
            <v/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#VALUE!</v>
          </cell>
          <cell r="N149" t="e">
            <v>#VALUE!</v>
          </cell>
          <cell r="O149" t="e">
            <v>#VALUE!</v>
          </cell>
          <cell r="P149">
            <v>33</v>
          </cell>
          <cell r="Q149">
            <v>33</v>
          </cell>
          <cell r="R149">
            <v>161</v>
          </cell>
          <cell r="S149">
            <v>165</v>
          </cell>
          <cell r="T149" t="str">
            <v>161-165</v>
          </cell>
          <cell r="U149">
            <v>0</v>
          </cell>
          <cell r="V149" t="str">
            <v/>
          </cell>
          <cell r="W149" t="str">
            <v/>
          </cell>
        </row>
        <row r="150">
          <cell r="A150">
            <v>162</v>
          </cell>
          <cell r="B150">
            <v>62</v>
          </cell>
          <cell r="C150">
            <v>0</v>
          </cell>
          <cell r="D150" t="str">
            <v/>
          </cell>
          <cell r="E150">
            <v>0</v>
          </cell>
          <cell r="F150" t="str">
            <v/>
          </cell>
          <cell r="G150" t="str">
            <v/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#VALUE!</v>
          </cell>
          <cell r="N150" t="e">
            <v>#VALUE!</v>
          </cell>
          <cell r="O150" t="e">
            <v>#VALUE!</v>
          </cell>
          <cell r="P150">
            <v>0</v>
          </cell>
          <cell r="Q150">
            <v>33</v>
          </cell>
          <cell r="R150">
            <v>161</v>
          </cell>
          <cell r="S150">
            <v>165</v>
          </cell>
          <cell r="T150" t="str">
            <v>161-165</v>
          </cell>
          <cell r="U150">
            <v>0</v>
          </cell>
          <cell r="V150" t="str">
            <v/>
          </cell>
          <cell r="W150" t="str">
            <v/>
          </cell>
        </row>
        <row r="151">
          <cell r="A151">
            <v>163</v>
          </cell>
          <cell r="B151">
            <v>63</v>
          </cell>
          <cell r="C151">
            <v>0</v>
          </cell>
          <cell r="D151" t="str">
            <v/>
          </cell>
          <cell r="E151">
            <v>0</v>
          </cell>
          <cell r="F151" t="str">
            <v/>
          </cell>
          <cell r="G151" t="str">
            <v/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#VALUE!</v>
          </cell>
          <cell r="N151" t="e">
            <v>#VALUE!</v>
          </cell>
          <cell r="O151" t="e">
            <v>#VALUE!</v>
          </cell>
          <cell r="P151">
            <v>0</v>
          </cell>
          <cell r="Q151">
            <v>33</v>
          </cell>
          <cell r="R151">
            <v>161</v>
          </cell>
          <cell r="S151">
            <v>165</v>
          </cell>
          <cell r="T151" t="str">
            <v>161-165</v>
          </cell>
          <cell r="U151">
            <v>0</v>
          </cell>
          <cell r="V151" t="str">
            <v/>
          </cell>
          <cell r="W151" t="str">
            <v/>
          </cell>
        </row>
        <row r="152">
          <cell r="A152">
            <v>164</v>
          </cell>
          <cell r="B152">
            <v>64</v>
          </cell>
          <cell r="C152">
            <v>0</v>
          </cell>
          <cell r="D152" t="str">
            <v/>
          </cell>
          <cell r="E152">
            <v>0</v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#VALUE!</v>
          </cell>
          <cell r="N152" t="e">
            <v>#VALUE!</v>
          </cell>
          <cell r="O152" t="e">
            <v>#VALUE!</v>
          </cell>
          <cell r="P152">
            <v>0</v>
          </cell>
          <cell r="Q152">
            <v>33</v>
          </cell>
          <cell r="R152">
            <v>161</v>
          </cell>
          <cell r="S152">
            <v>165</v>
          </cell>
          <cell r="T152" t="str">
            <v>161-165</v>
          </cell>
          <cell r="U152">
            <v>0</v>
          </cell>
          <cell r="V152" t="str">
            <v/>
          </cell>
          <cell r="W152" t="str">
            <v/>
          </cell>
        </row>
        <row r="153">
          <cell r="A153">
            <v>165</v>
          </cell>
          <cell r="B153">
            <v>65</v>
          </cell>
          <cell r="C153">
            <v>0</v>
          </cell>
          <cell r="D153" t="str">
            <v/>
          </cell>
          <cell r="E153">
            <v>0</v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#VALUE!</v>
          </cell>
          <cell r="N153" t="e">
            <v>#VALUE!</v>
          </cell>
          <cell r="O153" t="e">
            <v>#VALUE!</v>
          </cell>
          <cell r="P153">
            <v>0</v>
          </cell>
          <cell r="Q153">
            <v>33</v>
          </cell>
          <cell r="R153">
            <v>161</v>
          </cell>
          <cell r="S153">
            <v>165</v>
          </cell>
          <cell r="T153" t="str">
            <v>161-165</v>
          </cell>
          <cell r="U153">
            <v>0</v>
          </cell>
          <cell r="V153" t="str">
            <v/>
          </cell>
          <cell r="W153" t="str">
            <v/>
          </cell>
        </row>
        <row r="154">
          <cell r="A154">
            <v>166</v>
          </cell>
          <cell r="B154">
            <v>66</v>
          </cell>
          <cell r="C154">
            <v>0</v>
          </cell>
          <cell r="D154" t="str">
            <v/>
          </cell>
          <cell r="E154">
            <v>0</v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#VALUE!</v>
          </cell>
          <cell r="N154" t="e">
            <v>#VALUE!</v>
          </cell>
          <cell r="O154" t="e">
            <v>#VALUE!</v>
          </cell>
          <cell r="P154">
            <v>34</v>
          </cell>
          <cell r="Q154">
            <v>34</v>
          </cell>
          <cell r="R154">
            <v>166</v>
          </cell>
          <cell r="S154">
            <v>170</v>
          </cell>
          <cell r="T154" t="str">
            <v>166-170</v>
          </cell>
          <cell r="U154">
            <v>0</v>
          </cell>
          <cell r="V154" t="str">
            <v/>
          </cell>
          <cell r="W154" t="str">
            <v/>
          </cell>
        </row>
        <row r="155">
          <cell r="A155">
            <v>167</v>
          </cell>
          <cell r="B155">
            <v>67</v>
          </cell>
          <cell r="C155">
            <v>0</v>
          </cell>
          <cell r="D155" t="str">
            <v/>
          </cell>
          <cell r="E155">
            <v>0</v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#VALUE!</v>
          </cell>
          <cell r="N155" t="e">
            <v>#VALUE!</v>
          </cell>
          <cell r="O155" t="e">
            <v>#VALUE!</v>
          </cell>
          <cell r="P155">
            <v>0</v>
          </cell>
          <cell r="Q155">
            <v>34</v>
          </cell>
          <cell r="R155">
            <v>166</v>
          </cell>
          <cell r="S155">
            <v>170</v>
          </cell>
          <cell r="T155" t="str">
            <v>166-170</v>
          </cell>
          <cell r="U155">
            <v>0</v>
          </cell>
          <cell r="V155" t="str">
            <v/>
          </cell>
          <cell r="W155" t="str">
            <v/>
          </cell>
        </row>
        <row r="156">
          <cell r="A156">
            <v>168</v>
          </cell>
          <cell r="B156">
            <v>68</v>
          </cell>
          <cell r="C156">
            <v>0</v>
          </cell>
          <cell r="D156" t="str">
            <v/>
          </cell>
          <cell r="E156">
            <v>0</v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#VALUE!</v>
          </cell>
          <cell r="N156" t="e">
            <v>#VALUE!</v>
          </cell>
          <cell r="O156" t="e">
            <v>#VALUE!</v>
          </cell>
          <cell r="P156">
            <v>0</v>
          </cell>
          <cell r="Q156">
            <v>34</v>
          </cell>
          <cell r="R156">
            <v>166</v>
          </cell>
          <cell r="S156">
            <v>170</v>
          </cell>
          <cell r="T156" t="str">
            <v>166-170</v>
          </cell>
          <cell r="U156">
            <v>0</v>
          </cell>
          <cell r="V156" t="str">
            <v/>
          </cell>
          <cell r="W156" t="str">
            <v/>
          </cell>
        </row>
        <row r="157">
          <cell r="A157">
            <v>169</v>
          </cell>
          <cell r="B157">
            <v>69</v>
          </cell>
          <cell r="C157">
            <v>0</v>
          </cell>
          <cell r="D157" t="str">
            <v/>
          </cell>
          <cell r="E157">
            <v>0</v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#VALUE!</v>
          </cell>
          <cell r="N157" t="e">
            <v>#VALUE!</v>
          </cell>
          <cell r="O157" t="e">
            <v>#VALUE!</v>
          </cell>
          <cell r="P157">
            <v>0</v>
          </cell>
          <cell r="Q157">
            <v>34</v>
          </cell>
          <cell r="R157">
            <v>166</v>
          </cell>
          <cell r="S157">
            <v>170</v>
          </cell>
          <cell r="T157" t="str">
            <v>166-170</v>
          </cell>
          <cell r="U157">
            <v>0</v>
          </cell>
          <cell r="V157" t="str">
            <v/>
          </cell>
          <cell r="W157" t="str">
            <v/>
          </cell>
        </row>
        <row r="158">
          <cell r="A158">
            <v>170</v>
          </cell>
          <cell r="B158">
            <v>70</v>
          </cell>
          <cell r="C158">
            <v>0</v>
          </cell>
          <cell r="D158" t="str">
            <v/>
          </cell>
          <cell r="E158">
            <v>0</v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#VALUE!</v>
          </cell>
          <cell r="N158" t="e">
            <v>#VALUE!</v>
          </cell>
          <cell r="O158" t="e">
            <v>#VALUE!</v>
          </cell>
          <cell r="P158">
            <v>0</v>
          </cell>
          <cell r="Q158">
            <v>34</v>
          </cell>
          <cell r="R158">
            <v>166</v>
          </cell>
          <cell r="S158">
            <v>170</v>
          </cell>
          <cell r="T158" t="str">
            <v>166-170</v>
          </cell>
          <cell r="U158">
            <v>0</v>
          </cell>
          <cell r="V158" t="str">
            <v/>
          </cell>
          <cell r="W158" t="str">
            <v/>
          </cell>
        </row>
        <row r="159">
          <cell r="A159">
            <v>171</v>
          </cell>
          <cell r="B159">
            <v>71</v>
          </cell>
          <cell r="C159">
            <v>0</v>
          </cell>
          <cell r="D159" t="str">
            <v/>
          </cell>
          <cell r="E159">
            <v>0</v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#VALUE!</v>
          </cell>
          <cell r="N159" t="e">
            <v>#VALUE!</v>
          </cell>
          <cell r="O159" t="e">
            <v>#VALUE!</v>
          </cell>
          <cell r="P159">
            <v>35</v>
          </cell>
          <cell r="Q159">
            <v>35</v>
          </cell>
          <cell r="R159">
            <v>171</v>
          </cell>
          <cell r="S159">
            <v>175</v>
          </cell>
          <cell r="T159" t="str">
            <v>171-175</v>
          </cell>
          <cell r="U159">
            <v>0</v>
          </cell>
          <cell r="V159" t="str">
            <v/>
          </cell>
          <cell r="W159" t="str">
            <v/>
          </cell>
        </row>
        <row r="160">
          <cell r="A160">
            <v>172</v>
          </cell>
          <cell r="B160">
            <v>72</v>
          </cell>
          <cell r="C160">
            <v>0</v>
          </cell>
          <cell r="D160" t="str">
            <v/>
          </cell>
          <cell r="E160">
            <v>0</v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#VALUE!</v>
          </cell>
          <cell r="N160" t="e">
            <v>#VALUE!</v>
          </cell>
          <cell r="O160" t="e">
            <v>#VALUE!</v>
          </cell>
          <cell r="P160">
            <v>0</v>
          </cell>
          <cell r="Q160">
            <v>35</v>
          </cell>
          <cell r="R160">
            <v>171</v>
          </cell>
          <cell r="S160">
            <v>175</v>
          </cell>
          <cell r="T160" t="str">
            <v>171-175</v>
          </cell>
          <cell r="U160">
            <v>0</v>
          </cell>
          <cell r="V160" t="str">
            <v/>
          </cell>
          <cell r="W160" t="str">
            <v/>
          </cell>
        </row>
        <row r="161">
          <cell r="A161">
            <v>173</v>
          </cell>
          <cell r="B161">
            <v>73</v>
          </cell>
          <cell r="C161">
            <v>0</v>
          </cell>
          <cell r="D161" t="str">
            <v/>
          </cell>
          <cell r="E161">
            <v>0</v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#VALUE!</v>
          </cell>
          <cell r="N161" t="e">
            <v>#VALUE!</v>
          </cell>
          <cell r="O161" t="e">
            <v>#VALUE!</v>
          </cell>
          <cell r="P161">
            <v>0</v>
          </cell>
          <cell r="Q161">
            <v>35</v>
          </cell>
          <cell r="R161">
            <v>171</v>
          </cell>
          <cell r="S161">
            <v>175</v>
          </cell>
          <cell r="T161" t="str">
            <v>171-175</v>
          </cell>
          <cell r="U161">
            <v>0</v>
          </cell>
          <cell r="V161" t="str">
            <v/>
          </cell>
          <cell r="W161" t="str">
            <v/>
          </cell>
        </row>
        <row r="162">
          <cell r="A162">
            <v>174</v>
          </cell>
          <cell r="B162">
            <v>74</v>
          </cell>
          <cell r="C162">
            <v>0</v>
          </cell>
          <cell r="D162" t="str">
            <v/>
          </cell>
          <cell r="E162">
            <v>0</v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#VALUE!</v>
          </cell>
          <cell r="N162" t="e">
            <v>#VALUE!</v>
          </cell>
          <cell r="O162" t="e">
            <v>#VALUE!</v>
          </cell>
          <cell r="P162">
            <v>0</v>
          </cell>
          <cell r="Q162">
            <v>35</v>
          </cell>
          <cell r="R162">
            <v>171</v>
          </cell>
          <cell r="S162">
            <v>175</v>
          </cell>
          <cell r="T162" t="str">
            <v>171-175</v>
          </cell>
          <cell r="U162">
            <v>0</v>
          </cell>
          <cell r="V162" t="str">
            <v/>
          </cell>
          <cell r="W162" t="str">
            <v/>
          </cell>
        </row>
        <row r="163">
          <cell r="A163">
            <v>175</v>
          </cell>
          <cell r="B163">
            <v>75</v>
          </cell>
          <cell r="C163">
            <v>0</v>
          </cell>
          <cell r="D163" t="str">
            <v/>
          </cell>
          <cell r="E163">
            <v>0</v>
          </cell>
          <cell r="F163" t="str">
            <v/>
          </cell>
          <cell r="G163" t="str">
            <v/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#VALUE!</v>
          </cell>
          <cell r="N163" t="e">
            <v>#VALUE!</v>
          </cell>
          <cell r="O163" t="e">
            <v>#VALUE!</v>
          </cell>
          <cell r="P163">
            <v>0</v>
          </cell>
          <cell r="Q163">
            <v>35</v>
          </cell>
          <cell r="R163">
            <v>171</v>
          </cell>
          <cell r="S163">
            <v>175</v>
          </cell>
          <cell r="T163" t="str">
            <v>171-175</v>
          </cell>
          <cell r="U163">
            <v>0</v>
          </cell>
          <cell r="V163" t="str">
            <v/>
          </cell>
          <cell r="W163" t="str">
            <v/>
          </cell>
        </row>
        <row r="164">
          <cell r="A164">
            <v>176</v>
          </cell>
          <cell r="B164">
            <v>76</v>
          </cell>
          <cell r="C164">
            <v>0</v>
          </cell>
          <cell r="D164" t="str">
            <v/>
          </cell>
          <cell r="E164">
            <v>0</v>
          </cell>
          <cell r="F164" t="str">
            <v/>
          </cell>
          <cell r="G164" t="str">
            <v/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#VALUE!</v>
          </cell>
          <cell r="N164" t="e">
            <v>#VALUE!</v>
          </cell>
          <cell r="O164" t="e">
            <v>#VALUE!</v>
          </cell>
          <cell r="P164">
            <v>36</v>
          </cell>
          <cell r="Q164">
            <v>36</v>
          </cell>
          <cell r="R164">
            <v>176</v>
          </cell>
          <cell r="S164">
            <v>180</v>
          </cell>
          <cell r="T164" t="str">
            <v>176-180</v>
          </cell>
          <cell r="U164">
            <v>0</v>
          </cell>
          <cell r="V164" t="str">
            <v/>
          </cell>
          <cell r="W164" t="str">
            <v/>
          </cell>
        </row>
        <row r="165">
          <cell r="A165">
            <v>177</v>
          </cell>
          <cell r="B165">
            <v>77</v>
          </cell>
          <cell r="C165">
            <v>0</v>
          </cell>
          <cell r="D165" t="str">
            <v/>
          </cell>
          <cell r="E165">
            <v>0</v>
          </cell>
          <cell r="F165" t="str">
            <v/>
          </cell>
          <cell r="G165" t="str">
            <v/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#VALUE!</v>
          </cell>
          <cell r="N165" t="e">
            <v>#VALUE!</v>
          </cell>
          <cell r="O165" t="e">
            <v>#VALUE!</v>
          </cell>
          <cell r="P165">
            <v>0</v>
          </cell>
          <cell r="Q165">
            <v>36</v>
          </cell>
          <cell r="R165">
            <v>176</v>
          </cell>
          <cell r="S165">
            <v>180</v>
          </cell>
          <cell r="T165" t="str">
            <v>176-180</v>
          </cell>
          <cell r="U165">
            <v>0</v>
          </cell>
          <cell r="V165" t="str">
            <v/>
          </cell>
          <cell r="W165" t="str">
            <v/>
          </cell>
        </row>
        <row r="166">
          <cell r="A166">
            <v>178</v>
          </cell>
          <cell r="B166">
            <v>78</v>
          </cell>
          <cell r="C166">
            <v>0</v>
          </cell>
          <cell r="D166" t="str">
            <v/>
          </cell>
          <cell r="E166">
            <v>0</v>
          </cell>
          <cell r="F166" t="str">
            <v/>
          </cell>
          <cell r="G166" t="str">
            <v/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#VALUE!</v>
          </cell>
          <cell r="N166" t="e">
            <v>#VALUE!</v>
          </cell>
          <cell r="O166" t="e">
            <v>#VALUE!</v>
          </cell>
          <cell r="P166">
            <v>0</v>
          </cell>
          <cell r="Q166">
            <v>36</v>
          </cell>
          <cell r="R166">
            <v>176</v>
          </cell>
          <cell r="S166">
            <v>180</v>
          </cell>
          <cell r="T166" t="str">
            <v>176-180</v>
          </cell>
          <cell r="U166">
            <v>0</v>
          </cell>
          <cell r="V166" t="str">
            <v/>
          </cell>
          <cell r="W166" t="str">
            <v/>
          </cell>
        </row>
        <row r="167">
          <cell r="A167">
            <v>179</v>
          </cell>
          <cell r="B167">
            <v>79</v>
          </cell>
          <cell r="C167">
            <v>0</v>
          </cell>
          <cell r="D167" t="str">
            <v/>
          </cell>
          <cell r="E167">
            <v>0</v>
          </cell>
          <cell r="F167" t="str">
            <v/>
          </cell>
          <cell r="G167" t="str">
            <v/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#VALUE!</v>
          </cell>
          <cell r="N167" t="e">
            <v>#VALUE!</v>
          </cell>
          <cell r="O167" t="e">
            <v>#VALUE!</v>
          </cell>
          <cell r="P167">
            <v>0</v>
          </cell>
          <cell r="Q167">
            <v>36</v>
          </cell>
          <cell r="R167">
            <v>176</v>
          </cell>
          <cell r="S167">
            <v>180</v>
          </cell>
          <cell r="T167" t="str">
            <v>176-180</v>
          </cell>
          <cell r="U167">
            <v>0</v>
          </cell>
          <cell r="V167" t="str">
            <v/>
          </cell>
          <cell r="W167" t="str">
            <v/>
          </cell>
        </row>
        <row r="168">
          <cell r="A168">
            <v>180</v>
          </cell>
          <cell r="B168">
            <v>80</v>
          </cell>
          <cell r="C168">
            <v>0</v>
          </cell>
          <cell r="D168" t="str">
            <v/>
          </cell>
          <cell r="E168">
            <v>0</v>
          </cell>
          <cell r="F168" t="str">
            <v/>
          </cell>
          <cell r="G168" t="str">
            <v/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#VALUE!</v>
          </cell>
          <cell r="N168" t="e">
            <v>#VALUE!</v>
          </cell>
          <cell r="O168" t="e">
            <v>#VALUE!</v>
          </cell>
          <cell r="P168">
            <v>0</v>
          </cell>
          <cell r="Q168">
            <v>36</v>
          </cell>
          <cell r="R168">
            <v>176</v>
          </cell>
          <cell r="S168">
            <v>180</v>
          </cell>
          <cell r="T168" t="str">
            <v>176-180</v>
          </cell>
          <cell r="U168">
            <v>0</v>
          </cell>
          <cell r="V168" t="str">
            <v/>
          </cell>
          <cell r="W168" t="str">
            <v/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B2" t="str">
            <v>№</v>
          </cell>
          <cell r="C2">
            <v>0</v>
          </cell>
          <cell r="D2">
            <v>0</v>
          </cell>
          <cell r="E2" t="str">
            <v>Женские команда</v>
          </cell>
          <cell r="F2" t="str">
            <v>Тренер-представитель</v>
          </cell>
          <cell r="G2">
            <v>0</v>
          </cell>
          <cell r="H2" t="str">
            <v>Мужская команда</v>
          </cell>
          <cell r="I2">
            <v>0</v>
          </cell>
          <cell r="J2" t="str">
            <v>№</v>
          </cell>
          <cell r="K2" t="str">
            <v>Фамилия Имя игрока 1</v>
          </cell>
          <cell r="L2" t="str">
            <v>№</v>
          </cell>
          <cell r="M2" t="str">
            <v xml:space="preserve">Фамилия Имя игрока 2 </v>
          </cell>
          <cell r="N2" t="str">
            <v>№</v>
          </cell>
          <cell r="O2" t="str">
            <v>Фамилия Имя игрока 3</v>
          </cell>
          <cell r="P2" t="str">
            <v>рейтинг 1 игр</v>
          </cell>
          <cell r="Q2" t="str">
            <v>рейтинг 2 игр</v>
          </cell>
          <cell r="R2" t="str">
            <v>рейтинг 3 игр</v>
          </cell>
          <cell r="S2" t="str">
            <v>Сумма</v>
          </cell>
        </row>
        <row r="3">
          <cell r="B3">
            <v>11</v>
          </cell>
          <cell r="C3">
            <v>11</v>
          </cell>
          <cell r="D3">
            <v>51</v>
          </cell>
          <cell r="E3" t="str">
            <v>г. Шымкент-1</v>
          </cell>
          <cell r="F3" t="str">
            <v>Оразбаев Н.Б.</v>
          </cell>
          <cell r="G3" t="str">
            <v>г. Шымкент-1</v>
          </cell>
          <cell r="H3" t="str">
            <v>г. Шымкент-1</v>
          </cell>
          <cell r="I3">
            <v>0</v>
          </cell>
          <cell r="J3">
            <v>51</v>
          </cell>
          <cell r="K3" t="str">
            <v>МИРКАДИРОВА Сарвиноз</v>
          </cell>
          <cell r="L3">
            <v>52</v>
          </cell>
          <cell r="M3" t="str">
            <v>АЗАТОВА Озада</v>
          </cell>
          <cell r="N3">
            <v>53</v>
          </cell>
          <cell r="O3" t="str">
            <v>ШАПЕЙ Таншолпан</v>
          </cell>
          <cell r="P3">
            <v>67</v>
          </cell>
          <cell r="Q3">
            <v>47</v>
          </cell>
          <cell r="R3">
            <v>40</v>
          </cell>
          <cell r="S3">
            <v>154</v>
          </cell>
          <cell r="T3">
            <v>51</v>
          </cell>
          <cell r="U3">
            <v>55</v>
          </cell>
          <cell r="V3" t="str">
            <v>51-55</v>
          </cell>
        </row>
        <row r="4">
          <cell r="B4">
            <v>2</v>
          </cell>
          <cell r="C4">
            <v>2</v>
          </cell>
          <cell r="D4">
            <v>6</v>
          </cell>
          <cell r="E4" t="str">
            <v>Карагандинская обл.-1</v>
          </cell>
          <cell r="F4" t="str">
            <v>Ким Т.А.</v>
          </cell>
          <cell r="G4" t="str">
            <v>Караганда-1</v>
          </cell>
          <cell r="H4" t="str">
            <v>Карагандинская обл.-1</v>
          </cell>
          <cell r="I4">
            <v>0</v>
          </cell>
          <cell r="J4">
            <v>6</v>
          </cell>
          <cell r="K4" t="str">
            <v>СМИРНОВА Александра</v>
          </cell>
          <cell r="L4">
            <v>7</v>
          </cell>
          <cell r="M4" t="str">
            <v>АШКЕЕВА Арай</v>
          </cell>
          <cell r="N4">
            <v>8</v>
          </cell>
          <cell r="O4" t="str">
            <v>КОШКУМБАЕВА Жанерке</v>
          </cell>
          <cell r="P4">
            <v>55</v>
          </cell>
          <cell r="Q4">
            <v>43</v>
          </cell>
          <cell r="R4">
            <v>38</v>
          </cell>
          <cell r="S4">
            <v>136</v>
          </cell>
          <cell r="T4">
            <v>6</v>
          </cell>
          <cell r="U4">
            <v>10</v>
          </cell>
          <cell r="V4" t="str">
            <v>6-10</v>
          </cell>
        </row>
        <row r="5">
          <cell r="B5">
            <v>6</v>
          </cell>
          <cell r="C5">
            <v>6</v>
          </cell>
          <cell r="D5">
            <v>26</v>
          </cell>
          <cell r="E5" t="str">
            <v>г. Алматы</v>
          </cell>
          <cell r="F5" t="str">
            <v>Успанова А.С.</v>
          </cell>
          <cell r="G5" t="str">
            <v>г. Алматы</v>
          </cell>
          <cell r="H5" t="str">
            <v>г. Алматы</v>
          </cell>
          <cell r="I5">
            <v>0</v>
          </cell>
          <cell r="J5">
            <v>26</v>
          </cell>
          <cell r="K5" t="str">
            <v>БАХЫТ Анель</v>
          </cell>
          <cell r="L5">
            <v>27</v>
          </cell>
          <cell r="M5" t="str">
            <v>МАРКИНА Виктория</v>
          </cell>
          <cell r="N5">
            <v>28</v>
          </cell>
          <cell r="O5" t="str">
            <v>ЖУНИС Дильназ</v>
          </cell>
          <cell r="P5">
            <v>64</v>
          </cell>
          <cell r="Q5">
            <v>30</v>
          </cell>
          <cell r="R5">
            <v>35</v>
          </cell>
          <cell r="S5">
            <v>129</v>
          </cell>
          <cell r="T5">
            <v>26</v>
          </cell>
          <cell r="U5">
            <v>30</v>
          </cell>
          <cell r="V5" t="str">
            <v>26-30</v>
          </cell>
        </row>
        <row r="6">
          <cell r="B6">
            <v>7</v>
          </cell>
          <cell r="C6">
            <v>7</v>
          </cell>
          <cell r="D6">
            <v>31</v>
          </cell>
          <cell r="E6" t="str">
            <v>Западно-Казахстанская обл.-1</v>
          </cell>
          <cell r="F6" t="str">
            <v>Назарова С.Р.</v>
          </cell>
          <cell r="G6" t="str">
            <v>ЗКО-1</v>
          </cell>
          <cell r="H6" t="str">
            <v>Западно-Казахстанская обл.-1</v>
          </cell>
          <cell r="I6">
            <v>0</v>
          </cell>
          <cell r="J6">
            <v>31</v>
          </cell>
          <cell r="K6" t="str">
            <v>САПАРОВА Алсу</v>
          </cell>
          <cell r="L6">
            <v>32</v>
          </cell>
          <cell r="M6" t="str">
            <v>НУРМУХАНБЕТОВА Асем</v>
          </cell>
          <cell r="N6">
            <v>33</v>
          </cell>
          <cell r="O6" t="str">
            <v>СЕРИККАЛИЕВА Дильназ</v>
          </cell>
          <cell r="P6">
            <v>57</v>
          </cell>
          <cell r="Q6">
            <v>30</v>
          </cell>
          <cell r="R6">
            <v>16</v>
          </cell>
          <cell r="S6">
            <v>103</v>
          </cell>
          <cell r="T6">
            <v>31</v>
          </cell>
          <cell r="U6">
            <v>35</v>
          </cell>
          <cell r="V6" t="str">
            <v>31-35</v>
          </cell>
        </row>
        <row r="7">
          <cell r="B7">
            <v>12</v>
          </cell>
          <cell r="C7">
            <v>12</v>
          </cell>
          <cell r="D7">
            <v>56</v>
          </cell>
          <cell r="E7" t="str">
            <v>г. Шымкент-2</v>
          </cell>
          <cell r="F7" t="str">
            <v>Оразбаев Н.Б.</v>
          </cell>
          <cell r="G7" t="str">
            <v>г. Шымкент-2</v>
          </cell>
          <cell r="H7" t="str">
            <v>г. Шымкент-2</v>
          </cell>
          <cell r="I7">
            <v>0</v>
          </cell>
          <cell r="J7">
            <v>56</v>
          </cell>
          <cell r="K7" t="str">
            <v>УРАЛОВА Айжан</v>
          </cell>
          <cell r="L7">
            <v>57</v>
          </cell>
          <cell r="M7" t="str">
            <v>САИДМУРАТХАНОВА Сарвиноз</v>
          </cell>
          <cell r="N7">
            <v>58</v>
          </cell>
          <cell r="O7" t="str">
            <v>БАЗАРБАЙ Несибели</v>
          </cell>
          <cell r="P7">
            <v>34</v>
          </cell>
          <cell r="Q7">
            <v>36</v>
          </cell>
          <cell r="R7">
            <v>31</v>
          </cell>
          <cell r="S7">
            <v>101</v>
          </cell>
          <cell r="T7">
            <v>56</v>
          </cell>
          <cell r="U7">
            <v>60</v>
          </cell>
          <cell r="V7" t="str">
            <v>56-60</v>
          </cell>
        </row>
        <row r="8">
          <cell r="B8">
            <v>21</v>
          </cell>
          <cell r="C8">
            <v>21</v>
          </cell>
          <cell r="D8">
            <v>101</v>
          </cell>
          <cell r="E8" t="str">
            <v>Мангистауская обл.-1</v>
          </cell>
          <cell r="F8" t="str">
            <v>Бурбасов Е.К.</v>
          </cell>
          <cell r="G8" t="str">
            <v>Мангистауская обл.-1</v>
          </cell>
          <cell r="H8" t="str">
            <v>Мангистауская обл.-1</v>
          </cell>
          <cell r="I8">
            <v>0</v>
          </cell>
          <cell r="J8">
            <v>101</v>
          </cell>
          <cell r="K8" t="str">
            <v>ТОРШАЕВА Гюзель</v>
          </cell>
          <cell r="L8">
            <v>102</v>
          </cell>
          <cell r="M8" t="str">
            <v>БОРСАКБАЕВА Карина</v>
          </cell>
          <cell r="N8">
            <v>103</v>
          </cell>
          <cell r="O8" t="str">
            <v>БОРСАКБАЕВА Зарина</v>
          </cell>
          <cell r="P8">
            <v>34</v>
          </cell>
          <cell r="Q8">
            <v>29</v>
          </cell>
          <cell r="R8">
            <v>0</v>
          </cell>
          <cell r="S8">
            <v>63</v>
          </cell>
          <cell r="T8">
            <v>101</v>
          </cell>
          <cell r="U8">
            <v>105</v>
          </cell>
          <cell r="V8" t="str">
            <v>101-105</v>
          </cell>
        </row>
        <row r="9">
          <cell r="B9">
            <v>4</v>
          </cell>
          <cell r="C9">
            <v>4</v>
          </cell>
          <cell r="D9">
            <v>16</v>
          </cell>
          <cell r="E9" t="str">
            <v>Павлодарская обл.</v>
          </cell>
          <cell r="F9" t="str">
            <v>Бондарь Е.С.</v>
          </cell>
          <cell r="G9" t="str">
            <v>Павлодар-1</v>
          </cell>
          <cell r="H9" t="str">
            <v>Павлодарская обл.</v>
          </cell>
          <cell r="I9">
            <v>0</v>
          </cell>
          <cell r="J9">
            <v>16</v>
          </cell>
          <cell r="K9" t="str">
            <v>РОМАНОВСКАЯ Ангелина</v>
          </cell>
          <cell r="L9">
            <v>17</v>
          </cell>
          <cell r="M9" t="str">
            <v>КАРСЕНОВА Алтын</v>
          </cell>
          <cell r="N9">
            <v>18</v>
          </cell>
          <cell r="O9" t="str">
            <v>ШЛЕТГАУЭР Валерия</v>
          </cell>
          <cell r="P9">
            <v>61</v>
          </cell>
          <cell r="Q9">
            <v>0</v>
          </cell>
          <cell r="R9">
            <v>0</v>
          </cell>
          <cell r="S9">
            <v>61</v>
          </cell>
          <cell r="T9">
            <v>16</v>
          </cell>
          <cell r="U9">
            <v>20</v>
          </cell>
          <cell r="V9" t="str">
            <v>16-20</v>
          </cell>
        </row>
        <row r="10">
          <cell r="B10">
            <v>9</v>
          </cell>
          <cell r="C10">
            <v>9</v>
          </cell>
          <cell r="D10">
            <v>41</v>
          </cell>
          <cell r="E10" t="str">
            <v>г. Астана-1</v>
          </cell>
          <cell r="F10" t="str">
            <v>Мурзаспаев С.</v>
          </cell>
          <cell r="G10" t="str">
            <v>г. Астана-1</v>
          </cell>
          <cell r="H10" t="str">
            <v>г. Астана-1</v>
          </cell>
          <cell r="I10">
            <v>0</v>
          </cell>
          <cell r="J10">
            <v>41</v>
          </cell>
          <cell r="K10" t="str">
            <v>ЗУБКОВА Елена</v>
          </cell>
          <cell r="L10">
            <v>42</v>
          </cell>
          <cell r="M10" t="str">
            <v>ЕРЖАНКЫЗЫ Алтынай</v>
          </cell>
          <cell r="N10">
            <v>43</v>
          </cell>
          <cell r="O10" t="str">
            <v>ЛАВРОВА Елизавета</v>
          </cell>
          <cell r="P10">
            <v>33</v>
          </cell>
          <cell r="Q10">
            <v>27</v>
          </cell>
          <cell r="R10">
            <v>0</v>
          </cell>
          <cell r="S10">
            <v>60</v>
          </cell>
          <cell r="T10">
            <v>41</v>
          </cell>
          <cell r="U10">
            <v>45</v>
          </cell>
          <cell r="V10" t="str">
            <v>41-45</v>
          </cell>
        </row>
        <row r="11">
          <cell r="B11">
            <v>13</v>
          </cell>
          <cell r="C11">
            <v>13</v>
          </cell>
          <cell r="D11">
            <v>61</v>
          </cell>
          <cell r="E11" t="str">
            <v>Жамбылская обл.-1</v>
          </cell>
          <cell r="F11" t="str">
            <v>Хасанов Н.</v>
          </cell>
          <cell r="G11" t="str">
            <v>Жамбылская обл.-1</v>
          </cell>
          <cell r="H11" t="str">
            <v>Жамбылская обл.-1</v>
          </cell>
          <cell r="I11">
            <v>0</v>
          </cell>
          <cell r="J11">
            <v>61</v>
          </cell>
          <cell r="K11" t="str">
            <v>АСЫКБЕК Айгерим</v>
          </cell>
          <cell r="L11">
            <v>62</v>
          </cell>
          <cell r="M11" t="str">
            <v>ЧАНГИТБАЕВА Айдана</v>
          </cell>
          <cell r="N11">
            <v>63</v>
          </cell>
          <cell r="O11" t="str">
            <v>МУКАШ Мадина</v>
          </cell>
          <cell r="P11">
            <v>48</v>
          </cell>
          <cell r="Q11">
            <v>0</v>
          </cell>
          <cell r="R11">
            <v>0</v>
          </cell>
          <cell r="S11">
            <v>48</v>
          </cell>
          <cell r="T11">
            <v>61</v>
          </cell>
          <cell r="U11">
            <v>65</v>
          </cell>
          <cell r="V11" t="str">
            <v>61-65</v>
          </cell>
        </row>
        <row r="12">
          <cell r="B12">
            <v>15</v>
          </cell>
          <cell r="C12">
            <v>15</v>
          </cell>
          <cell r="D12">
            <v>71</v>
          </cell>
          <cell r="E12" t="str">
            <v>Туркестанская обл.</v>
          </cell>
          <cell r="F12" t="str">
            <v>Есимханов Е.Б.</v>
          </cell>
          <cell r="G12" t="str">
            <v>Туркестанская обл.</v>
          </cell>
          <cell r="H12" t="str">
            <v>Туркестанская обл.</v>
          </cell>
          <cell r="I12">
            <v>0</v>
          </cell>
          <cell r="J12">
            <v>71</v>
          </cell>
          <cell r="K12" t="str">
            <v>НУРЖАНКЫЗЫ Аружан</v>
          </cell>
          <cell r="L12">
            <v>72</v>
          </cell>
          <cell r="M12" t="str">
            <v>АХМАДАЛИЕВА Шахзода</v>
          </cell>
          <cell r="N12">
            <v>73</v>
          </cell>
          <cell r="O12" t="str">
            <v>СЕРИКБАЙ Назым</v>
          </cell>
          <cell r="P12">
            <v>21</v>
          </cell>
          <cell r="Q12">
            <v>26</v>
          </cell>
          <cell r="R12">
            <v>0</v>
          </cell>
          <cell r="S12">
            <v>47</v>
          </cell>
          <cell r="T12">
            <v>71</v>
          </cell>
          <cell r="U12">
            <v>75</v>
          </cell>
          <cell r="V12" t="str">
            <v>71-75</v>
          </cell>
        </row>
        <row r="13">
          <cell r="B13">
            <v>14</v>
          </cell>
          <cell r="C13">
            <v>14</v>
          </cell>
          <cell r="D13">
            <v>66</v>
          </cell>
          <cell r="E13" t="str">
            <v>Северо-Казахстанская обл.</v>
          </cell>
          <cell r="F13" t="str">
            <v>Пюрко И.А.</v>
          </cell>
          <cell r="G13" t="str">
            <v>СКО</v>
          </cell>
          <cell r="H13" t="str">
            <v>Северо-Казахстанская обл.</v>
          </cell>
          <cell r="I13">
            <v>0</v>
          </cell>
          <cell r="J13">
            <v>66</v>
          </cell>
          <cell r="K13" t="str">
            <v>ПЮРКО Екатерина</v>
          </cell>
          <cell r="L13">
            <v>67</v>
          </cell>
          <cell r="M13" t="str">
            <v>ТУТУЕВА Алина</v>
          </cell>
          <cell r="N13">
            <v>68</v>
          </cell>
          <cell r="O13" t="str">
            <v>САНДЫБАЙ Жазира</v>
          </cell>
          <cell r="P13">
            <v>32</v>
          </cell>
          <cell r="Q13">
            <v>0</v>
          </cell>
          <cell r="R13">
            <v>0</v>
          </cell>
          <cell r="S13">
            <v>32</v>
          </cell>
          <cell r="T13">
            <v>66</v>
          </cell>
          <cell r="U13">
            <v>70</v>
          </cell>
          <cell r="V13" t="str">
            <v>66-70</v>
          </cell>
        </row>
        <row r="14">
          <cell r="B14">
            <v>5</v>
          </cell>
          <cell r="C14">
            <v>5</v>
          </cell>
          <cell r="D14">
            <v>21</v>
          </cell>
          <cell r="E14" t="str">
            <v>Восточно-Казахстанская обл.</v>
          </cell>
          <cell r="F14" t="str">
            <v>Литвинов С.Б.</v>
          </cell>
          <cell r="G14" t="str">
            <v>ВКО</v>
          </cell>
          <cell r="H14" t="str">
            <v>Восточно-Казахстанская обл.</v>
          </cell>
          <cell r="I14">
            <v>0</v>
          </cell>
          <cell r="J14">
            <v>21</v>
          </cell>
          <cell r="K14" t="str">
            <v>ГУБЕРТ Амалия</v>
          </cell>
          <cell r="L14">
            <v>22</v>
          </cell>
          <cell r="M14" t="str">
            <v>ДАРХАНКЫЗЫ Алуа</v>
          </cell>
          <cell r="N14">
            <v>23</v>
          </cell>
          <cell r="O14" t="str">
            <v>ИЛЬЯСОВА Ирина</v>
          </cell>
          <cell r="P14">
            <v>28</v>
          </cell>
          <cell r="Q14">
            <v>0</v>
          </cell>
          <cell r="R14">
            <v>0</v>
          </cell>
          <cell r="S14">
            <v>28</v>
          </cell>
          <cell r="T14">
            <v>21</v>
          </cell>
          <cell r="U14">
            <v>25</v>
          </cell>
          <cell r="V14" t="str">
            <v>21-25</v>
          </cell>
        </row>
        <row r="15">
          <cell r="B15">
            <v>1</v>
          </cell>
          <cell r="C15">
            <v>1</v>
          </cell>
          <cell r="D15">
            <v>1</v>
          </cell>
          <cell r="E15" t="str">
            <v>Актюбинская обл.-1</v>
          </cell>
          <cell r="F15" t="str">
            <v>Саламатов К.</v>
          </cell>
          <cell r="G15" t="str">
            <v>Актюбинск-1</v>
          </cell>
          <cell r="H15" t="str">
            <v>Актюбинская обл.-1</v>
          </cell>
          <cell r="I15">
            <v>0</v>
          </cell>
          <cell r="J15">
            <v>1</v>
          </cell>
          <cell r="K15" t="str">
            <v>КРЮКОВСКАЯ Алина</v>
          </cell>
          <cell r="L15">
            <v>2</v>
          </cell>
          <cell r="M15" t="str">
            <v>НАСЫРОВА Динара</v>
          </cell>
          <cell r="N15">
            <v>3</v>
          </cell>
          <cell r="O15" t="str">
            <v>МАРТЫНОВА Анастасия</v>
          </cell>
          <cell r="P15">
            <v>23</v>
          </cell>
          <cell r="Q15">
            <v>0</v>
          </cell>
          <cell r="R15">
            <v>0</v>
          </cell>
          <cell r="S15">
            <v>23</v>
          </cell>
          <cell r="T15">
            <v>1</v>
          </cell>
          <cell r="U15">
            <v>5</v>
          </cell>
          <cell r="V15" t="str">
            <v>1-5</v>
          </cell>
        </row>
        <row r="16">
          <cell r="B16">
            <v>8</v>
          </cell>
          <cell r="C16">
            <v>8</v>
          </cell>
          <cell r="D16">
            <v>36</v>
          </cell>
          <cell r="E16" t="str">
            <v>Западно-Казахстанская обл.-2</v>
          </cell>
          <cell r="F16" t="str">
            <v>Назарова С.Р.</v>
          </cell>
          <cell r="G16" t="str">
            <v>ЗКО-2</v>
          </cell>
          <cell r="H16" t="str">
            <v>Западно-Казахстанская обл.-2</v>
          </cell>
          <cell r="I16">
            <v>0</v>
          </cell>
          <cell r="J16">
            <v>36</v>
          </cell>
          <cell r="K16" t="str">
            <v>ИЛЬЯС Арунжан</v>
          </cell>
          <cell r="L16">
            <v>37</v>
          </cell>
          <cell r="M16" t="str">
            <v>АКМУРЗИНА Мариза</v>
          </cell>
          <cell r="N16">
            <v>38</v>
          </cell>
          <cell r="O16" t="str">
            <v>ТУРАШЕВА Бекжаным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36</v>
          </cell>
          <cell r="U16">
            <v>40</v>
          </cell>
          <cell r="V16" t="str">
            <v>36-40</v>
          </cell>
        </row>
        <row r="17">
          <cell r="B17">
            <v>3</v>
          </cell>
          <cell r="C17">
            <v>3</v>
          </cell>
          <cell r="D17">
            <v>11</v>
          </cell>
          <cell r="E17" t="str">
            <v>Карагандинская обл.-2</v>
          </cell>
          <cell r="F17" t="str">
            <v>Ким Т.А.</v>
          </cell>
          <cell r="G17" t="str">
            <v>Караганда-2</v>
          </cell>
          <cell r="H17" t="str">
            <v>Карагандинская обл.-2</v>
          </cell>
          <cell r="I17">
            <v>0</v>
          </cell>
          <cell r="J17">
            <v>11</v>
          </cell>
          <cell r="K17" t="str">
            <v>ЖАКСЫЛЫКОВА Альбина</v>
          </cell>
          <cell r="L17">
            <v>12</v>
          </cell>
          <cell r="M17" t="str">
            <v>ФУ Дарья</v>
          </cell>
          <cell r="N17">
            <v>13</v>
          </cell>
          <cell r="O17" t="str">
            <v>СИРОТИНА Полина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11</v>
          </cell>
          <cell r="U17">
            <v>15</v>
          </cell>
          <cell r="V17" t="str">
            <v>11-15</v>
          </cell>
        </row>
        <row r="18">
          <cell r="B18">
            <v>10</v>
          </cell>
          <cell r="C18">
            <v>10</v>
          </cell>
          <cell r="D18">
            <v>46</v>
          </cell>
          <cell r="E18" t="str">
            <v>г. Астана-2</v>
          </cell>
          <cell r="F18" t="str">
            <v>Мурзаспаев С.</v>
          </cell>
          <cell r="G18" t="str">
            <v>г. Астана-2</v>
          </cell>
          <cell r="H18" t="str">
            <v>г. Астана-2</v>
          </cell>
          <cell r="I18">
            <v>0</v>
          </cell>
          <cell r="J18">
            <v>46</v>
          </cell>
          <cell r="K18" t="str">
            <v>ЦВИГУН Алиса</v>
          </cell>
          <cell r="L18">
            <v>47</v>
          </cell>
          <cell r="M18" t="str">
            <v>ГРОШЕВА Полина</v>
          </cell>
          <cell r="N18">
            <v>48</v>
          </cell>
          <cell r="O18" t="str">
            <v>ШАЙХИНА Алина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46</v>
          </cell>
          <cell r="U18">
            <v>50</v>
          </cell>
          <cell r="V18" t="str">
            <v>46-50</v>
          </cell>
        </row>
        <row r="19">
          <cell r="B19">
            <v>16</v>
          </cell>
          <cell r="C19">
            <v>16</v>
          </cell>
          <cell r="D19">
            <v>76</v>
          </cell>
          <cell r="E19" t="str">
            <v>Костанайская обл.</v>
          </cell>
          <cell r="F19" t="str">
            <v>Магалеева Л.К.</v>
          </cell>
          <cell r="G19" t="str">
            <v>Костанайская обл.</v>
          </cell>
          <cell r="H19" t="str">
            <v>Костанайская обл.</v>
          </cell>
          <cell r="I19">
            <v>0</v>
          </cell>
          <cell r="J19">
            <v>76</v>
          </cell>
          <cell r="K19" t="str">
            <v>БОРИСЮК Алина</v>
          </cell>
          <cell r="L19">
            <v>77</v>
          </cell>
          <cell r="M19" t="str">
            <v>ИСИМОВА Дана</v>
          </cell>
          <cell r="N19">
            <v>78</v>
          </cell>
          <cell r="O19" t="str">
            <v>БИАХМЕТОВА Дана</v>
          </cell>
          <cell r="P19">
            <v>59</v>
          </cell>
          <cell r="Q19">
            <v>25</v>
          </cell>
          <cell r="R19">
            <v>0</v>
          </cell>
          <cell r="S19">
            <v>84</v>
          </cell>
          <cell r="T19">
            <v>76</v>
          </cell>
          <cell r="U19">
            <v>80</v>
          </cell>
          <cell r="V19" t="str">
            <v>76-80</v>
          </cell>
        </row>
        <row r="20">
          <cell r="B20">
            <v>23</v>
          </cell>
          <cell r="C20">
            <v>23</v>
          </cell>
          <cell r="D20">
            <v>111</v>
          </cell>
          <cell r="E20" t="str">
            <v>Жамбылская обл.-2</v>
          </cell>
          <cell r="F20" t="str">
            <v>Хасанов Н.</v>
          </cell>
          <cell r="G20" t="str">
            <v>Жамбылская обл.-2</v>
          </cell>
          <cell r="H20" t="str">
            <v>Жамбылская обл.-2</v>
          </cell>
          <cell r="I20">
            <v>0</v>
          </cell>
          <cell r="J20">
            <v>111</v>
          </cell>
          <cell r="K20" t="str">
            <v>МЕДЕУОВА Анаа</v>
          </cell>
          <cell r="L20">
            <v>112</v>
          </cell>
          <cell r="M20" t="str">
            <v>МУКАШ Шугыла</v>
          </cell>
          <cell r="N20">
            <v>113</v>
          </cell>
          <cell r="O20" t="str">
            <v>ТУРАР Альбина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111</v>
          </cell>
          <cell r="U20">
            <v>115</v>
          </cell>
          <cell r="V20" t="str">
            <v>111-115</v>
          </cell>
        </row>
        <row r="21">
          <cell r="B21">
            <v>22</v>
          </cell>
          <cell r="C21">
            <v>22</v>
          </cell>
          <cell r="D21">
            <v>106</v>
          </cell>
          <cell r="E21" t="str">
            <v>Мангистауская обл.-2</v>
          </cell>
          <cell r="F21" t="str">
            <v>Бурбасов Е.К.</v>
          </cell>
          <cell r="G21" t="str">
            <v>Мангистауская обл.-2</v>
          </cell>
          <cell r="H21" t="str">
            <v>Мангистауская обл.-2</v>
          </cell>
          <cell r="I21">
            <v>0</v>
          </cell>
          <cell r="J21">
            <v>106</v>
          </cell>
          <cell r="K21" t="str">
            <v>АБУЛХАЙР Роза</v>
          </cell>
          <cell r="L21">
            <v>107</v>
          </cell>
          <cell r="M21" t="str">
            <v>АБУЛХАЙР Салима</v>
          </cell>
          <cell r="N21">
            <v>108</v>
          </cell>
          <cell r="O21" t="str">
            <v>ЕРКИН Акбота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106</v>
          </cell>
          <cell r="U21">
            <v>110</v>
          </cell>
          <cell r="V21" t="str">
            <v>106-110</v>
          </cell>
        </row>
        <row r="22">
          <cell r="B22">
            <v>28</v>
          </cell>
          <cell r="C22">
            <v>28</v>
          </cell>
          <cell r="D22">
            <v>136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136</v>
          </cell>
          <cell r="K22">
            <v>0</v>
          </cell>
          <cell r="L22">
            <v>137</v>
          </cell>
          <cell r="M22">
            <v>0</v>
          </cell>
          <cell r="N22">
            <v>138</v>
          </cell>
          <cell r="O22">
            <v>0</v>
          </cell>
          <cell r="P22" t="str">
            <v/>
          </cell>
          <cell r="Q22" t="str">
            <v/>
          </cell>
          <cell r="R22" t="str">
            <v/>
          </cell>
          <cell r="S22" t="e">
            <v>#VALUE!</v>
          </cell>
          <cell r="T22">
            <v>136</v>
          </cell>
          <cell r="U22">
            <v>140</v>
          </cell>
          <cell r="V22" t="str">
            <v>136-140</v>
          </cell>
        </row>
        <row r="23">
          <cell r="B23">
            <v>27</v>
          </cell>
          <cell r="C23">
            <v>27</v>
          </cell>
          <cell r="D23">
            <v>131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131</v>
          </cell>
          <cell r="K23">
            <v>0</v>
          </cell>
          <cell r="L23">
            <v>132</v>
          </cell>
          <cell r="M23">
            <v>0</v>
          </cell>
          <cell r="N23">
            <v>133</v>
          </cell>
          <cell r="O23">
            <v>0</v>
          </cell>
          <cell r="P23" t="str">
            <v/>
          </cell>
          <cell r="Q23" t="str">
            <v/>
          </cell>
          <cell r="R23" t="str">
            <v/>
          </cell>
          <cell r="S23" t="e">
            <v>#VALUE!</v>
          </cell>
          <cell r="T23">
            <v>131</v>
          </cell>
          <cell r="U23">
            <v>135</v>
          </cell>
          <cell r="V23" t="str">
            <v>131-135</v>
          </cell>
        </row>
        <row r="24">
          <cell r="B24">
            <v>24</v>
          </cell>
          <cell r="C24">
            <v>24</v>
          </cell>
          <cell r="D24">
            <v>116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116</v>
          </cell>
          <cell r="K24">
            <v>0</v>
          </cell>
          <cell r="L24">
            <v>117</v>
          </cell>
          <cell r="M24">
            <v>0</v>
          </cell>
          <cell r="N24">
            <v>118</v>
          </cell>
          <cell r="O24">
            <v>0</v>
          </cell>
          <cell r="P24" t="str">
            <v/>
          </cell>
          <cell r="Q24" t="str">
            <v/>
          </cell>
          <cell r="R24" t="str">
            <v/>
          </cell>
          <cell r="S24" t="e">
            <v>#VALUE!</v>
          </cell>
          <cell r="T24">
            <v>116</v>
          </cell>
          <cell r="U24">
            <v>120</v>
          </cell>
          <cell r="V24" t="str">
            <v>116-120</v>
          </cell>
        </row>
        <row r="25">
          <cell r="B25">
            <v>25</v>
          </cell>
          <cell r="C25">
            <v>25</v>
          </cell>
          <cell r="D25">
            <v>121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121</v>
          </cell>
          <cell r="K25">
            <v>0</v>
          </cell>
          <cell r="L25">
            <v>122</v>
          </cell>
          <cell r="M25">
            <v>0</v>
          </cell>
          <cell r="N25">
            <v>123</v>
          </cell>
          <cell r="O25">
            <v>0</v>
          </cell>
          <cell r="P25" t="str">
            <v/>
          </cell>
          <cell r="Q25" t="str">
            <v/>
          </cell>
          <cell r="R25" t="str">
            <v/>
          </cell>
          <cell r="S25" t="e">
            <v>#VALUE!</v>
          </cell>
          <cell r="T25">
            <v>121</v>
          </cell>
          <cell r="U25">
            <v>125</v>
          </cell>
          <cell r="V25" t="str">
            <v>121-125</v>
          </cell>
        </row>
        <row r="26">
          <cell r="B26">
            <v>29</v>
          </cell>
          <cell r="C26">
            <v>29</v>
          </cell>
          <cell r="D26">
            <v>141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141</v>
          </cell>
          <cell r="K26">
            <v>0</v>
          </cell>
          <cell r="L26">
            <v>142</v>
          </cell>
          <cell r="M26">
            <v>0</v>
          </cell>
          <cell r="N26">
            <v>143</v>
          </cell>
          <cell r="O26">
            <v>0</v>
          </cell>
          <cell r="P26" t="str">
            <v/>
          </cell>
          <cell r="Q26" t="str">
            <v/>
          </cell>
          <cell r="R26" t="str">
            <v/>
          </cell>
          <cell r="S26" t="e">
            <v>#VALUE!</v>
          </cell>
          <cell r="T26">
            <v>141</v>
          </cell>
          <cell r="U26">
            <v>145</v>
          </cell>
          <cell r="V26" t="str">
            <v>141-145</v>
          </cell>
        </row>
        <row r="27">
          <cell r="B27">
            <v>35</v>
          </cell>
          <cell r="C27">
            <v>35</v>
          </cell>
          <cell r="D27">
            <v>171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171</v>
          </cell>
          <cell r="K27">
            <v>0</v>
          </cell>
          <cell r="L27">
            <v>172</v>
          </cell>
          <cell r="M27">
            <v>0</v>
          </cell>
          <cell r="N27">
            <v>173</v>
          </cell>
          <cell r="O27">
            <v>0</v>
          </cell>
          <cell r="P27" t="str">
            <v/>
          </cell>
          <cell r="Q27" t="str">
            <v/>
          </cell>
          <cell r="R27" t="str">
            <v/>
          </cell>
          <cell r="S27" t="e">
            <v>#VALUE!</v>
          </cell>
          <cell r="T27">
            <v>171</v>
          </cell>
          <cell r="U27">
            <v>175</v>
          </cell>
          <cell r="V27" t="str">
            <v>171-175</v>
          </cell>
        </row>
        <row r="28">
          <cell r="B28">
            <v>26</v>
          </cell>
          <cell r="C28">
            <v>26</v>
          </cell>
          <cell r="D28">
            <v>126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126</v>
          </cell>
          <cell r="K28">
            <v>0</v>
          </cell>
          <cell r="L28">
            <v>127</v>
          </cell>
          <cell r="M28">
            <v>0</v>
          </cell>
          <cell r="N28">
            <v>128</v>
          </cell>
          <cell r="O28">
            <v>0</v>
          </cell>
          <cell r="P28" t="str">
            <v/>
          </cell>
          <cell r="Q28" t="str">
            <v/>
          </cell>
          <cell r="R28" t="str">
            <v/>
          </cell>
          <cell r="S28" t="e">
            <v>#VALUE!</v>
          </cell>
          <cell r="T28">
            <v>126</v>
          </cell>
          <cell r="U28">
            <v>130</v>
          </cell>
          <cell r="V28" t="str">
            <v>126-130</v>
          </cell>
        </row>
        <row r="29">
          <cell r="B29">
            <v>34</v>
          </cell>
          <cell r="C29">
            <v>34</v>
          </cell>
          <cell r="D29">
            <v>166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166</v>
          </cell>
          <cell r="K29">
            <v>0</v>
          </cell>
          <cell r="L29">
            <v>167</v>
          </cell>
          <cell r="M29">
            <v>0</v>
          </cell>
          <cell r="N29">
            <v>168</v>
          </cell>
          <cell r="O29">
            <v>0</v>
          </cell>
          <cell r="P29" t="str">
            <v/>
          </cell>
          <cell r="Q29" t="str">
            <v/>
          </cell>
          <cell r="R29" t="str">
            <v/>
          </cell>
          <cell r="S29" t="e">
            <v>#VALUE!</v>
          </cell>
          <cell r="T29">
            <v>166</v>
          </cell>
          <cell r="U29">
            <v>170</v>
          </cell>
          <cell r="V29" t="str">
            <v>166-170</v>
          </cell>
        </row>
        <row r="30">
          <cell r="B30">
            <v>31</v>
          </cell>
          <cell r="C30">
            <v>31</v>
          </cell>
          <cell r="D30">
            <v>151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151</v>
          </cell>
          <cell r="K30">
            <v>0</v>
          </cell>
          <cell r="L30">
            <v>152</v>
          </cell>
          <cell r="M30">
            <v>0</v>
          </cell>
          <cell r="N30">
            <v>153</v>
          </cell>
          <cell r="O30">
            <v>0</v>
          </cell>
          <cell r="P30" t="str">
            <v/>
          </cell>
          <cell r="Q30" t="str">
            <v/>
          </cell>
          <cell r="R30" t="str">
            <v/>
          </cell>
          <cell r="S30" t="e">
            <v>#VALUE!</v>
          </cell>
          <cell r="U30">
            <v>0</v>
          </cell>
        </row>
        <row r="31">
          <cell r="B31">
            <v>36</v>
          </cell>
          <cell r="C31">
            <v>36</v>
          </cell>
          <cell r="D31">
            <v>176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176</v>
          </cell>
          <cell r="K31">
            <v>0</v>
          </cell>
          <cell r="L31">
            <v>177</v>
          </cell>
          <cell r="M31">
            <v>0</v>
          </cell>
          <cell r="N31">
            <v>178</v>
          </cell>
          <cell r="O31">
            <v>0</v>
          </cell>
          <cell r="P31" t="str">
            <v/>
          </cell>
          <cell r="Q31" t="str">
            <v/>
          </cell>
          <cell r="R31" t="str">
            <v/>
          </cell>
          <cell r="S31" t="e">
            <v>#VALUE!</v>
          </cell>
          <cell r="U31">
            <v>0</v>
          </cell>
        </row>
        <row r="32">
          <cell r="B32">
            <v>30</v>
          </cell>
          <cell r="C32">
            <v>30</v>
          </cell>
          <cell r="D32">
            <v>146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146</v>
          </cell>
          <cell r="K32">
            <v>0</v>
          </cell>
          <cell r="L32">
            <v>147</v>
          </cell>
          <cell r="M32">
            <v>0</v>
          </cell>
          <cell r="N32">
            <v>148</v>
          </cell>
          <cell r="O32">
            <v>0</v>
          </cell>
          <cell r="P32" t="str">
            <v/>
          </cell>
          <cell r="Q32" t="str">
            <v/>
          </cell>
          <cell r="R32" t="str">
            <v/>
          </cell>
          <cell r="S32" t="e">
            <v>#VALUE!</v>
          </cell>
          <cell r="T32">
            <v>146</v>
          </cell>
          <cell r="U32">
            <v>150</v>
          </cell>
          <cell r="V32" t="str">
            <v>146-150</v>
          </cell>
        </row>
        <row r="33">
          <cell r="B33">
            <v>33</v>
          </cell>
          <cell r="C33">
            <v>33</v>
          </cell>
          <cell r="D33">
            <v>161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161</v>
          </cell>
          <cell r="K33">
            <v>0</v>
          </cell>
          <cell r="L33">
            <v>162</v>
          </cell>
          <cell r="M33">
            <v>0</v>
          </cell>
          <cell r="N33">
            <v>163</v>
          </cell>
          <cell r="O33">
            <v>0</v>
          </cell>
          <cell r="P33" t="str">
            <v/>
          </cell>
          <cell r="Q33" t="str">
            <v/>
          </cell>
          <cell r="R33" t="str">
            <v/>
          </cell>
          <cell r="S33" t="e">
            <v>#VALUE!</v>
          </cell>
          <cell r="T33">
            <v>161</v>
          </cell>
          <cell r="U33">
            <v>165</v>
          </cell>
          <cell r="V33" t="str">
            <v>161-165</v>
          </cell>
        </row>
        <row r="34">
          <cell r="B34">
            <v>32</v>
          </cell>
          <cell r="C34">
            <v>32</v>
          </cell>
          <cell r="D34">
            <v>156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156</v>
          </cell>
          <cell r="K34">
            <v>0</v>
          </cell>
          <cell r="L34">
            <v>157</v>
          </cell>
          <cell r="M34">
            <v>0</v>
          </cell>
          <cell r="N34">
            <v>158</v>
          </cell>
          <cell r="O34">
            <v>0</v>
          </cell>
          <cell r="P34" t="str">
            <v/>
          </cell>
          <cell r="Q34" t="str">
            <v/>
          </cell>
          <cell r="R34" t="str">
            <v/>
          </cell>
          <cell r="S34" t="e">
            <v>#VALUE!</v>
          </cell>
          <cell r="U34">
            <v>0</v>
          </cell>
        </row>
        <row r="35">
          <cell r="B35" t="str">
            <v>-</v>
          </cell>
          <cell r="C35" t="str">
            <v xml:space="preserve"> </v>
          </cell>
          <cell r="D35" t="str">
            <v xml:space="preserve"> </v>
          </cell>
          <cell r="E35" t="str">
            <v xml:space="preserve"> </v>
          </cell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 t="str">
            <v xml:space="preserve"> </v>
          </cell>
          <cell r="J35" t="str">
            <v xml:space="preserve"> </v>
          </cell>
          <cell r="K35" t="str">
            <v xml:space="preserve"> </v>
          </cell>
          <cell r="L35" t="str">
            <v xml:space="preserve">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  <cell r="S35" t="str">
            <v xml:space="preserve"> </v>
          </cell>
          <cell r="T35" t="str">
            <v xml:space="preserve"> </v>
          </cell>
          <cell r="U35" t="str">
            <v xml:space="preserve"> </v>
          </cell>
          <cell r="V35" t="str">
            <v xml:space="preserve"> </v>
          </cell>
        </row>
        <row r="36">
          <cell r="B36">
            <v>0</v>
          </cell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  <cell r="K36" t="str">
            <v xml:space="preserve"> </v>
          </cell>
          <cell r="L36" t="str">
            <v xml:space="preserve">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  <cell r="S36" t="str">
            <v xml:space="preserve"> </v>
          </cell>
          <cell r="T36" t="str">
            <v xml:space="preserve"> </v>
          </cell>
          <cell r="U36" t="str">
            <v xml:space="preserve"> </v>
          </cell>
          <cell r="V36" t="str">
            <v xml:space="preserve"> </v>
          </cell>
        </row>
        <row r="37">
          <cell r="B37" t="str">
            <v>Х</v>
          </cell>
          <cell r="C37" t="str">
            <v>Х</v>
          </cell>
          <cell r="D37" t="str">
            <v>Х</v>
          </cell>
          <cell r="E37" t="str">
            <v>Х</v>
          </cell>
          <cell r="F37" t="str">
            <v>Х</v>
          </cell>
          <cell r="G37" t="str">
            <v>Х</v>
          </cell>
          <cell r="H37" t="str">
            <v>Х</v>
          </cell>
          <cell r="I37" t="str">
            <v>Х</v>
          </cell>
          <cell r="J37" t="str">
            <v>Х</v>
          </cell>
          <cell r="K37" t="str">
            <v>Х</v>
          </cell>
          <cell r="L37" t="str">
            <v>Х</v>
          </cell>
          <cell r="M37" t="str">
            <v>Х</v>
          </cell>
          <cell r="N37" t="str">
            <v>Х</v>
          </cell>
          <cell r="O37" t="str">
            <v>Х</v>
          </cell>
          <cell r="P37" t="str">
            <v>Х</v>
          </cell>
          <cell r="Q37" t="str">
            <v>Х</v>
          </cell>
          <cell r="R37" t="str">
            <v>Х</v>
          </cell>
          <cell r="S37" t="str">
            <v>Х</v>
          </cell>
          <cell r="T37" t="str">
            <v>Х</v>
          </cell>
          <cell r="U37" t="str">
            <v>Х</v>
          </cell>
          <cell r="V37" t="str">
            <v>Х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1"/>
  <sheetViews>
    <sheetView tabSelected="1" topLeftCell="B76" workbookViewId="0">
      <selection activeCell="AB120" sqref="AB120"/>
    </sheetView>
  </sheetViews>
  <sheetFormatPr defaultRowHeight="13.2" outlineLevelCol="1"/>
  <cols>
    <col min="1" max="1" width="5.109375" hidden="1" customWidth="1" outlineLevel="1"/>
    <col min="2" max="2" width="4.6640625" customWidth="1" collapsed="1"/>
    <col min="3" max="3" width="34.44140625" customWidth="1"/>
    <col min="4" max="4" width="17.88671875" style="1" customWidth="1"/>
    <col min="5" max="5" width="12.6640625" style="1" customWidth="1"/>
    <col min="6" max="6" width="12.6640625" customWidth="1"/>
    <col min="7" max="7" width="30.33203125" style="1" hidden="1" customWidth="1"/>
    <col min="8" max="8" width="45.44140625" style="2" hidden="1" customWidth="1"/>
    <col min="9" max="9" width="6.6640625" hidden="1" customWidth="1"/>
    <col min="10" max="27" width="0" hidden="1" customWidth="1"/>
  </cols>
  <sheetData>
    <row r="1" spans="1:27" ht="17.100000000000001" customHeight="1">
      <c r="B1" s="211" t="s">
        <v>5</v>
      </c>
      <c r="C1" s="211"/>
      <c r="D1" s="211"/>
      <c r="E1" s="211"/>
      <c r="F1" s="211"/>
    </row>
    <row r="2" spans="1:27" ht="17.100000000000001" customHeight="1">
      <c r="B2" s="212" t="s">
        <v>283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</row>
    <row r="3" spans="1:27" ht="17.100000000000001" customHeight="1">
      <c r="B3" s="213" t="s">
        <v>102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</row>
    <row r="4" spans="1:27" ht="17.100000000000001" customHeight="1">
      <c r="B4" s="214" t="s">
        <v>103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</row>
    <row r="5" spans="1:27" ht="17.100000000000001" customHeight="1">
      <c r="B5" s="3"/>
      <c r="C5" s="3"/>
      <c r="D5" s="3"/>
      <c r="E5" s="3"/>
      <c r="F5" s="3"/>
      <c r="H5" s="1"/>
    </row>
    <row r="6" spans="1:27" ht="15.9" customHeight="1">
      <c r="A6" s="71"/>
      <c r="B6" s="209" t="s">
        <v>6</v>
      </c>
      <c r="C6" s="209"/>
      <c r="D6" s="209"/>
      <c r="E6" s="209"/>
      <c r="F6" s="209"/>
      <c r="G6" s="210"/>
      <c r="H6" s="4">
        <f>F9+F10+F11</f>
        <v>105</v>
      </c>
      <c r="I6" s="5"/>
    </row>
    <row r="7" spans="1:27" ht="15.9" customHeight="1">
      <c r="B7" s="218" t="s">
        <v>0</v>
      </c>
      <c r="C7" s="219" t="s">
        <v>7</v>
      </c>
      <c r="D7" s="6" t="s">
        <v>8</v>
      </c>
      <c r="E7" s="221" t="s">
        <v>2</v>
      </c>
      <c r="F7" s="220" t="s">
        <v>9</v>
      </c>
      <c r="G7" s="222" t="s">
        <v>10</v>
      </c>
      <c r="H7" s="224"/>
    </row>
    <row r="8" spans="1:27" ht="15.9" customHeight="1">
      <c r="B8" s="218"/>
      <c r="C8" s="218"/>
      <c r="D8" s="7" t="s">
        <v>1</v>
      </c>
      <c r="E8" s="220"/>
      <c r="F8" s="220"/>
      <c r="G8" s="223"/>
      <c r="H8" s="225"/>
    </row>
    <row r="9" spans="1:27" ht="15.9" customHeight="1">
      <c r="B9" s="8">
        <v>1</v>
      </c>
      <c r="C9" s="102" t="s">
        <v>137</v>
      </c>
      <c r="D9" s="103" t="s">
        <v>138</v>
      </c>
      <c r="E9" s="103" t="s">
        <v>3</v>
      </c>
      <c r="F9" s="103">
        <v>41</v>
      </c>
      <c r="G9" s="9" t="e">
        <f>IF(#REF!="","",VLOOKUP(#REF!,[1]Список!$A:$W,7,FALSE))</f>
        <v>#REF!</v>
      </c>
      <c r="H9" s="10" t="e">
        <f>IF(#REF!="","",VLOOKUP(#REF!,[1]Список!$A:$W,8,FALSE))</f>
        <v>#REF!</v>
      </c>
    </row>
    <row r="10" spans="1:27" ht="15.9" customHeight="1">
      <c r="B10" s="8">
        <v>2</v>
      </c>
      <c r="C10" s="102" t="s">
        <v>145</v>
      </c>
      <c r="D10" s="103" t="s">
        <v>146</v>
      </c>
      <c r="E10" s="103" t="s">
        <v>3</v>
      </c>
      <c r="F10" s="103">
        <v>32</v>
      </c>
      <c r="G10" s="9" t="e">
        <f>IF(#REF!="","",VLOOKUP(#REF!,[1]Список!$A:$W,7,FALSE))</f>
        <v>#REF!</v>
      </c>
      <c r="H10" s="10" t="e">
        <f>IF(#REF!="","",VLOOKUP(#REF!,[1]Список!$A:$W,8,FALSE))</f>
        <v>#REF!</v>
      </c>
    </row>
    <row r="11" spans="1:27" ht="15.9" customHeight="1">
      <c r="B11" s="8">
        <v>3</v>
      </c>
      <c r="C11" s="102" t="s">
        <v>147</v>
      </c>
      <c r="D11" s="103" t="s">
        <v>148</v>
      </c>
      <c r="E11" s="103" t="s">
        <v>3</v>
      </c>
      <c r="F11" s="103">
        <v>32</v>
      </c>
      <c r="G11" s="9" t="e">
        <f>IF(#REF!="","",VLOOKUP(#REF!,[1]Список!$A:$W,7,FALSE))</f>
        <v>#REF!</v>
      </c>
      <c r="H11" s="10" t="e">
        <f>IF(#REF!="","",VLOOKUP(#REF!,[1]Список!$A:$W,8,FALSE))</f>
        <v>#REF!</v>
      </c>
    </row>
    <row r="12" spans="1:27" ht="15.9" customHeight="1">
      <c r="B12" s="8">
        <v>4</v>
      </c>
      <c r="C12" s="102" t="s">
        <v>112</v>
      </c>
      <c r="D12" s="103" t="s">
        <v>113</v>
      </c>
      <c r="E12" s="103" t="s">
        <v>3</v>
      </c>
      <c r="F12" s="103">
        <v>24</v>
      </c>
      <c r="G12" s="11" t="e">
        <f>IF(#REF!="","",VLOOKUP(#REF!,[1]Список!$A:$W,7,FALSE))</f>
        <v>#REF!</v>
      </c>
      <c r="H12" s="12" t="e">
        <f>IF(#REF!="","",VLOOKUP(#REF!,[1]Список!$A:$W,8,FALSE))</f>
        <v>#REF!</v>
      </c>
    </row>
    <row r="13" spans="1:27" ht="15.9" customHeight="1">
      <c r="B13" s="8">
        <v>5</v>
      </c>
      <c r="C13" s="104" t="s">
        <v>228</v>
      </c>
      <c r="D13" s="105">
        <v>39245</v>
      </c>
      <c r="E13" s="106">
        <v>2</v>
      </c>
      <c r="F13" s="106"/>
      <c r="G13" s="13"/>
      <c r="H13" s="14"/>
    </row>
    <row r="14" spans="1:27" ht="15.9" customHeight="1">
      <c r="B14" s="215" t="s">
        <v>207</v>
      </c>
      <c r="C14" s="216"/>
      <c r="D14" s="216"/>
      <c r="E14" s="216"/>
      <c r="F14" s="217"/>
      <c r="G14" s="15"/>
      <c r="H14" s="16"/>
      <c r="I14" s="17"/>
      <c r="J14" s="18"/>
      <c r="K14" s="18"/>
    </row>
    <row r="15" spans="1:27" ht="15.9" customHeight="1">
      <c r="B15" s="19"/>
      <c r="L15" s="20"/>
    </row>
    <row r="16" spans="1:27" ht="15.9" customHeight="1">
      <c r="B16" s="226" t="s">
        <v>11</v>
      </c>
      <c r="C16" s="226"/>
      <c r="D16" s="226"/>
      <c r="E16" s="226"/>
      <c r="F16" s="226"/>
      <c r="G16" s="226"/>
      <c r="H16" s="21">
        <f>F19+F20+F21</f>
        <v>65</v>
      </c>
      <c r="I16" s="5"/>
    </row>
    <row r="17" spans="1:10" ht="15.9" customHeight="1">
      <c r="A17" s="113"/>
      <c r="B17" s="227" t="s">
        <v>0</v>
      </c>
      <c r="C17" s="228" t="s">
        <v>7</v>
      </c>
      <c r="D17" s="23" t="s">
        <v>8</v>
      </c>
      <c r="E17" s="230" t="s">
        <v>3</v>
      </c>
      <c r="F17" s="230" t="s">
        <v>9</v>
      </c>
      <c r="G17" s="222" t="s">
        <v>10</v>
      </c>
      <c r="H17" s="224"/>
    </row>
    <row r="18" spans="1:10" ht="15.9" customHeight="1">
      <c r="A18" s="113"/>
      <c r="B18" s="227"/>
      <c r="C18" s="229"/>
      <c r="D18" s="24" t="s">
        <v>1</v>
      </c>
      <c r="E18" s="231"/>
      <c r="F18" s="230"/>
      <c r="G18" s="223"/>
      <c r="H18" s="225"/>
    </row>
    <row r="19" spans="1:10" ht="15.9" customHeight="1">
      <c r="A19" s="113"/>
      <c r="B19" s="112">
        <v>1</v>
      </c>
      <c r="C19" s="102" t="s">
        <v>182</v>
      </c>
      <c r="D19" s="103" t="s">
        <v>183</v>
      </c>
      <c r="E19" s="103" t="s">
        <v>3</v>
      </c>
      <c r="F19" s="103">
        <v>29</v>
      </c>
      <c r="G19" s="26" t="e">
        <f>IF(#REF!="","",VLOOKUP(#REF!,[1]Список!$A:$W,7,FALSE))</f>
        <v>#REF!</v>
      </c>
      <c r="H19" s="27" t="e">
        <f>IF(#REF!="","",VLOOKUP(#REF!,[1]Список!$A:$W,8,FALSE))</f>
        <v>#REF!</v>
      </c>
    </row>
    <row r="20" spans="1:10" ht="15.9" customHeight="1">
      <c r="A20" s="113"/>
      <c r="B20" s="112">
        <v>2</v>
      </c>
      <c r="C20" s="102" t="s">
        <v>186</v>
      </c>
      <c r="D20" s="103" t="s">
        <v>187</v>
      </c>
      <c r="E20" s="103" t="s">
        <v>3</v>
      </c>
      <c r="F20" s="103">
        <v>25</v>
      </c>
      <c r="G20" s="26" t="e">
        <f>IF(#REF!="","",VLOOKUP(#REF!,[1]Список!$A:$W,7,FALSE))</f>
        <v>#REF!</v>
      </c>
      <c r="H20" s="27" t="e">
        <f>IF(#REF!="","",VLOOKUP(#REF!,[1]Список!$A:$W,8,FALSE))</f>
        <v>#REF!</v>
      </c>
    </row>
    <row r="21" spans="1:10" ht="15.9" customHeight="1">
      <c r="A21" s="113"/>
      <c r="B21" s="112">
        <v>3</v>
      </c>
      <c r="C21" s="102" t="s">
        <v>202</v>
      </c>
      <c r="D21" s="103" t="s">
        <v>203</v>
      </c>
      <c r="E21" s="103" t="s">
        <v>3</v>
      </c>
      <c r="F21" s="103">
        <v>11</v>
      </c>
      <c r="G21" s="26" t="e">
        <f>IF(#REF!="","",VLOOKUP(#REF!,[1]Список!$A:$W,7,FALSE))</f>
        <v>#REF!</v>
      </c>
      <c r="H21" s="27" t="e">
        <f>IF(#REF!="","",VLOOKUP(#REF!,[1]Список!$A:$W,8,FALSE))</f>
        <v>#REF!</v>
      </c>
    </row>
    <row r="22" spans="1:10" ht="15.9" customHeight="1">
      <c r="A22" s="113"/>
      <c r="B22" s="112">
        <v>4</v>
      </c>
      <c r="C22" s="102" t="s">
        <v>131</v>
      </c>
      <c r="D22" s="103" t="s">
        <v>132</v>
      </c>
      <c r="E22" s="103" t="s">
        <v>4</v>
      </c>
      <c r="F22" s="103">
        <v>54</v>
      </c>
      <c r="G22" s="26" t="e">
        <f>IF(#REF!="","",VLOOKUP(#REF!,[1]Список!$A:$W,7,FALSE))</f>
        <v>#REF!</v>
      </c>
      <c r="H22" s="27" t="e">
        <f>IF(#REF!="","",VLOOKUP(#REF!,[1]Список!$A:$W,8,FALSE))</f>
        <v>#REF!</v>
      </c>
    </row>
    <row r="23" spans="1:10" ht="15.9" customHeight="1">
      <c r="A23" s="71"/>
      <c r="B23" s="87">
        <v>5</v>
      </c>
      <c r="C23" s="102" t="s">
        <v>141</v>
      </c>
      <c r="D23" s="103" t="s">
        <v>142</v>
      </c>
      <c r="E23" s="103" t="s">
        <v>3</v>
      </c>
      <c r="F23" s="103">
        <v>33</v>
      </c>
      <c r="G23" s="30"/>
      <c r="H23" s="31"/>
    </row>
    <row r="24" spans="1:10" ht="15.9" customHeight="1">
      <c r="A24" s="71"/>
      <c r="B24" s="87">
        <v>6</v>
      </c>
      <c r="C24" s="102" t="s">
        <v>108</v>
      </c>
      <c r="D24" s="103" t="s">
        <v>109</v>
      </c>
      <c r="E24" s="103" t="s">
        <v>3</v>
      </c>
      <c r="F24" s="103">
        <v>30</v>
      </c>
      <c r="G24" s="30"/>
      <c r="H24" s="31"/>
    </row>
    <row r="25" spans="1:10" ht="15.9" customHeight="1">
      <c r="B25" s="215" t="s">
        <v>208</v>
      </c>
      <c r="C25" s="216"/>
      <c r="D25" s="216"/>
      <c r="E25" s="216"/>
      <c r="F25" s="217"/>
      <c r="G25" s="15"/>
      <c r="H25" s="16"/>
      <c r="I25" s="18"/>
      <c r="J25" s="18"/>
    </row>
    <row r="26" spans="1:10" ht="15.9" customHeight="1">
      <c r="B26" s="19"/>
    </row>
    <row r="27" spans="1:10" ht="15.9" customHeight="1">
      <c r="B27" s="209" t="s">
        <v>12</v>
      </c>
      <c r="C27" s="209"/>
      <c r="D27" s="209"/>
      <c r="E27" s="209"/>
      <c r="F27" s="209"/>
      <c r="G27" s="209"/>
      <c r="H27" s="4" t="e">
        <f>F30+#REF!+F34</f>
        <v>#REF!</v>
      </c>
    </row>
    <row r="28" spans="1:10" ht="15.9" customHeight="1">
      <c r="B28" s="218" t="s">
        <v>0</v>
      </c>
      <c r="C28" s="218" t="s">
        <v>7</v>
      </c>
      <c r="D28" s="6" t="s">
        <v>8</v>
      </c>
      <c r="E28" s="220" t="s">
        <v>2</v>
      </c>
      <c r="F28" s="220" t="s">
        <v>9</v>
      </c>
      <c r="G28" s="222" t="s">
        <v>10</v>
      </c>
      <c r="H28" s="224"/>
    </row>
    <row r="29" spans="1:10" ht="15.9" customHeight="1">
      <c r="B29" s="218"/>
      <c r="C29" s="219"/>
      <c r="D29" s="7" t="s">
        <v>1</v>
      </c>
      <c r="E29" s="221"/>
      <c r="F29" s="220"/>
      <c r="G29" s="223"/>
      <c r="H29" s="225"/>
    </row>
    <row r="30" spans="1:10" ht="15.9" customHeight="1">
      <c r="B30" s="8">
        <v>1</v>
      </c>
      <c r="C30" s="102" t="s">
        <v>149</v>
      </c>
      <c r="D30" s="103" t="s">
        <v>150</v>
      </c>
      <c r="E30" s="103" t="s">
        <v>4</v>
      </c>
      <c r="F30" s="103">
        <v>69</v>
      </c>
      <c r="G30" s="3" t="s">
        <v>151</v>
      </c>
      <c r="H30" s="10" t="e">
        <f>IF(#REF!="","",VLOOKUP(#REF!,[1]Список!$A:$W,8,FALSE))</f>
        <v>#REF!</v>
      </c>
    </row>
    <row r="31" spans="1:10" ht="15.9" customHeight="1">
      <c r="B31" s="8">
        <v>2</v>
      </c>
      <c r="C31" s="102" t="s">
        <v>152</v>
      </c>
      <c r="D31" s="103" t="s">
        <v>153</v>
      </c>
      <c r="E31" s="103" t="s">
        <v>4</v>
      </c>
      <c r="F31" s="103">
        <v>65</v>
      </c>
      <c r="G31" s="3" t="s">
        <v>151</v>
      </c>
      <c r="H31" s="10" t="e">
        <f>IF(#REF!="","",VLOOKUP(#REF!,[1]Список!$A:$W,8,FALSE))</f>
        <v>#REF!</v>
      </c>
    </row>
    <row r="32" spans="1:10" ht="15.9" customHeight="1">
      <c r="B32" s="8">
        <v>3</v>
      </c>
      <c r="C32" s="102" t="s">
        <v>168</v>
      </c>
      <c r="D32" s="103" t="s">
        <v>169</v>
      </c>
      <c r="E32" s="103" t="s">
        <v>3</v>
      </c>
      <c r="F32" s="103">
        <v>35</v>
      </c>
      <c r="G32" s="9" t="e">
        <f>IF(#REF!="","",VLOOKUP(#REF!,[1]Список!$A:$W,7,FALSE))</f>
        <v>#REF!</v>
      </c>
      <c r="H32" s="10" t="e">
        <f>IF(#REF!="","",VLOOKUP(#REF!,[1]Список!$A:$W,8,FALSE))</f>
        <v>#REF!</v>
      </c>
    </row>
    <row r="33" spans="2:10" ht="15.9" customHeight="1">
      <c r="B33" s="8">
        <v>4</v>
      </c>
      <c r="C33" s="102" t="s">
        <v>190</v>
      </c>
      <c r="D33" s="103" t="s">
        <v>191</v>
      </c>
      <c r="E33" s="103" t="s">
        <v>3</v>
      </c>
      <c r="F33" s="103">
        <v>21</v>
      </c>
      <c r="G33" s="9"/>
      <c r="H33" s="10"/>
    </row>
    <row r="34" spans="2:10" ht="15.9" customHeight="1">
      <c r="B34" s="8">
        <v>5</v>
      </c>
      <c r="C34" s="104" t="s">
        <v>218</v>
      </c>
      <c r="D34" s="105">
        <v>39232</v>
      </c>
      <c r="E34" s="106">
        <v>2</v>
      </c>
      <c r="F34" s="106"/>
      <c r="G34" s="9" t="e">
        <f>IF(#REF!="","",VLOOKUP(#REF!,[1]Список!$A:$W,7,FALSE))</f>
        <v>#REF!</v>
      </c>
      <c r="H34" s="10" t="e">
        <f>IF(#REF!="","",VLOOKUP(#REF!,[1]Список!$A:$W,8,FALSE))</f>
        <v>#REF!</v>
      </c>
    </row>
    <row r="35" spans="2:10" ht="15.9" customHeight="1">
      <c r="B35" s="8">
        <v>6</v>
      </c>
      <c r="C35" s="104" t="s">
        <v>219</v>
      </c>
      <c r="D35" s="105">
        <v>38805</v>
      </c>
      <c r="E35" s="106" t="s">
        <v>3</v>
      </c>
      <c r="F35" s="106"/>
      <c r="G35" s="28"/>
      <c r="H35" s="29"/>
    </row>
    <row r="36" spans="2:10" ht="15.9" customHeight="1">
      <c r="B36" s="215" t="s">
        <v>209</v>
      </c>
      <c r="C36" s="216"/>
      <c r="D36" s="216"/>
      <c r="E36" s="216"/>
      <c r="F36" s="217"/>
      <c r="G36" s="15"/>
      <c r="H36" s="16"/>
    </row>
    <row r="37" spans="2:10" ht="15.9" customHeight="1">
      <c r="B37" s="19"/>
    </row>
    <row r="38" spans="2:10" ht="15.9" customHeight="1">
      <c r="B38" s="226" t="s">
        <v>13</v>
      </c>
      <c r="C38" s="226"/>
      <c r="D38" s="226"/>
      <c r="E38" s="226"/>
      <c r="F38" s="226"/>
      <c r="G38" s="226"/>
      <c r="H38" s="21">
        <f>F41+F42+F43</f>
        <v>113</v>
      </c>
      <c r="I38" s="5"/>
    </row>
    <row r="39" spans="2:10" ht="15.9" customHeight="1">
      <c r="B39" s="228" t="s">
        <v>0</v>
      </c>
      <c r="C39" s="228" t="s">
        <v>7</v>
      </c>
      <c r="D39" s="23" t="s">
        <v>8</v>
      </c>
      <c r="E39" s="230" t="s">
        <v>2</v>
      </c>
      <c r="F39" s="230" t="s">
        <v>9</v>
      </c>
      <c r="G39" s="222" t="s">
        <v>10</v>
      </c>
      <c r="H39" s="224"/>
    </row>
    <row r="40" spans="2:10" ht="15.9" customHeight="1">
      <c r="B40" s="228"/>
      <c r="C40" s="229"/>
      <c r="D40" s="24" t="s">
        <v>1</v>
      </c>
      <c r="E40" s="231"/>
      <c r="F40" s="230"/>
      <c r="G40" s="223"/>
      <c r="H40" s="225"/>
    </row>
    <row r="41" spans="2:10" ht="15.9" customHeight="1">
      <c r="B41" s="25">
        <v>1</v>
      </c>
      <c r="C41" s="102" t="s">
        <v>127</v>
      </c>
      <c r="D41" s="103" t="s">
        <v>128</v>
      </c>
      <c r="E41" s="103" t="s">
        <v>3</v>
      </c>
      <c r="F41" s="103">
        <v>58</v>
      </c>
      <c r="G41" s="26" t="e">
        <f>IF(#REF!="","",VLOOKUP(#REF!,[1]Список!$A:$W,7,FALSE))</f>
        <v>#REF!</v>
      </c>
      <c r="H41" s="27" t="e">
        <f>IF(#REF!="","",VLOOKUP(#REF!,[1]Список!$A:$W,8,FALSE))</f>
        <v>#REF!</v>
      </c>
    </row>
    <row r="42" spans="2:10" ht="15.9" customHeight="1">
      <c r="B42" s="25">
        <v>2</v>
      </c>
      <c r="C42" s="102" t="s">
        <v>139</v>
      </c>
      <c r="D42" s="103" t="s">
        <v>140</v>
      </c>
      <c r="E42" s="103" t="s">
        <v>3</v>
      </c>
      <c r="F42" s="103">
        <v>40</v>
      </c>
      <c r="G42" s="26" t="e">
        <f>IF(#REF!="","",VLOOKUP(#REF!,[1]Список!$A:$W,7,FALSE))</f>
        <v>#REF!</v>
      </c>
      <c r="H42" s="27" t="e">
        <f>IF(#REF!="","",VLOOKUP(#REF!,[1]Список!$A:$W,8,FALSE))</f>
        <v>#REF!</v>
      </c>
    </row>
    <row r="43" spans="2:10" ht="15.9" customHeight="1">
      <c r="B43" s="25">
        <v>3</v>
      </c>
      <c r="C43" s="102" t="s">
        <v>118</v>
      </c>
      <c r="D43" s="103" t="s">
        <v>119</v>
      </c>
      <c r="E43" s="103" t="s">
        <v>3</v>
      </c>
      <c r="F43" s="103">
        <v>15</v>
      </c>
      <c r="G43" s="26" t="e">
        <f>IF(#REF!="","",VLOOKUP(#REF!,[1]Список!$A:$W,7,FALSE))</f>
        <v>#REF!</v>
      </c>
      <c r="H43" s="27" t="e">
        <f>IF(#REF!="","",VLOOKUP(#REF!,[1]Список!$A:$W,8,FALSE))</f>
        <v>#REF!</v>
      </c>
    </row>
    <row r="44" spans="2:10" ht="15.9" customHeight="1">
      <c r="B44" s="215" t="s">
        <v>210</v>
      </c>
      <c r="C44" s="216"/>
      <c r="D44" s="216"/>
      <c r="E44" s="216"/>
      <c r="F44" s="217"/>
      <c r="G44" s="15"/>
      <c r="H44" s="16"/>
      <c r="I44" s="18"/>
      <c r="J44" s="18"/>
    </row>
    <row r="45" spans="2:10" ht="15.9" customHeight="1">
      <c r="B45" s="19"/>
    </row>
    <row r="46" spans="2:10" ht="15.9" customHeight="1">
      <c r="B46" s="209" t="s">
        <v>14</v>
      </c>
      <c r="C46" s="209"/>
      <c r="D46" s="209"/>
      <c r="E46" s="209"/>
      <c r="F46" s="209"/>
      <c r="G46" s="209"/>
      <c r="H46" s="4" t="e">
        <f>F49+#REF!+#REF!</f>
        <v>#REF!</v>
      </c>
    </row>
    <row r="47" spans="2:10" ht="15.9" customHeight="1">
      <c r="B47" s="218" t="s">
        <v>0</v>
      </c>
      <c r="C47" s="218" t="s">
        <v>7</v>
      </c>
      <c r="D47" s="6" t="s">
        <v>8</v>
      </c>
      <c r="E47" s="220" t="s">
        <v>2</v>
      </c>
      <c r="F47" s="220" t="s">
        <v>9</v>
      </c>
      <c r="G47" s="222" t="s">
        <v>10</v>
      </c>
      <c r="H47" s="224"/>
    </row>
    <row r="48" spans="2:10" ht="15.9" customHeight="1">
      <c r="B48" s="218"/>
      <c r="C48" s="219"/>
      <c r="D48" s="7" t="s">
        <v>1</v>
      </c>
      <c r="E48" s="221"/>
      <c r="F48" s="220"/>
      <c r="G48" s="223"/>
      <c r="H48" s="225"/>
    </row>
    <row r="49" spans="2:9" ht="15.9" customHeight="1">
      <c r="B49" s="8">
        <v>1</v>
      </c>
      <c r="C49" s="102" t="s">
        <v>194</v>
      </c>
      <c r="D49" s="103" t="s">
        <v>195</v>
      </c>
      <c r="E49" s="103">
        <v>2</v>
      </c>
      <c r="F49" s="103">
        <v>16</v>
      </c>
      <c r="G49" s="9" t="e">
        <f>IF(#REF!="","",VLOOKUP(#REF!,[1]Список!$A:$W,7,FALSE))</f>
        <v>#REF!</v>
      </c>
      <c r="H49" s="10" t="e">
        <f>IF(#REF!="","",VLOOKUP(#REF!,[1]Список!$A:$W,8,FALSE))</f>
        <v>#REF!</v>
      </c>
    </row>
    <row r="50" spans="2:9" ht="15.9" customHeight="1">
      <c r="B50" s="215" t="s">
        <v>211</v>
      </c>
      <c r="C50" s="216"/>
      <c r="D50" s="216"/>
      <c r="E50" s="216"/>
      <c r="F50" s="217"/>
      <c r="G50" s="15"/>
      <c r="H50" s="16"/>
    </row>
    <row r="51" spans="2:9" ht="15.9" customHeight="1">
      <c r="B51" s="19"/>
    </row>
    <row r="52" spans="2:9" ht="15.9" customHeight="1">
      <c r="B52" s="226" t="s">
        <v>15</v>
      </c>
      <c r="C52" s="226"/>
      <c r="D52" s="226"/>
      <c r="E52" s="226"/>
      <c r="F52" s="226"/>
      <c r="G52" s="226"/>
      <c r="H52" s="21">
        <f>F55+F56+F57</f>
        <v>153</v>
      </c>
      <c r="I52" s="5"/>
    </row>
    <row r="53" spans="2:9" ht="15.9" customHeight="1">
      <c r="B53" s="228" t="s">
        <v>0</v>
      </c>
      <c r="C53" s="228" t="s">
        <v>7</v>
      </c>
      <c r="D53" s="23" t="s">
        <v>8</v>
      </c>
      <c r="E53" s="230" t="s">
        <v>2</v>
      </c>
      <c r="F53" s="230" t="s">
        <v>9</v>
      </c>
      <c r="G53" s="222" t="s">
        <v>10</v>
      </c>
      <c r="H53" s="224"/>
    </row>
    <row r="54" spans="2:9" ht="15.9" customHeight="1">
      <c r="B54" s="228"/>
      <c r="C54" s="229"/>
      <c r="D54" s="24" t="s">
        <v>1</v>
      </c>
      <c r="E54" s="231"/>
      <c r="F54" s="230"/>
      <c r="G54" s="223"/>
      <c r="H54" s="225"/>
    </row>
    <row r="55" spans="2:9" ht="15.9" customHeight="1">
      <c r="B55" s="87">
        <v>1</v>
      </c>
      <c r="C55" s="102" t="s">
        <v>156</v>
      </c>
      <c r="D55" s="103" t="s">
        <v>157</v>
      </c>
      <c r="E55" s="103" t="s">
        <v>3</v>
      </c>
      <c r="F55" s="103">
        <v>54</v>
      </c>
      <c r="G55" s="26" t="e">
        <f>IF(#REF!="","",VLOOKUP(#REF!,[1]Список!$A:$W,7,FALSE))</f>
        <v>#REF!</v>
      </c>
      <c r="H55" s="27" t="e">
        <f>IF(#REF!="","",VLOOKUP(#REF!,[1]Список!$A:$W,8,FALSE))</f>
        <v>#REF!</v>
      </c>
    </row>
    <row r="56" spans="2:9" ht="15.9" customHeight="1">
      <c r="B56" s="87">
        <v>2</v>
      </c>
      <c r="C56" s="102" t="s">
        <v>158</v>
      </c>
      <c r="D56" s="103" t="s">
        <v>159</v>
      </c>
      <c r="E56" s="103" t="s">
        <v>4</v>
      </c>
      <c r="F56" s="103">
        <v>52</v>
      </c>
      <c r="G56" s="26" t="e">
        <f>IF(#REF!="","",VLOOKUP(#REF!,[1]Список!$A:$W,7,FALSE))</f>
        <v>#REF!</v>
      </c>
      <c r="H56" s="27" t="e">
        <f>IF(#REF!="","",VLOOKUP(#REF!,[1]Список!$A:$W,8,FALSE))</f>
        <v>#REF!</v>
      </c>
    </row>
    <row r="57" spans="2:9" ht="15.9" customHeight="1">
      <c r="B57" s="87">
        <v>3</v>
      </c>
      <c r="C57" s="102" t="s">
        <v>164</v>
      </c>
      <c r="D57" s="103" t="s">
        <v>165</v>
      </c>
      <c r="E57" s="103" t="s">
        <v>3</v>
      </c>
      <c r="F57" s="103">
        <v>47</v>
      </c>
      <c r="G57" s="26" t="e">
        <f>IF(#REF!="","",VLOOKUP(#REF!,[1]Список!$A:$W,7,FALSE))</f>
        <v>#REF!</v>
      </c>
      <c r="H57" s="27" t="e">
        <f>IF(#REF!="","",VLOOKUP(#REF!,[1]Список!$A:$W,8,FALSE))</f>
        <v>#REF!</v>
      </c>
    </row>
    <row r="58" spans="2:9" ht="15.9" customHeight="1">
      <c r="B58" s="87">
        <v>4</v>
      </c>
      <c r="C58" s="102" t="s">
        <v>170</v>
      </c>
      <c r="D58" s="103" t="s">
        <v>171</v>
      </c>
      <c r="E58" s="103" t="s">
        <v>3</v>
      </c>
      <c r="F58" s="103">
        <v>34</v>
      </c>
      <c r="G58" s="26" t="e">
        <f>IF(#REF!="","",VLOOKUP(#REF!,[1]Список!$A:$W,7,FALSE))</f>
        <v>#REF!</v>
      </c>
      <c r="H58" s="27" t="e">
        <f>IF(#REF!="","",VLOOKUP(#REF!,[1]Список!$A:$W,8,FALSE))</f>
        <v>#REF!</v>
      </c>
    </row>
    <row r="59" spans="2:9" ht="15.9" customHeight="1">
      <c r="B59" s="87">
        <v>5</v>
      </c>
      <c r="C59" s="102" t="s">
        <v>176</v>
      </c>
      <c r="D59" s="103" t="s">
        <v>177</v>
      </c>
      <c r="E59" s="103" t="s">
        <v>3</v>
      </c>
      <c r="F59" s="103">
        <v>33</v>
      </c>
      <c r="G59" s="26" t="e">
        <f>IF(#REF!="","",VLOOKUP(#REF!,[1]Список!$A:$W,7,FALSE))</f>
        <v>#REF!</v>
      </c>
      <c r="H59" s="27" t="e">
        <f>IF(#REF!="","",VLOOKUP(#REF!,[1]Список!$A:$W,8,FALSE))</f>
        <v>#REF!</v>
      </c>
    </row>
    <row r="60" spans="2:9" ht="15.9" customHeight="1">
      <c r="B60" s="87">
        <v>6</v>
      </c>
      <c r="C60" s="102" t="s">
        <v>184</v>
      </c>
      <c r="D60" s="103" t="s">
        <v>185</v>
      </c>
      <c r="E60" s="103" t="s">
        <v>3</v>
      </c>
      <c r="F60" s="103">
        <v>27</v>
      </c>
      <c r="G60" s="30"/>
      <c r="H60" s="31"/>
    </row>
    <row r="61" spans="2:9" ht="15.9" customHeight="1">
      <c r="B61" s="87">
        <v>7</v>
      </c>
      <c r="C61" s="102" t="s">
        <v>196</v>
      </c>
      <c r="D61" s="103" t="s">
        <v>197</v>
      </c>
      <c r="E61" s="103" t="s">
        <v>3</v>
      </c>
      <c r="F61" s="103">
        <v>16</v>
      </c>
      <c r="G61" s="30"/>
      <c r="H61" s="31"/>
    </row>
    <row r="62" spans="2:9" ht="15.9" customHeight="1">
      <c r="B62" s="87">
        <v>8</v>
      </c>
      <c r="C62" s="102" t="s">
        <v>104</v>
      </c>
      <c r="D62" s="103" t="s">
        <v>105</v>
      </c>
      <c r="E62" s="103" t="s">
        <v>4</v>
      </c>
      <c r="F62" s="103">
        <v>63</v>
      </c>
      <c r="G62" s="30"/>
      <c r="H62" s="31"/>
    </row>
    <row r="63" spans="2:9" ht="15.9" customHeight="1">
      <c r="B63" s="87">
        <v>9</v>
      </c>
      <c r="C63" s="102" t="s">
        <v>133</v>
      </c>
      <c r="D63" s="103" t="s">
        <v>134</v>
      </c>
      <c r="E63" s="103" t="s">
        <v>3</v>
      </c>
      <c r="F63" s="103">
        <v>52</v>
      </c>
      <c r="G63" s="30"/>
      <c r="H63" s="31"/>
    </row>
    <row r="64" spans="2:9" ht="15.9" customHeight="1">
      <c r="B64" s="87">
        <v>10</v>
      </c>
      <c r="C64" s="102" t="s">
        <v>110</v>
      </c>
      <c r="D64" s="103" t="s">
        <v>111</v>
      </c>
      <c r="E64" s="103" t="s">
        <v>3</v>
      </c>
      <c r="F64" s="103">
        <v>27</v>
      </c>
      <c r="G64" s="30"/>
      <c r="H64" s="31"/>
    </row>
    <row r="65" spans="2:10" ht="15.9" customHeight="1">
      <c r="B65" s="215" t="s">
        <v>212</v>
      </c>
      <c r="C65" s="216"/>
      <c r="D65" s="216"/>
      <c r="E65" s="216"/>
      <c r="F65" s="217"/>
      <c r="G65" s="15"/>
      <c r="H65" s="16"/>
      <c r="I65" s="18"/>
      <c r="J65" s="18"/>
    </row>
    <row r="66" spans="2:10" ht="15.9" customHeight="1">
      <c r="B66" s="19"/>
    </row>
    <row r="67" spans="2:10" ht="15.9" customHeight="1">
      <c r="B67" s="226" t="s">
        <v>16</v>
      </c>
      <c r="C67" s="226"/>
      <c r="D67" s="226"/>
      <c r="E67" s="226"/>
      <c r="F67" s="226"/>
      <c r="G67" s="226"/>
      <c r="H67" s="4" t="e">
        <f>F70+#REF!+#REF!</f>
        <v>#REF!</v>
      </c>
    </row>
    <row r="68" spans="2:10" ht="15.9" customHeight="1">
      <c r="B68" s="218" t="s">
        <v>0</v>
      </c>
      <c r="C68" s="218" t="s">
        <v>7</v>
      </c>
      <c r="D68" s="6" t="s">
        <v>8</v>
      </c>
      <c r="E68" s="220" t="s">
        <v>2</v>
      </c>
      <c r="F68" s="220" t="s">
        <v>9</v>
      </c>
      <c r="G68" s="222" t="s">
        <v>10</v>
      </c>
      <c r="H68" s="224"/>
    </row>
    <row r="69" spans="2:10" ht="15.9" customHeight="1">
      <c r="B69" s="218"/>
      <c r="C69" s="219"/>
      <c r="D69" s="7" t="s">
        <v>1</v>
      </c>
      <c r="E69" s="221"/>
      <c r="F69" s="220"/>
      <c r="G69" s="223"/>
      <c r="H69" s="225"/>
    </row>
    <row r="70" spans="2:10" ht="15.9" customHeight="1">
      <c r="B70" s="88">
        <v>1</v>
      </c>
      <c r="C70" s="102" t="s">
        <v>143</v>
      </c>
      <c r="D70" s="103" t="s">
        <v>144</v>
      </c>
      <c r="E70" s="103" t="s">
        <v>3</v>
      </c>
      <c r="F70" s="103">
        <v>32</v>
      </c>
      <c r="G70" s="9" t="e">
        <f>IF(#REF!="","",VLOOKUP(#REF!,[1]Список!$A:$W,7,FALSE))</f>
        <v>#REF!</v>
      </c>
      <c r="H70" s="10" t="e">
        <f>IF(#REF!="","",VLOOKUP(#REF!,[1]Список!$A:$W,8,FALSE))</f>
        <v>#REF!</v>
      </c>
    </row>
    <row r="71" spans="2:10" ht="15.9" customHeight="1">
      <c r="B71" s="88">
        <v>2</v>
      </c>
      <c r="C71" s="102" t="s">
        <v>114</v>
      </c>
      <c r="D71" s="103" t="s">
        <v>115</v>
      </c>
      <c r="E71" s="103">
        <v>1</v>
      </c>
      <c r="F71" s="103">
        <v>18</v>
      </c>
      <c r="G71" s="28"/>
      <c r="H71" s="29"/>
    </row>
    <row r="72" spans="2:10" ht="15.9" customHeight="1">
      <c r="B72" s="215" t="s">
        <v>213</v>
      </c>
      <c r="C72" s="216"/>
      <c r="D72" s="216"/>
      <c r="E72" s="216"/>
      <c r="F72" s="217"/>
      <c r="G72" s="15"/>
      <c r="H72" s="16"/>
    </row>
    <row r="73" spans="2:10" ht="15.9" customHeight="1">
      <c r="B73" s="19"/>
    </row>
    <row r="74" spans="2:10" ht="15.9" customHeight="1">
      <c r="B74" s="226" t="s">
        <v>17</v>
      </c>
      <c r="C74" s="226"/>
      <c r="D74" s="226"/>
      <c r="E74" s="226"/>
      <c r="F74" s="226"/>
      <c r="G74" s="226"/>
      <c r="H74" s="21" t="e">
        <f>F77+#REF!+#REF!</f>
        <v>#REF!</v>
      </c>
      <c r="I74" s="5"/>
    </row>
    <row r="75" spans="2:10" ht="15.9" customHeight="1">
      <c r="B75" s="228" t="s">
        <v>0</v>
      </c>
      <c r="C75" s="228" t="s">
        <v>7</v>
      </c>
      <c r="D75" s="23" t="s">
        <v>8</v>
      </c>
      <c r="E75" s="230" t="s">
        <v>2</v>
      </c>
      <c r="F75" s="230" t="s">
        <v>9</v>
      </c>
      <c r="G75" s="222" t="s">
        <v>10</v>
      </c>
      <c r="H75" s="224"/>
    </row>
    <row r="76" spans="2:10" ht="15.9" customHeight="1">
      <c r="B76" s="228"/>
      <c r="C76" s="229"/>
      <c r="D76" s="24" t="s">
        <v>1</v>
      </c>
      <c r="E76" s="231"/>
      <c r="F76" s="230"/>
      <c r="G76" s="223"/>
      <c r="H76" s="225"/>
    </row>
    <row r="77" spans="2:10" ht="15.9" customHeight="1">
      <c r="B77" s="87">
        <v>1</v>
      </c>
      <c r="C77" s="102" t="s">
        <v>154</v>
      </c>
      <c r="D77" s="103" t="s">
        <v>155</v>
      </c>
      <c r="E77" s="103" t="s">
        <v>4</v>
      </c>
      <c r="F77" s="103">
        <v>60</v>
      </c>
      <c r="G77" s="3" t="s">
        <v>122</v>
      </c>
      <c r="H77" s="27" t="e">
        <f>IF(#REF!="","",VLOOKUP(#REF!,[1]Список!$A:$W,8,FALSE))</f>
        <v>#REF!</v>
      </c>
    </row>
    <row r="78" spans="2:10" ht="15.9" customHeight="1">
      <c r="B78" s="87">
        <v>2</v>
      </c>
      <c r="C78" s="102" t="s">
        <v>198</v>
      </c>
      <c r="D78" s="103" t="s">
        <v>199</v>
      </c>
      <c r="E78" s="103">
        <v>1</v>
      </c>
      <c r="F78" s="103">
        <v>15</v>
      </c>
      <c r="G78" s="3"/>
      <c r="H78" s="31"/>
    </row>
    <row r="79" spans="2:10" ht="15.9" customHeight="1">
      <c r="B79" s="87">
        <v>3</v>
      </c>
      <c r="C79" s="102" t="s">
        <v>120</v>
      </c>
      <c r="D79" s="103" t="s">
        <v>121</v>
      </c>
      <c r="E79" s="103">
        <v>1</v>
      </c>
      <c r="F79" s="103">
        <v>14</v>
      </c>
      <c r="G79" s="3"/>
      <c r="H79" s="31"/>
    </row>
    <row r="80" spans="2:10" ht="15.9" customHeight="1">
      <c r="B80" s="215" t="s">
        <v>214</v>
      </c>
      <c r="C80" s="216"/>
      <c r="D80" s="216"/>
      <c r="E80" s="216"/>
      <c r="F80" s="217"/>
      <c r="G80" s="15"/>
      <c r="H80" s="16"/>
      <c r="I80" s="18"/>
      <c r="J80" s="18"/>
    </row>
    <row r="81" spans="2:11" ht="15.9" customHeight="1">
      <c r="B81" s="19"/>
    </row>
    <row r="82" spans="2:11" ht="15.9" customHeight="1">
      <c r="B82" s="209" t="str">
        <f>IF(A82="","",VLOOKUP(A82,[1]Команды!B:V,7,FALSE))</f>
        <v/>
      </c>
      <c r="C82" s="209"/>
      <c r="D82" s="209"/>
      <c r="E82" s="209"/>
      <c r="F82" s="209"/>
      <c r="G82" s="209"/>
      <c r="H82" s="4" t="e">
        <f>F85+#REF!+#REF!</f>
        <v>#REF!</v>
      </c>
      <c r="I82" s="5"/>
    </row>
    <row r="83" spans="2:11" ht="15.9" customHeight="1">
      <c r="B83" s="218" t="s">
        <v>0</v>
      </c>
      <c r="C83" s="218" t="s">
        <v>7</v>
      </c>
      <c r="D83" s="6" t="s">
        <v>8</v>
      </c>
      <c r="E83" s="220" t="s">
        <v>2</v>
      </c>
      <c r="F83" s="220" t="s">
        <v>9</v>
      </c>
      <c r="G83" s="222" t="s">
        <v>10</v>
      </c>
      <c r="H83" s="224"/>
    </row>
    <row r="84" spans="2:11" ht="15.9" customHeight="1">
      <c r="B84" s="218"/>
      <c r="C84" s="219"/>
      <c r="D84" s="7" t="s">
        <v>1</v>
      </c>
      <c r="E84" s="221"/>
      <c r="F84" s="220"/>
      <c r="G84" s="223"/>
      <c r="H84" s="225"/>
    </row>
    <row r="85" spans="2:11" ht="15.9" customHeight="1">
      <c r="B85" s="88">
        <v>1</v>
      </c>
      <c r="C85" s="102" t="s">
        <v>200</v>
      </c>
      <c r="D85" s="103" t="s">
        <v>201</v>
      </c>
      <c r="E85" s="103">
        <v>2</v>
      </c>
      <c r="F85" s="103">
        <v>11</v>
      </c>
      <c r="G85" s="9" t="e">
        <f>IF(#REF!="","",VLOOKUP(#REF!,[1]Список!$A:$W,7,FALSE))</f>
        <v>#REF!</v>
      </c>
      <c r="H85" s="10" t="e">
        <f>IF(#REF!="","",VLOOKUP(#REF!,[1]Список!$A:$W,8,FALSE))</f>
        <v>#REF!</v>
      </c>
    </row>
    <row r="86" spans="2:11" ht="15.9" customHeight="1">
      <c r="B86" s="88">
        <v>2</v>
      </c>
      <c r="C86" s="102" t="s">
        <v>129</v>
      </c>
      <c r="D86" s="103" t="s">
        <v>130</v>
      </c>
      <c r="E86" s="103" t="s">
        <v>3</v>
      </c>
      <c r="F86" s="103">
        <v>56</v>
      </c>
      <c r="G86" s="28"/>
      <c r="H86" s="29"/>
    </row>
    <row r="87" spans="2:11" ht="15.9" customHeight="1">
      <c r="B87" s="88">
        <v>3</v>
      </c>
      <c r="C87" s="102" t="s">
        <v>220</v>
      </c>
      <c r="D87" s="107">
        <v>39353</v>
      </c>
      <c r="E87" s="103" t="s">
        <v>3</v>
      </c>
      <c r="F87" s="103"/>
      <c r="G87" s="28"/>
      <c r="H87" s="29"/>
    </row>
    <row r="88" spans="2:11" ht="15.9" customHeight="1">
      <c r="B88" s="88">
        <v>4</v>
      </c>
      <c r="C88" s="108" t="s">
        <v>231</v>
      </c>
      <c r="D88" s="107">
        <v>38787</v>
      </c>
      <c r="E88" s="103">
        <v>2</v>
      </c>
      <c r="F88" s="103"/>
      <c r="G88" s="28"/>
      <c r="H88" s="29"/>
    </row>
    <row r="89" spans="2:11" ht="15.9" customHeight="1">
      <c r="B89" s="215" t="s">
        <v>232</v>
      </c>
      <c r="C89" s="216"/>
      <c r="D89" s="216"/>
      <c r="E89" s="216"/>
      <c r="F89" s="217"/>
      <c r="G89" s="15"/>
      <c r="H89" s="16"/>
      <c r="I89" s="17"/>
      <c r="J89" s="18"/>
      <c r="K89" s="18"/>
    </row>
    <row r="90" spans="2:11" ht="15.9" customHeight="1">
      <c r="B90" s="19"/>
    </row>
    <row r="91" spans="2:11" ht="15.9" customHeight="1">
      <c r="B91" s="226" t="s">
        <v>18</v>
      </c>
      <c r="C91" s="226"/>
      <c r="D91" s="226"/>
      <c r="E91" s="226"/>
      <c r="F91" s="226"/>
      <c r="G91" s="226"/>
      <c r="H91" s="21" t="e">
        <f>F94+#REF!+#REF!</f>
        <v>#REF!</v>
      </c>
      <c r="I91" s="5"/>
    </row>
    <row r="92" spans="2:11" ht="15.9" customHeight="1">
      <c r="B92" s="228" t="s">
        <v>0</v>
      </c>
      <c r="C92" s="228" t="s">
        <v>7</v>
      </c>
      <c r="D92" s="23" t="s">
        <v>8</v>
      </c>
      <c r="E92" s="230" t="s">
        <v>2</v>
      </c>
      <c r="F92" s="230" t="s">
        <v>9</v>
      </c>
      <c r="G92" s="222" t="s">
        <v>10</v>
      </c>
      <c r="H92" s="224"/>
    </row>
    <row r="93" spans="2:11" ht="15.9" customHeight="1">
      <c r="B93" s="228"/>
      <c r="C93" s="229"/>
      <c r="D93" s="24" t="s">
        <v>1</v>
      </c>
      <c r="E93" s="231"/>
      <c r="F93" s="230"/>
      <c r="G93" s="223"/>
      <c r="H93" s="225"/>
    </row>
    <row r="94" spans="2:11" ht="15.9" customHeight="1">
      <c r="B94" s="87">
        <v>1</v>
      </c>
      <c r="C94" s="102" t="s">
        <v>160</v>
      </c>
      <c r="D94" s="103" t="s">
        <v>161</v>
      </c>
      <c r="E94" s="103" t="s">
        <v>3</v>
      </c>
      <c r="F94" s="103">
        <v>47</v>
      </c>
      <c r="G94" s="26" t="e">
        <f>IF(#REF!="","",VLOOKUP(#REF!,[1]Список!$A:$W,7,FALSE))</f>
        <v>#REF!</v>
      </c>
      <c r="H94" s="27" t="e">
        <f>IF(#REF!="","",VLOOKUP(#REF!,[1]Список!$A:$W,8,FALSE))</f>
        <v>#REF!</v>
      </c>
    </row>
    <row r="95" spans="2:11" ht="15.9" customHeight="1">
      <c r="B95" s="87">
        <v>2</v>
      </c>
      <c r="C95" s="102" t="s">
        <v>166</v>
      </c>
      <c r="D95" s="103" t="s">
        <v>167</v>
      </c>
      <c r="E95" s="103" t="s">
        <v>3</v>
      </c>
      <c r="F95" s="103">
        <v>39</v>
      </c>
      <c r="G95" s="30"/>
      <c r="H95" s="31"/>
    </row>
    <row r="96" spans="2:11" ht="15.9" customHeight="1">
      <c r="B96" s="87">
        <v>3</v>
      </c>
      <c r="C96" s="102" t="s">
        <v>172</v>
      </c>
      <c r="D96" s="103" t="s">
        <v>173</v>
      </c>
      <c r="E96" s="103" t="s">
        <v>3</v>
      </c>
      <c r="F96" s="103">
        <v>34</v>
      </c>
      <c r="G96" s="30"/>
      <c r="H96" s="31"/>
    </row>
    <row r="97" spans="2:10" ht="15.9" customHeight="1">
      <c r="B97" s="87">
        <v>4</v>
      </c>
      <c r="C97" s="102" t="s">
        <v>178</v>
      </c>
      <c r="D97" s="103" t="s">
        <v>179</v>
      </c>
      <c r="E97" s="103">
        <v>2</v>
      </c>
      <c r="F97" s="103">
        <v>31</v>
      </c>
      <c r="G97" s="30"/>
      <c r="H97" s="31"/>
    </row>
    <row r="98" spans="2:10" ht="15.9" customHeight="1">
      <c r="B98" s="87">
        <v>5</v>
      </c>
      <c r="C98" s="102" t="s">
        <v>135</v>
      </c>
      <c r="D98" s="103" t="s">
        <v>136</v>
      </c>
      <c r="E98" s="103" t="s">
        <v>3</v>
      </c>
      <c r="F98" s="103">
        <v>41</v>
      </c>
      <c r="G98" s="30"/>
      <c r="H98" s="31"/>
    </row>
    <row r="99" spans="2:10" ht="15.9" customHeight="1">
      <c r="B99" s="87">
        <v>6</v>
      </c>
      <c r="C99" s="108" t="s">
        <v>229</v>
      </c>
      <c r="D99" s="107">
        <v>38787</v>
      </c>
      <c r="E99" s="103">
        <v>2</v>
      </c>
      <c r="F99" s="103"/>
      <c r="G99" s="30"/>
      <c r="H99" s="31"/>
    </row>
    <row r="100" spans="2:10" ht="15.9" customHeight="1">
      <c r="B100" s="215" t="s">
        <v>215</v>
      </c>
      <c r="C100" s="216"/>
      <c r="D100" s="216"/>
      <c r="E100" s="216"/>
      <c r="F100" s="217"/>
      <c r="G100" s="15"/>
      <c r="H100" s="16"/>
      <c r="I100" s="18"/>
      <c r="J100" s="18"/>
    </row>
    <row r="101" spans="2:10" ht="15.9" customHeight="1">
      <c r="C101" s="232"/>
      <c r="D101" s="232"/>
      <c r="E101" s="232"/>
      <c r="F101" s="232"/>
    </row>
    <row r="102" spans="2:10" ht="15.9" customHeight="1">
      <c r="B102" s="209" t="s">
        <v>204</v>
      </c>
      <c r="C102" s="209"/>
      <c r="D102" s="209"/>
      <c r="E102" s="209"/>
      <c r="F102" s="209"/>
      <c r="G102" s="209"/>
    </row>
    <row r="103" spans="2:10" ht="15.9" customHeight="1">
      <c r="B103" s="218" t="s">
        <v>0</v>
      </c>
      <c r="C103" s="218" t="s">
        <v>7</v>
      </c>
      <c r="D103" s="6" t="s">
        <v>8</v>
      </c>
      <c r="E103" s="220" t="s">
        <v>2</v>
      </c>
      <c r="F103" s="220" t="s">
        <v>9</v>
      </c>
      <c r="G103" s="222" t="s">
        <v>10</v>
      </c>
    </row>
    <row r="104" spans="2:10" ht="15.9" customHeight="1">
      <c r="B104" s="218"/>
      <c r="C104" s="219"/>
      <c r="D104" s="7" t="s">
        <v>1</v>
      </c>
      <c r="E104" s="221"/>
      <c r="F104" s="220"/>
      <c r="G104" s="223"/>
    </row>
    <row r="105" spans="2:10" ht="15.9" customHeight="1">
      <c r="B105" s="8">
        <v>1</v>
      </c>
      <c r="C105" s="102" t="s">
        <v>162</v>
      </c>
      <c r="D105" s="103" t="s">
        <v>163</v>
      </c>
      <c r="E105" s="103" t="s">
        <v>3</v>
      </c>
      <c r="F105" s="103">
        <v>47</v>
      </c>
      <c r="G105" s="9" t="e">
        <f>IF(#REF!="","",VLOOKUP(#REF!,[1]Список!$A:$W,7,FALSE))</f>
        <v>#REF!</v>
      </c>
    </row>
    <row r="106" spans="2:10" ht="15.9" customHeight="1">
      <c r="B106" s="8">
        <v>2</v>
      </c>
      <c r="C106" s="102" t="s">
        <v>188</v>
      </c>
      <c r="D106" s="103" t="s">
        <v>189</v>
      </c>
      <c r="E106" s="103">
        <v>1</v>
      </c>
      <c r="F106" s="103">
        <v>22</v>
      </c>
      <c r="G106" s="9" t="e">
        <f>IF(#REF!="","",VLOOKUP(#REF!,[1]Список!$A:$W,7,FALSE))</f>
        <v>#REF!</v>
      </c>
    </row>
    <row r="107" spans="2:10" ht="15.9" customHeight="1">
      <c r="B107" s="8">
        <v>3</v>
      </c>
      <c r="C107" s="102" t="s">
        <v>116</v>
      </c>
      <c r="D107" s="103" t="s">
        <v>117</v>
      </c>
      <c r="E107" s="103" t="s">
        <v>3</v>
      </c>
      <c r="F107" s="103">
        <v>18</v>
      </c>
      <c r="G107" s="9" t="e">
        <f>IF(#REF!="","",VLOOKUP(#REF!,[1]Список!$A:$W,7,FALSE))</f>
        <v>#REF!</v>
      </c>
    </row>
    <row r="108" spans="2:10" ht="15.9" customHeight="1">
      <c r="B108" s="8">
        <v>4</v>
      </c>
      <c r="C108" s="102" t="s">
        <v>123</v>
      </c>
      <c r="D108" s="103" t="s">
        <v>124</v>
      </c>
      <c r="E108" s="103">
        <v>1</v>
      </c>
      <c r="F108" s="103">
        <v>14</v>
      </c>
      <c r="G108" s="11" t="e">
        <f>IF(#REF!="","",VLOOKUP(#REF!,[1]Список!$A:$W,7,FALSE))</f>
        <v>#REF!</v>
      </c>
    </row>
    <row r="109" spans="2:10" ht="15.9" customHeight="1">
      <c r="B109" s="215" t="s">
        <v>221</v>
      </c>
      <c r="C109" s="216"/>
      <c r="D109" s="216"/>
      <c r="E109" s="216"/>
      <c r="F109" s="217"/>
      <c r="G109" s="15"/>
    </row>
    <row r="110" spans="2:10" ht="15.9" customHeight="1"/>
    <row r="111" spans="2:10" ht="15.9" customHeight="1">
      <c r="B111" s="209" t="s">
        <v>205</v>
      </c>
      <c r="C111" s="209"/>
      <c r="D111" s="209"/>
      <c r="E111" s="209"/>
      <c r="F111" s="209"/>
      <c r="G111" s="209"/>
    </row>
    <row r="112" spans="2:10" ht="15.9" customHeight="1">
      <c r="B112" s="218" t="s">
        <v>0</v>
      </c>
      <c r="C112" s="218" t="s">
        <v>7</v>
      </c>
      <c r="D112" s="6" t="s">
        <v>8</v>
      </c>
      <c r="E112" s="220" t="s">
        <v>2</v>
      </c>
      <c r="F112" s="220" t="s">
        <v>9</v>
      </c>
      <c r="G112" s="222" t="s">
        <v>10</v>
      </c>
    </row>
    <row r="113" spans="2:7" ht="15.9" customHeight="1">
      <c r="B113" s="218"/>
      <c r="C113" s="219"/>
      <c r="D113" s="7" t="s">
        <v>1</v>
      </c>
      <c r="E113" s="221"/>
      <c r="F113" s="220"/>
      <c r="G113" s="223"/>
    </row>
    <row r="114" spans="2:7" ht="15.9" customHeight="1">
      <c r="B114" s="8">
        <v>1</v>
      </c>
      <c r="C114" s="102" t="s">
        <v>174</v>
      </c>
      <c r="D114" s="103" t="s">
        <v>175</v>
      </c>
      <c r="E114" s="103" t="s">
        <v>3</v>
      </c>
      <c r="F114" s="103">
        <v>34</v>
      </c>
      <c r="G114" s="9" t="e">
        <f>IF(#REF!="","",VLOOKUP(#REF!,[1]Список!$A:$W,7,FALSE))</f>
        <v>#REF!</v>
      </c>
    </row>
    <row r="115" spans="2:7" ht="15.9" customHeight="1">
      <c r="B115" s="215" t="s">
        <v>216</v>
      </c>
      <c r="C115" s="216"/>
      <c r="D115" s="216"/>
      <c r="E115" s="216"/>
      <c r="F115" s="217"/>
      <c r="G115" s="15"/>
    </row>
    <row r="116" spans="2:7" ht="15.9" customHeight="1"/>
    <row r="117" spans="2:7" ht="15.9" customHeight="1">
      <c r="B117" s="209" t="s">
        <v>206</v>
      </c>
      <c r="C117" s="209"/>
      <c r="D117" s="209"/>
      <c r="E117" s="209"/>
      <c r="F117" s="209"/>
      <c r="G117" s="209"/>
    </row>
    <row r="118" spans="2:7" ht="15.9" customHeight="1">
      <c r="B118" s="218" t="s">
        <v>0</v>
      </c>
      <c r="C118" s="218" t="s">
        <v>7</v>
      </c>
      <c r="D118" s="6" t="s">
        <v>8</v>
      </c>
      <c r="E118" s="220" t="s">
        <v>2</v>
      </c>
      <c r="F118" s="220" t="s">
        <v>9</v>
      </c>
      <c r="G118" s="222" t="s">
        <v>10</v>
      </c>
    </row>
    <row r="119" spans="2:7" ht="15.9" customHeight="1">
      <c r="B119" s="218"/>
      <c r="C119" s="219"/>
      <c r="D119" s="7" t="s">
        <v>1</v>
      </c>
      <c r="E119" s="221"/>
      <c r="F119" s="220"/>
      <c r="G119" s="223"/>
    </row>
    <row r="120" spans="2:7" ht="15.9" customHeight="1">
      <c r="B120" s="8">
        <v>1</v>
      </c>
      <c r="C120" s="102" t="s">
        <v>180</v>
      </c>
      <c r="D120" s="103" t="s">
        <v>181</v>
      </c>
      <c r="E120" s="103" t="s">
        <v>3</v>
      </c>
      <c r="F120" s="103">
        <v>29</v>
      </c>
      <c r="G120" s="9" t="e">
        <f>IF(#REF!="","",VLOOKUP(#REF!,[1]Список!$A:$W,7,FALSE))</f>
        <v>#REF!</v>
      </c>
    </row>
    <row r="121" spans="2:7" ht="15.9" customHeight="1">
      <c r="B121" s="8">
        <v>2</v>
      </c>
      <c r="C121" s="102" t="s">
        <v>192</v>
      </c>
      <c r="D121" s="103" t="s">
        <v>193</v>
      </c>
      <c r="E121" s="103" t="s">
        <v>3</v>
      </c>
      <c r="F121" s="103">
        <v>20</v>
      </c>
      <c r="G121" s="9" t="e">
        <f>IF(#REF!="","",VLOOKUP(#REF!,[1]Список!$A:$W,7,FALSE))</f>
        <v>#REF!</v>
      </c>
    </row>
    <row r="122" spans="2:7" ht="15.9" customHeight="1">
      <c r="B122" s="8">
        <v>3</v>
      </c>
      <c r="C122" s="109" t="s">
        <v>230</v>
      </c>
      <c r="D122" s="110">
        <v>1499883</v>
      </c>
      <c r="E122" s="111" t="s">
        <v>3</v>
      </c>
      <c r="F122" s="106"/>
      <c r="G122" s="9" t="e">
        <f>IF(#REF!="","",VLOOKUP(#REF!,[1]Список!$A:$W,7,FALSE))</f>
        <v>#REF!</v>
      </c>
    </row>
    <row r="123" spans="2:7" ht="15.9" customHeight="1">
      <c r="B123" s="8">
        <v>4</v>
      </c>
      <c r="C123" s="102" t="s">
        <v>106</v>
      </c>
      <c r="D123" s="103" t="s">
        <v>107</v>
      </c>
      <c r="E123" s="103" t="s">
        <v>3</v>
      </c>
      <c r="F123" s="103">
        <v>33</v>
      </c>
      <c r="G123" s="11" t="e">
        <f>IF(#REF!="","",VLOOKUP(#REF!,[1]Список!$A:$W,7,FALSE))</f>
        <v>#REF!</v>
      </c>
    </row>
    <row r="124" spans="2:7" ht="15.9" customHeight="1">
      <c r="B124" s="89">
        <v>5</v>
      </c>
      <c r="C124" s="102" t="s">
        <v>125</v>
      </c>
      <c r="D124" s="103" t="s">
        <v>126</v>
      </c>
      <c r="E124" s="103" t="s">
        <v>3</v>
      </c>
      <c r="F124" s="103">
        <v>6</v>
      </c>
    </row>
    <row r="125" spans="2:7" ht="15.9" customHeight="1">
      <c r="B125" s="215" t="s">
        <v>217</v>
      </c>
      <c r="C125" s="216"/>
      <c r="D125" s="216"/>
      <c r="E125" s="216"/>
      <c r="F125" s="217"/>
    </row>
    <row r="126" spans="2:7" ht="15.9" customHeight="1"/>
    <row r="127" spans="2:7" ht="15.9" customHeight="1">
      <c r="C127" s="232" t="s">
        <v>286</v>
      </c>
      <c r="D127" s="232"/>
      <c r="E127" s="232"/>
      <c r="F127" s="232"/>
    </row>
    <row r="128" spans="2:7" ht="15.9" customHeight="1">
      <c r="C128" s="232" t="s">
        <v>287</v>
      </c>
      <c r="D128" s="232"/>
      <c r="E128" s="232"/>
      <c r="F128" s="232"/>
    </row>
    <row r="129" ht="15.9" customHeight="1"/>
    <row r="130" ht="15.9" customHeight="1"/>
    <row r="131" ht="15.9" customHeight="1"/>
    <row r="132" ht="15.9" customHeight="1"/>
    <row r="133" ht="15.9" customHeight="1"/>
    <row r="134" ht="15.9" customHeight="1"/>
    <row r="135" ht="15.9" customHeight="1"/>
    <row r="136" ht="15.9" customHeight="1"/>
    <row r="137" ht="15.9" customHeight="1"/>
    <row r="138" ht="15.9" customHeight="1"/>
    <row r="139" ht="15.9" customHeight="1"/>
    <row r="140" ht="15.9" customHeight="1"/>
    <row r="141" ht="15.9" customHeight="1"/>
    <row r="142" ht="15.9" customHeight="1"/>
    <row r="143" ht="15.9" customHeight="1"/>
    <row r="144" ht="15.9" customHeight="1"/>
    <row r="145" ht="15.9" customHeight="1"/>
    <row r="146" ht="15.9" customHeight="1"/>
    <row r="147" ht="15.9" customHeight="1"/>
    <row r="148" ht="15.9" customHeight="1"/>
    <row r="149" ht="15.9" customHeight="1"/>
    <row r="150" ht="15.9" customHeight="1"/>
    <row r="151" ht="15.9" customHeight="1"/>
  </sheetData>
  <mergeCells count="108">
    <mergeCell ref="B111:G111"/>
    <mergeCell ref="C127:F127"/>
    <mergeCell ref="C128:F128"/>
    <mergeCell ref="B112:B113"/>
    <mergeCell ref="C112:C113"/>
    <mergeCell ref="E112:E113"/>
    <mergeCell ref="F112:F113"/>
    <mergeCell ref="G112:G113"/>
    <mergeCell ref="B115:F115"/>
    <mergeCell ref="B117:G117"/>
    <mergeCell ref="B118:B119"/>
    <mergeCell ref="C118:C119"/>
    <mergeCell ref="E118:E119"/>
    <mergeCell ref="F118:F119"/>
    <mergeCell ref="G118:G119"/>
    <mergeCell ref="B125:F125"/>
    <mergeCell ref="B103:B104"/>
    <mergeCell ref="C103:C104"/>
    <mergeCell ref="E103:E104"/>
    <mergeCell ref="F103:F104"/>
    <mergeCell ref="G103:G104"/>
    <mergeCell ref="B109:F109"/>
    <mergeCell ref="B100:F100"/>
    <mergeCell ref="C101:F101"/>
    <mergeCell ref="B89:F89"/>
    <mergeCell ref="B91:G91"/>
    <mergeCell ref="B92:B93"/>
    <mergeCell ref="C92:C93"/>
    <mergeCell ref="E92:E93"/>
    <mergeCell ref="F92:F93"/>
    <mergeCell ref="G92:G93"/>
    <mergeCell ref="B72:F72"/>
    <mergeCell ref="B74:G74"/>
    <mergeCell ref="B75:B76"/>
    <mergeCell ref="C75:C76"/>
    <mergeCell ref="E75:E76"/>
    <mergeCell ref="F75:F76"/>
    <mergeCell ref="G75:G76"/>
    <mergeCell ref="H75:H76"/>
    <mergeCell ref="B102:G102"/>
    <mergeCell ref="H92:H93"/>
    <mergeCell ref="B80:F80"/>
    <mergeCell ref="B82:G82"/>
    <mergeCell ref="B83:B84"/>
    <mergeCell ref="C83:C84"/>
    <mergeCell ref="E83:E84"/>
    <mergeCell ref="F83:F84"/>
    <mergeCell ref="G83:G84"/>
    <mergeCell ref="H83:H84"/>
    <mergeCell ref="B65:F65"/>
    <mergeCell ref="B67:G67"/>
    <mergeCell ref="B68:B69"/>
    <mergeCell ref="C68:C69"/>
    <mergeCell ref="E68:E69"/>
    <mergeCell ref="F68:F69"/>
    <mergeCell ref="G68:G69"/>
    <mergeCell ref="H47:H48"/>
    <mergeCell ref="B50:F50"/>
    <mergeCell ref="B52:G52"/>
    <mergeCell ref="B53:B54"/>
    <mergeCell ref="C53:C54"/>
    <mergeCell ref="E53:E54"/>
    <mergeCell ref="F53:F54"/>
    <mergeCell ref="G53:G54"/>
    <mergeCell ref="H53:H54"/>
    <mergeCell ref="H68:H69"/>
    <mergeCell ref="H28:H29"/>
    <mergeCell ref="B36:F36"/>
    <mergeCell ref="B38:G38"/>
    <mergeCell ref="B39:B40"/>
    <mergeCell ref="C39:C40"/>
    <mergeCell ref="E39:E40"/>
    <mergeCell ref="F39:F40"/>
    <mergeCell ref="G39:G40"/>
    <mergeCell ref="H39:H40"/>
    <mergeCell ref="F7:F8"/>
    <mergeCell ref="G7:G8"/>
    <mergeCell ref="B44:F44"/>
    <mergeCell ref="B46:G46"/>
    <mergeCell ref="B47:B48"/>
    <mergeCell ref="C47:C48"/>
    <mergeCell ref="E47:E48"/>
    <mergeCell ref="F47:F48"/>
    <mergeCell ref="G47:G48"/>
    <mergeCell ref="B6:G6"/>
    <mergeCell ref="B1:F1"/>
    <mergeCell ref="B2:AA2"/>
    <mergeCell ref="B3:AA3"/>
    <mergeCell ref="B4:AA4"/>
    <mergeCell ref="B25:F25"/>
    <mergeCell ref="B27:G27"/>
    <mergeCell ref="B28:B29"/>
    <mergeCell ref="C28:C29"/>
    <mergeCell ref="E28:E29"/>
    <mergeCell ref="F28:F29"/>
    <mergeCell ref="G28:G29"/>
    <mergeCell ref="H7:H8"/>
    <mergeCell ref="B14:F14"/>
    <mergeCell ref="B16:G16"/>
    <mergeCell ref="B17:B18"/>
    <mergeCell ref="C17:C18"/>
    <mergeCell ref="E17:E18"/>
    <mergeCell ref="F17:F18"/>
    <mergeCell ref="G17:G18"/>
    <mergeCell ref="H17:H18"/>
    <mergeCell ref="B7:B8"/>
    <mergeCell ref="C7:C8"/>
    <mergeCell ref="E7:E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O98"/>
  <sheetViews>
    <sheetView workbookViewId="0">
      <selection activeCell="AG90" sqref="AG90"/>
    </sheetView>
  </sheetViews>
  <sheetFormatPr defaultRowHeight="13.2"/>
  <cols>
    <col min="1" max="1" width="0.33203125" customWidth="1"/>
    <col min="2" max="2" width="4.6640625" customWidth="1"/>
    <col min="3" max="3" width="15.33203125" customWidth="1"/>
    <col min="4" max="4" width="3.6640625" customWidth="1"/>
    <col min="5" max="5" width="0.88671875" customWidth="1"/>
    <col min="6" max="7" width="3.6640625" customWidth="1"/>
    <col min="8" max="8" width="0.88671875" customWidth="1"/>
    <col min="9" max="10" width="3.6640625" customWidth="1"/>
    <col min="11" max="11" width="0.88671875" customWidth="1"/>
    <col min="12" max="13" width="3.6640625" customWidth="1"/>
    <col min="14" max="14" width="0.88671875" customWidth="1"/>
    <col min="15" max="16" width="3.6640625" customWidth="1"/>
    <col min="17" max="17" width="0.88671875" customWidth="1"/>
    <col min="18" max="19" width="3.6640625" customWidth="1"/>
    <col min="20" max="20" width="0.88671875" customWidth="1"/>
    <col min="21" max="22" width="3.6640625" customWidth="1"/>
    <col min="23" max="23" width="0.88671875" customWidth="1"/>
    <col min="24" max="25" width="3.6640625" customWidth="1"/>
    <col min="26" max="26" width="0.88671875" customWidth="1"/>
    <col min="27" max="27" width="3.6640625" customWidth="1"/>
    <col min="28" max="28" width="0.33203125" customWidth="1"/>
    <col min="29" max="31" width="3.6640625" customWidth="1"/>
  </cols>
  <sheetData>
    <row r="1" spans="2:41" ht="18">
      <c r="D1" s="211"/>
      <c r="E1" s="211"/>
      <c r="F1" s="211"/>
      <c r="G1" s="211"/>
      <c r="H1" s="211"/>
      <c r="I1" s="198"/>
      <c r="J1" s="2"/>
    </row>
    <row r="2" spans="2:41" ht="15" customHeight="1">
      <c r="C2" s="212" t="s">
        <v>282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</row>
    <row r="3" spans="2:41" ht="15.75" customHeight="1">
      <c r="C3" s="213" t="s">
        <v>102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</row>
    <row r="4" spans="2:41" ht="15.75" customHeight="1">
      <c r="C4" s="214" t="s">
        <v>103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</row>
    <row r="5" spans="2:41" ht="15.75" customHeight="1">
      <c r="C5" s="197"/>
      <c r="D5" s="268" t="s">
        <v>288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197"/>
      <c r="X5" s="197"/>
      <c r="Y5" s="197"/>
      <c r="Z5" s="197"/>
      <c r="AA5" s="197"/>
      <c r="AB5" s="197"/>
      <c r="AC5" s="197"/>
      <c r="AD5" s="197"/>
    </row>
    <row r="6" spans="2:41" ht="15.75" customHeight="1">
      <c r="C6" s="197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197"/>
      <c r="X6" s="197"/>
      <c r="Y6" s="197"/>
      <c r="Z6" s="197"/>
      <c r="AA6" s="197"/>
      <c r="AB6" s="197"/>
      <c r="AC6" s="197"/>
      <c r="AD6" s="197"/>
    </row>
    <row r="7" spans="2:41" ht="13.8" thickBot="1">
      <c r="C7" s="154" t="s">
        <v>222</v>
      </c>
    </row>
    <row r="8" spans="2:41">
      <c r="B8" s="269" t="s">
        <v>0</v>
      </c>
      <c r="C8" s="265" t="s">
        <v>55</v>
      </c>
      <c r="D8" s="260">
        <v>1</v>
      </c>
      <c r="E8" s="261"/>
      <c r="F8" s="262"/>
      <c r="G8" s="260">
        <v>2</v>
      </c>
      <c r="H8" s="261"/>
      <c r="I8" s="262"/>
      <c r="J8" s="260">
        <v>3</v>
      </c>
      <c r="K8" s="261"/>
      <c r="L8" s="262"/>
      <c r="M8" s="260">
        <v>4</v>
      </c>
      <c r="N8" s="261"/>
      <c r="O8" s="262"/>
      <c r="P8" s="260">
        <v>5</v>
      </c>
      <c r="Q8" s="261"/>
      <c r="R8" s="262"/>
      <c r="S8" s="260">
        <v>6</v>
      </c>
      <c r="T8" s="261"/>
      <c r="U8" s="262"/>
      <c r="V8" s="260">
        <v>7</v>
      </c>
      <c r="W8" s="261"/>
      <c r="X8" s="262"/>
      <c r="Y8" s="260">
        <v>8</v>
      </c>
      <c r="Z8" s="261"/>
      <c r="AA8" s="262"/>
      <c r="AB8" s="72"/>
      <c r="AC8" s="265" t="s">
        <v>19</v>
      </c>
      <c r="AD8" s="265" t="s">
        <v>20</v>
      </c>
      <c r="AE8" s="266" t="s">
        <v>21</v>
      </c>
      <c r="AF8" s="71"/>
      <c r="AG8" s="71"/>
      <c r="AH8" s="71"/>
      <c r="AI8" s="71"/>
      <c r="AJ8" s="71"/>
      <c r="AK8" s="71"/>
      <c r="AL8" s="71"/>
      <c r="AM8" s="71"/>
      <c r="AN8" s="71"/>
      <c r="AO8" s="71"/>
    </row>
    <row r="9" spans="2:41">
      <c r="B9" s="256"/>
      <c r="C9" s="257"/>
      <c r="D9" s="259"/>
      <c r="E9" s="263"/>
      <c r="F9" s="264"/>
      <c r="G9" s="259"/>
      <c r="H9" s="263"/>
      <c r="I9" s="264"/>
      <c r="J9" s="259"/>
      <c r="K9" s="263"/>
      <c r="L9" s="264"/>
      <c r="M9" s="259"/>
      <c r="N9" s="263"/>
      <c r="O9" s="264"/>
      <c r="P9" s="259"/>
      <c r="Q9" s="263"/>
      <c r="R9" s="264"/>
      <c r="S9" s="259"/>
      <c r="T9" s="263"/>
      <c r="U9" s="264"/>
      <c r="V9" s="259"/>
      <c r="W9" s="263"/>
      <c r="X9" s="264"/>
      <c r="Y9" s="259"/>
      <c r="Z9" s="263"/>
      <c r="AA9" s="264"/>
      <c r="AB9" s="22"/>
      <c r="AC9" s="257"/>
      <c r="AD9" s="257"/>
      <c r="AE9" s="267"/>
      <c r="AF9" s="71"/>
      <c r="AG9" s="71"/>
      <c r="AH9" s="71"/>
      <c r="AI9" s="71"/>
      <c r="AJ9" s="71"/>
      <c r="AK9" s="71"/>
      <c r="AL9" s="71"/>
      <c r="AM9" s="71"/>
      <c r="AN9" s="71"/>
      <c r="AO9" s="71"/>
    </row>
    <row r="10" spans="2:41">
      <c r="B10" s="250">
        <v>1</v>
      </c>
      <c r="C10" s="258" t="str">
        <f>Свод.Д06!W9</f>
        <v>Охмак Е.</v>
      </c>
      <c r="D10" s="244"/>
      <c r="E10" s="245"/>
      <c r="F10" s="246"/>
      <c r="G10" s="241">
        <v>1</v>
      </c>
      <c r="H10" s="242"/>
      <c r="I10" s="243"/>
      <c r="J10" s="241">
        <v>1</v>
      </c>
      <c r="K10" s="242"/>
      <c r="L10" s="243"/>
      <c r="M10" s="241">
        <v>2</v>
      </c>
      <c r="N10" s="242"/>
      <c r="O10" s="243"/>
      <c r="P10" s="241">
        <v>2</v>
      </c>
      <c r="Q10" s="242"/>
      <c r="R10" s="243"/>
      <c r="S10" s="241">
        <v>2</v>
      </c>
      <c r="T10" s="242"/>
      <c r="U10" s="243"/>
      <c r="V10" s="241">
        <v>2</v>
      </c>
      <c r="W10" s="242"/>
      <c r="X10" s="243"/>
      <c r="Y10" s="241">
        <v>2</v>
      </c>
      <c r="Z10" s="242"/>
      <c r="AA10" s="243"/>
      <c r="AB10" s="90"/>
      <c r="AC10" s="241">
        <f>Y10+V10+S10+P10+M10+J10+G10+D10</f>
        <v>12</v>
      </c>
      <c r="AD10" s="91"/>
      <c r="AE10" s="248">
        <v>2</v>
      </c>
      <c r="AF10" s="71"/>
      <c r="AG10" s="71"/>
      <c r="AH10" s="71"/>
      <c r="AI10" s="71"/>
      <c r="AJ10" s="71"/>
      <c r="AK10" s="71"/>
      <c r="AL10" s="71"/>
      <c r="AM10" s="71"/>
      <c r="AN10" s="71"/>
      <c r="AO10" s="71"/>
    </row>
    <row r="11" spans="2:41">
      <c r="B11" s="256"/>
      <c r="C11" s="259"/>
      <c r="D11" s="92"/>
      <c r="E11" s="93"/>
      <c r="F11" s="94"/>
      <c r="G11" s="199">
        <v>0</v>
      </c>
      <c r="H11" s="73" t="s">
        <v>58</v>
      </c>
      <c r="I11" s="95">
        <v>3</v>
      </c>
      <c r="J11" s="199">
        <v>2</v>
      </c>
      <c r="K11" s="73" t="s">
        <v>58</v>
      </c>
      <c r="L11" s="95">
        <v>3</v>
      </c>
      <c r="M11" s="199">
        <v>3</v>
      </c>
      <c r="N11" s="73" t="s">
        <v>58</v>
      </c>
      <c r="O11" s="95">
        <v>2</v>
      </c>
      <c r="P11" s="199">
        <v>3</v>
      </c>
      <c r="Q11" s="73" t="s">
        <v>58</v>
      </c>
      <c r="R11" s="95">
        <v>1</v>
      </c>
      <c r="S11" s="199">
        <v>3</v>
      </c>
      <c r="T11" s="73" t="s">
        <v>58</v>
      </c>
      <c r="U11" s="95">
        <v>1</v>
      </c>
      <c r="V11" s="199">
        <v>3</v>
      </c>
      <c r="W11" s="73" t="s">
        <v>58</v>
      </c>
      <c r="X11" s="95">
        <v>0</v>
      </c>
      <c r="Y11" s="199">
        <v>3</v>
      </c>
      <c r="Z11" s="73" t="s">
        <v>58</v>
      </c>
      <c r="AA11" s="95">
        <v>1</v>
      </c>
      <c r="AB11" s="90"/>
      <c r="AC11" s="254"/>
      <c r="AD11" s="96"/>
      <c r="AE11" s="255"/>
      <c r="AF11" s="71"/>
      <c r="AG11" s="71"/>
      <c r="AH11" s="71"/>
      <c r="AI11" s="71"/>
      <c r="AJ11" s="71"/>
      <c r="AK11" s="71"/>
      <c r="AL11" s="71"/>
      <c r="AM11" s="71"/>
      <c r="AN11" s="71"/>
      <c r="AO11" s="71"/>
    </row>
    <row r="12" spans="2:41">
      <c r="B12" s="250">
        <v>2</v>
      </c>
      <c r="C12" s="252" t="str">
        <f>Свод.Д06!W10</f>
        <v>Ахмадалиева Ш.</v>
      </c>
      <c r="D12" s="241">
        <v>2</v>
      </c>
      <c r="E12" s="242"/>
      <c r="F12" s="243"/>
      <c r="G12" s="244"/>
      <c r="H12" s="245"/>
      <c r="I12" s="246"/>
      <c r="J12" s="241">
        <v>2</v>
      </c>
      <c r="K12" s="242"/>
      <c r="L12" s="243"/>
      <c r="M12" s="241">
        <v>2</v>
      </c>
      <c r="N12" s="242"/>
      <c r="O12" s="243"/>
      <c r="P12" s="241">
        <v>2</v>
      </c>
      <c r="Q12" s="242"/>
      <c r="R12" s="243"/>
      <c r="S12" s="241">
        <v>2</v>
      </c>
      <c r="T12" s="242"/>
      <c r="U12" s="243"/>
      <c r="V12" s="241">
        <v>2</v>
      </c>
      <c r="W12" s="242"/>
      <c r="X12" s="243"/>
      <c r="Y12" s="241">
        <v>1</v>
      </c>
      <c r="Z12" s="242"/>
      <c r="AA12" s="243"/>
      <c r="AB12" s="90"/>
      <c r="AC12" s="241">
        <f>Y12+V12+S12+P12+M12+J12+G12+D12</f>
        <v>13</v>
      </c>
      <c r="AD12" s="91"/>
      <c r="AE12" s="248">
        <v>1</v>
      </c>
      <c r="AF12" s="71"/>
      <c r="AG12" s="71"/>
      <c r="AH12" s="71"/>
      <c r="AI12" s="71"/>
      <c r="AJ12" s="71"/>
      <c r="AK12" s="71"/>
      <c r="AL12" s="71"/>
      <c r="AM12" s="71"/>
      <c r="AN12" s="71"/>
      <c r="AO12" s="71"/>
    </row>
    <row r="13" spans="2:41">
      <c r="B13" s="256"/>
      <c r="C13" s="257"/>
      <c r="D13" s="199">
        <f>I11</f>
        <v>3</v>
      </c>
      <c r="E13" s="73" t="s">
        <v>58</v>
      </c>
      <c r="F13" s="95">
        <f>G11</f>
        <v>0</v>
      </c>
      <c r="G13" s="92"/>
      <c r="H13" s="93"/>
      <c r="I13" s="94"/>
      <c r="J13" s="199">
        <v>3</v>
      </c>
      <c r="K13" s="73" t="s">
        <v>58</v>
      </c>
      <c r="L13" s="95">
        <v>1</v>
      </c>
      <c r="M13" s="199">
        <v>3</v>
      </c>
      <c r="N13" s="73" t="s">
        <v>58</v>
      </c>
      <c r="O13" s="95">
        <v>1</v>
      </c>
      <c r="P13" s="199">
        <v>3</v>
      </c>
      <c r="Q13" s="73" t="s">
        <v>58</v>
      </c>
      <c r="R13" s="95">
        <v>2</v>
      </c>
      <c r="S13" s="199">
        <v>3</v>
      </c>
      <c r="T13" s="73" t="s">
        <v>58</v>
      </c>
      <c r="U13" s="95">
        <v>1</v>
      </c>
      <c r="V13" s="199">
        <v>3</v>
      </c>
      <c r="W13" s="73" t="s">
        <v>58</v>
      </c>
      <c r="X13" s="95">
        <v>1</v>
      </c>
      <c r="Y13" s="199">
        <v>2</v>
      </c>
      <c r="Z13" s="73" t="s">
        <v>58</v>
      </c>
      <c r="AA13" s="95">
        <v>3</v>
      </c>
      <c r="AB13" s="90"/>
      <c r="AC13" s="254"/>
      <c r="AD13" s="96"/>
      <c r="AE13" s="255"/>
      <c r="AF13" s="71"/>
      <c r="AG13" s="71"/>
      <c r="AH13" s="71"/>
      <c r="AI13" s="71"/>
      <c r="AJ13" s="71"/>
      <c r="AK13" s="71"/>
      <c r="AL13" s="71"/>
      <c r="AM13" s="71"/>
      <c r="AN13" s="71"/>
      <c r="AO13" s="71"/>
    </row>
    <row r="14" spans="2:41">
      <c r="B14" s="250">
        <v>3</v>
      </c>
      <c r="C14" s="252" t="str">
        <f>Свод.Д06!W11</f>
        <v>Бекиш А.</v>
      </c>
      <c r="D14" s="241">
        <v>2</v>
      </c>
      <c r="E14" s="242"/>
      <c r="F14" s="243"/>
      <c r="G14" s="241">
        <v>1</v>
      </c>
      <c r="H14" s="242"/>
      <c r="I14" s="243"/>
      <c r="J14" s="244"/>
      <c r="K14" s="245"/>
      <c r="L14" s="246"/>
      <c r="M14" s="241">
        <v>1</v>
      </c>
      <c r="N14" s="242"/>
      <c r="O14" s="243"/>
      <c r="P14" s="241">
        <v>1</v>
      </c>
      <c r="Q14" s="242"/>
      <c r="R14" s="243"/>
      <c r="S14" s="241">
        <v>2</v>
      </c>
      <c r="T14" s="242"/>
      <c r="U14" s="243"/>
      <c r="V14" s="241">
        <v>2</v>
      </c>
      <c r="W14" s="242"/>
      <c r="X14" s="243"/>
      <c r="Y14" s="241">
        <v>2</v>
      </c>
      <c r="Z14" s="242"/>
      <c r="AA14" s="243"/>
      <c r="AB14" s="90"/>
      <c r="AC14" s="241">
        <f>Y14+V14+S14+P14+M14+J14+G14+D14</f>
        <v>11</v>
      </c>
      <c r="AD14" s="91"/>
      <c r="AE14" s="248">
        <v>4</v>
      </c>
      <c r="AF14" s="71"/>
      <c r="AG14" s="71"/>
      <c r="AH14" s="71"/>
      <c r="AI14" s="71"/>
      <c r="AJ14" s="71"/>
      <c r="AK14" s="71"/>
      <c r="AL14" s="71"/>
      <c r="AM14" s="71"/>
      <c r="AN14" s="71"/>
      <c r="AO14" s="71"/>
    </row>
    <row r="15" spans="2:41">
      <c r="B15" s="256"/>
      <c r="C15" s="257"/>
      <c r="D15" s="199">
        <f>L11</f>
        <v>3</v>
      </c>
      <c r="E15" s="73" t="s">
        <v>58</v>
      </c>
      <c r="F15" s="95">
        <f>J11</f>
        <v>2</v>
      </c>
      <c r="G15" s="199">
        <f>L13</f>
        <v>1</v>
      </c>
      <c r="H15" s="73" t="s">
        <v>58</v>
      </c>
      <c r="I15" s="95">
        <f>J13</f>
        <v>3</v>
      </c>
      <c r="J15" s="92"/>
      <c r="K15" s="93"/>
      <c r="L15" s="94"/>
      <c r="M15" s="199">
        <v>0</v>
      </c>
      <c r="N15" s="73" t="s">
        <v>58</v>
      </c>
      <c r="O15" s="95">
        <v>3</v>
      </c>
      <c r="P15" s="199">
        <v>2</v>
      </c>
      <c r="Q15" s="73" t="s">
        <v>58</v>
      </c>
      <c r="R15" s="95">
        <v>3</v>
      </c>
      <c r="S15" s="199">
        <v>3</v>
      </c>
      <c r="T15" s="73" t="s">
        <v>58</v>
      </c>
      <c r="U15" s="95">
        <v>2</v>
      </c>
      <c r="V15" s="199">
        <v>3</v>
      </c>
      <c r="W15" s="73" t="s">
        <v>58</v>
      </c>
      <c r="X15" s="95">
        <v>0</v>
      </c>
      <c r="Y15" s="199">
        <v>3</v>
      </c>
      <c r="Z15" s="73" t="s">
        <v>58</v>
      </c>
      <c r="AA15" s="95">
        <v>0</v>
      </c>
      <c r="AB15" s="90"/>
      <c r="AC15" s="254"/>
      <c r="AD15" s="96"/>
      <c r="AE15" s="255"/>
      <c r="AF15" s="71"/>
      <c r="AG15" s="71"/>
      <c r="AH15" s="71"/>
      <c r="AI15" s="71"/>
      <c r="AJ15" s="71"/>
      <c r="AK15" s="71"/>
      <c r="AL15" s="71"/>
      <c r="AM15" s="71"/>
      <c r="AN15" s="71"/>
      <c r="AO15" s="71"/>
    </row>
    <row r="16" spans="2:41">
      <c r="B16" s="250">
        <v>4</v>
      </c>
      <c r="C16" s="252" t="str">
        <f>Свод.Д06!W12</f>
        <v>Темирханова А.</v>
      </c>
      <c r="D16" s="241">
        <v>1</v>
      </c>
      <c r="E16" s="242"/>
      <c r="F16" s="243"/>
      <c r="G16" s="241">
        <v>1</v>
      </c>
      <c r="H16" s="242"/>
      <c r="I16" s="243"/>
      <c r="J16" s="241">
        <v>2</v>
      </c>
      <c r="K16" s="242"/>
      <c r="L16" s="243"/>
      <c r="M16" s="244"/>
      <c r="N16" s="245"/>
      <c r="O16" s="246"/>
      <c r="P16" s="241">
        <v>1</v>
      </c>
      <c r="Q16" s="242"/>
      <c r="R16" s="243"/>
      <c r="S16" s="241">
        <v>2</v>
      </c>
      <c r="T16" s="242"/>
      <c r="U16" s="243"/>
      <c r="V16" s="241">
        <v>2</v>
      </c>
      <c r="W16" s="242"/>
      <c r="X16" s="243"/>
      <c r="Y16" s="241">
        <v>1</v>
      </c>
      <c r="Z16" s="242"/>
      <c r="AA16" s="243"/>
      <c r="AB16" s="90"/>
      <c r="AC16" s="241">
        <f>Y16+V16+S16+P16+M16+J16+G16+D16</f>
        <v>10</v>
      </c>
      <c r="AD16" s="91"/>
      <c r="AE16" s="248">
        <v>6</v>
      </c>
      <c r="AF16" s="71"/>
      <c r="AG16" s="71"/>
      <c r="AH16" s="71"/>
      <c r="AI16" s="71"/>
      <c r="AJ16" s="71"/>
      <c r="AK16" s="71"/>
      <c r="AL16" s="71"/>
      <c r="AM16" s="71"/>
      <c r="AN16" s="71"/>
      <c r="AO16" s="71"/>
    </row>
    <row r="17" spans="2:41">
      <c r="B17" s="256"/>
      <c r="C17" s="257"/>
      <c r="D17" s="199">
        <f>O11</f>
        <v>2</v>
      </c>
      <c r="E17" s="73" t="s">
        <v>58</v>
      </c>
      <c r="F17" s="95">
        <f>M11</f>
        <v>3</v>
      </c>
      <c r="G17" s="199">
        <f>O13</f>
        <v>1</v>
      </c>
      <c r="H17" s="73" t="s">
        <v>58</v>
      </c>
      <c r="I17" s="95">
        <f>M13</f>
        <v>3</v>
      </c>
      <c r="J17" s="199">
        <f>O15</f>
        <v>3</v>
      </c>
      <c r="K17" s="73" t="s">
        <v>58</v>
      </c>
      <c r="L17" s="95">
        <f>M15</f>
        <v>0</v>
      </c>
      <c r="M17" s="92"/>
      <c r="N17" s="93"/>
      <c r="O17" s="94"/>
      <c r="P17" s="199">
        <v>1</v>
      </c>
      <c r="Q17" s="73" t="s">
        <v>58</v>
      </c>
      <c r="R17" s="95">
        <v>3</v>
      </c>
      <c r="S17" s="199">
        <v>3</v>
      </c>
      <c r="T17" s="73" t="s">
        <v>58</v>
      </c>
      <c r="U17" s="95">
        <v>0</v>
      </c>
      <c r="V17" s="199">
        <v>3</v>
      </c>
      <c r="W17" s="73" t="s">
        <v>58</v>
      </c>
      <c r="X17" s="95">
        <v>1</v>
      </c>
      <c r="Y17" s="199">
        <v>0</v>
      </c>
      <c r="Z17" s="73" t="s">
        <v>58</v>
      </c>
      <c r="AA17" s="95">
        <v>3</v>
      </c>
      <c r="AB17" s="90"/>
      <c r="AC17" s="254"/>
      <c r="AD17" s="96"/>
      <c r="AE17" s="255"/>
      <c r="AF17" s="71"/>
      <c r="AG17" s="71"/>
      <c r="AH17" s="71"/>
      <c r="AI17" s="71"/>
      <c r="AJ17" s="71"/>
      <c r="AK17" s="71"/>
      <c r="AL17" s="71"/>
      <c r="AM17" s="71"/>
      <c r="AN17" s="71"/>
      <c r="AO17" s="71"/>
    </row>
    <row r="18" spans="2:41">
      <c r="B18" s="250">
        <v>5</v>
      </c>
      <c r="C18" s="252" t="str">
        <f>Свод.Д06!W13</f>
        <v>Усипбаева А.</v>
      </c>
      <c r="D18" s="241">
        <v>1</v>
      </c>
      <c r="E18" s="242"/>
      <c r="F18" s="243"/>
      <c r="G18" s="241">
        <v>1</v>
      </c>
      <c r="H18" s="242"/>
      <c r="I18" s="243"/>
      <c r="J18" s="241">
        <v>2</v>
      </c>
      <c r="K18" s="242"/>
      <c r="L18" s="243"/>
      <c r="M18" s="241">
        <v>2</v>
      </c>
      <c r="N18" s="242"/>
      <c r="O18" s="243"/>
      <c r="P18" s="244"/>
      <c r="Q18" s="245"/>
      <c r="R18" s="246"/>
      <c r="S18" s="241">
        <v>1</v>
      </c>
      <c r="T18" s="242"/>
      <c r="U18" s="243"/>
      <c r="V18" s="241">
        <v>2</v>
      </c>
      <c r="W18" s="242"/>
      <c r="X18" s="243"/>
      <c r="Y18" s="241">
        <v>1</v>
      </c>
      <c r="Z18" s="242"/>
      <c r="AA18" s="243"/>
      <c r="AB18" s="90"/>
      <c r="AC18" s="241">
        <f>Y18+V18+S18+P18+M18+J18+G18+D18</f>
        <v>10</v>
      </c>
      <c r="AD18" s="91"/>
      <c r="AE18" s="248">
        <v>5</v>
      </c>
      <c r="AF18" s="71"/>
      <c r="AG18" s="71"/>
      <c r="AH18" s="71"/>
      <c r="AI18" s="71"/>
      <c r="AJ18" s="71"/>
      <c r="AK18" s="71"/>
      <c r="AL18" s="71"/>
      <c r="AM18" s="71"/>
      <c r="AN18" s="71"/>
      <c r="AO18" s="71"/>
    </row>
    <row r="19" spans="2:41">
      <c r="B19" s="256"/>
      <c r="C19" s="257"/>
      <c r="D19" s="199">
        <f>R11</f>
        <v>1</v>
      </c>
      <c r="E19" s="73" t="s">
        <v>58</v>
      </c>
      <c r="F19" s="95">
        <f>P11</f>
        <v>3</v>
      </c>
      <c r="G19" s="199">
        <f>R13</f>
        <v>2</v>
      </c>
      <c r="H19" s="73" t="s">
        <v>58</v>
      </c>
      <c r="I19" s="95">
        <f>P13</f>
        <v>3</v>
      </c>
      <c r="J19" s="199">
        <f>R15</f>
        <v>3</v>
      </c>
      <c r="K19" s="73" t="s">
        <v>58</v>
      </c>
      <c r="L19" s="95">
        <f>P15</f>
        <v>2</v>
      </c>
      <c r="M19" s="199">
        <f>R17</f>
        <v>3</v>
      </c>
      <c r="N19" s="73" t="s">
        <v>58</v>
      </c>
      <c r="O19" s="95">
        <f>P17</f>
        <v>1</v>
      </c>
      <c r="P19" s="92"/>
      <c r="Q19" s="93"/>
      <c r="R19" s="94"/>
      <c r="S19" s="199">
        <v>1</v>
      </c>
      <c r="T19" s="73" t="s">
        <v>58</v>
      </c>
      <c r="U19" s="95">
        <v>3</v>
      </c>
      <c r="V19" s="199">
        <v>3</v>
      </c>
      <c r="W19" s="73" t="s">
        <v>58</v>
      </c>
      <c r="X19" s="95">
        <v>0</v>
      </c>
      <c r="Y19" s="199">
        <v>1</v>
      </c>
      <c r="Z19" s="73" t="s">
        <v>58</v>
      </c>
      <c r="AA19" s="95">
        <v>3</v>
      </c>
      <c r="AB19" s="90"/>
      <c r="AC19" s="254"/>
      <c r="AD19" s="96"/>
      <c r="AE19" s="255"/>
      <c r="AF19" s="71"/>
      <c r="AG19" s="71"/>
      <c r="AH19" s="71"/>
      <c r="AI19" s="71"/>
      <c r="AJ19" s="71"/>
      <c r="AK19" s="71"/>
      <c r="AL19" s="71"/>
      <c r="AM19" s="71"/>
      <c r="AN19" s="71"/>
      <c r="AO19" s="71"/>
    </row>
    <row r="20" spans="2:41">
      <c r="B20" s="250">
        <v>6</v>
      </c>
      <c r="C20" s="252" t="str">
        <f>Свод.Д06!W14</f>
        <v>Фу Д.</v>
      </c>
      <c r="D20" s="241">
        <v>1</v>
      </c>
      <c r="E20" s="242"/>
      <c r="F20" s="243"/>
      <c r="G20" s="241">
        <v>1</v>
      </c>
      <c r="H20" s="242"/>
      <c r="I20" s="243"/>
      <c r="J20" s="241">
        <v>1</v>
      </c>
      <c r="K20" s="242"/>
      <c r="L20" s="243"/>
      <c r="M20" s="241">
        <v>1</v>
      </c>
      <c r="N20" s="242"/>
      <c r="O20" s="243"/>
      <c r="P20" s="241">
        <v>2</v>
      </c>
      <c r="Q20" s="242"/>
      <c r="R20" s="243"/>
      <c r="S20" s="244"/>
      <c r="T20" s="245"/>
      <c r="U20" s="246"/>
      <c r="V20" s="241">
        <v>2</v>
      </c>
      <c r="W20" s="242"/>
      <c r="X20" s="243"/>
      <c r="Y20" s="241">
        <v>1</v>
      </c>
      <c r="Z20" s="242"/>
      <c r="AA20" s="243"/>
      <c r="AB20" s="90"/>
      <c r="AC20" s="241">
        <f>Y20+V20+S20+P20+M20+J20+G20+D20</f>
        <v>9</v>
      </c>
      <c r="AD20" s="91"/>
      <c r="AE20" s="248">
        <v>7</v>
      </c>
      <c r="AF20" s="71"/>
      <c r="AG20" s="71"/>
      <c r="AH20" s="71"/>
      <c r="AI20" s="71"/>
      <c r="AJ20" s="71"/>
      <c r="AK20" s="71"/>
      <c r="AL20" s="71"/>
      <c r="AM20" s="71"/>
      <c r="AN20" s="71"/>
      <c r="AO20" s="71"/>
    </row>
    <row r="21" spans="2:41">
      <c r="B21" s="256"/>
      <c r="C21" s="257"/>
      <c r="D21" s="199">
        <f>U11</f>
        <v>1</v>
      </c>
      <c r="E21" s="73" t="s">
        <v>58</v>
      </c>
      <c r="F21" s="95">
        <f>S11</f>
        <v>3</v>
      </c>
      <c r="G21" s="199">
        <f>U13</f>
        <v>1</v>
      </c>
      <c r="H21" s="73" t="s">
        <v>58</v>
      </c>
      <c r="I21" s="95">
        <f>S13</f>
        <v>3</v>
      </c>
      <c r="J21" s="199">
        <f>U15</f>
        <v>2</v>
      </c>
      <c r="K21" s="73" t="s">
        <v>58</v>
      </c>
      <c r="L21" s="95">
        <f>S15</f>
        <v>3</v>
      </c>
      <c r="M21" s="199">
        <f>U17</f>
        <v>0</v>
      </c>
      <c r="N21" s="73" t="s">
        <v>58</v>
      </c>
      <c r="O21" s="95">
        <f>S17</f>
        <v>3</v>
      </c>
      <c r="P21" s="199">
        <f>U19</f>
        <v>3</v>
      </c>
      <c r="Q21" s="73" t="s">
        <v>58</v>
      </c>
      <c r="R21" s="95">
        <f>S19</f>
        <v>1</v>
      </c>
      <c r="S21" s="92"/>
      <c r="T21" s="93"/>
      <c r="U21" s="94"/>
      <c r="V21" s="199">
        <v>3</v>
      </c>
      <c r="W21" s="73" t="s">
        <v>58</v>
      </c>
      <c r="X21" s="95">
        <v>0</v>
      </c>
      <c r="Y21" s="199">
        <v>2</v>
      </c>
      <c r="Z21" s="73" t="s">
        <v>58</v>
      </c>
      <c r="AA21" s="95">
        <v>3</v>
      </c>
      <c r="AB21" s="90"/>
      <c r="AC21" s="254"/>
      <c r="AD21" s="96"/>
      <c r="AE21" s="255"/>
      <c r="AF21" s="71"/>
      <c r="AG21" s="71"/>
      <c r="AH21" s="71"/>
      <c r="AI21" s="71"/>
      <c r="AJ21" s="71"/>
      <c r="AK21" s="71"/>
      <c r="AL21" s="71"/>
      <c r="AM21" s="71"/>
      <c r="AN21" s="71"/>
      <c r="AO21" s="71"/>
    </row>
    <row r="22" spans="2:41">
      <c r="B22" s="250">
        <v>7</v>
      </c>
      <c r="C22" s="252" t="str">
        <f>Свод.Д06!W15</f>
        <v>Шлетгауэр В.</v>
      </c>
      <c r="D22" s="241">
        <v>1</v>
      </c>
      <c r="E22" s="242"/>
      <c r="F22" s="243"/>
      <c r="G22" s="241">
        <v>1</v>
      </c>
      <c r="H22" s="242"/>
      <c r="I22" s="243"/>
      <c r="J22" s="241">
        <v>1</v>
      </c>
      <c r="K22" s="242"/>
      <c r="L22" s="243"/>
      <c r="M22" s="241">
        <v>1</v>
      </c>
      <c r="N22" s="242"/>
      <c r="O22" s="243"/>
      <c r="P22" s="241">
        <v>1</v>
      </c>
      <c r="Q22" s="242"/>
      <c r="R22" s="243"/>
      <c r="S22" s="241">
        <v>1</v>
      </c>
      <c r="T22" s="242"/>
      <c r="U22" s="243"/>
      <c r="V22" s="244"/>
      <c r="W22" s="245"/>
      <c r="X22" s="246"/>
      <c r="Y22" s="241">
        <v>1</v>
      </c>
      <c r="Z22" s="242"/>
      <c r="AA22" s="243"/>
      <c r="AB22" s="90"/>
      <c r="AC22" s="241">
        <f>Y22+V22+S22+P22+M22+J22+G22+D22</f>
        <v>7</v>
      </c>
      <c r="AD22" s="91"/>
      <c r="AE22" s="248">
        <v>8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</row>
    <row r="23" spans="2:41">
      <c r="B23" s="256"/>
      <c r="C23" s="257"/>
      <c r="D23" s="199">
        <f>X11</f>
        <v>0</v>
      </c>
      <c r="E23" s="73" t="s">
        <v>58</v>
      </c>
      <c r="F23" s="95">
        <f>V11</f>
        <v>3</v>
      </c>
      <c r="G23" s="199">
        <f>X13</f>
        <v>1</v>
      </c>
      <c r="H23" s="73" t="s">
        <v>58</v>
      </c>
      <c r="I23" s="95">
        <f>V13</f>
        <v>3</v>
      </c>
      <c r="J23" s="199">
        <f>X15</f>
        <v>0</v>
      </c>
      <c r="K23" s="73" t="s">
        <v>58</v>
      </c>
      <c r="L23" s="95">
        <f>V15</f>
        <v>3</v>
      </c>
      <c r="M23" s="199">
        <f>X17</f>
        <v>1</v>
      </c>
      <c r="N23" s="73" t="s">
        <v>58</v>
      </c>
      <c r="O23" s="95">
        <f>V17</f>
        <v>3</v>
      </c>
      <c r="P23" s="199">
        <f>X19</f>
        <v>0</v>
      </c>
      <c r="Q23" s="73" t="s">
        <v>58</v>
      </c>
      <c r="R23" s="95">
        <f>V19</f>
        <v>3</v>
      </c>
      <c r="S23" s="199">
        <f>X21</f>
        <v>0</v>
      </c>
      <c r="T23" s="73" t="s">
        <v>58</v>
      </c>
      <c r="U23" s="95">
        <f>V21</f>
        <v>3</v>
      </c>
      <c r="V23" s="92"/>
      <c r="W23" s="93"/>
      <c r="X23" s="94"/>
      <c r="Y23" s="199">
        <v>1</v>
      </c>
      <c r="Z23" s="73" t="s">
        <v>58</v>
      </c>
      <c r="AA23" s="95">
        <v>3</v>
      </c>
      <c r="AB23" s="90"/>
      <c r="AC23" s="254"/>
      <c r="AD23" s="96"/>
      <c r="AE23" s="255"/>
      <c r="AF23" s="71"/>
      <c r="AG23" s="71"/>
      <c r="AH23" s="71"/>
      <c r="AI23" s="71"/>
      <c r="AJ23" s="71"/>
      <c r="AK23" s="71"/>
      <c r="AL23" s="71"/>
      <c r="AM23" s="71"/>
      <c r="AN23" s="71"/>
      <c r="AO23" s="71"/>
    </row>
    <row r="24" spans="2:41">
      <c r="B24" s="250">
        <v>8</v>
      </c>
      <c r="C24" s="252" t="str">
        <f>Свод.Д06!W16</f>
        <v>Шавкатова Г.</v>
      </c>
      <c r="D24" s="241">
        <v>1</v>
      </c>
      <c r="E24" s="242"/>
      <c r="F24" s="243"/>
      <c r="G24" s="241">
        <v>2</v>
      </c>
      <c r="H24" s="242"/>
      <c r="I24" s="243"/>
      <c r="J24" s="241">
        <v>1</v>
      </c>
      <c r="K24" s="242"/>
      <c r="L24" s="243"/>
      <c r="M24" s="241">
        <v>2</v>
      </c>
      <c r="N24" s="242"/>
      <c r="O24" s="243"/>
      <c r="P24" s="241">
        <v>2</v>
      </c>
      <c r="Q24" s="242"/>
      <c r="R24" s="243"/>
      <c r="S24" s="241">
        <v>2</v>
      </c>
      <c r="T24" s="242"/>
      <c r="U24" s="243"/>
      <c r="V24" s="241">
        <v>2</v>
      </c>
      <c r="W24" s="242"/>
      <c r="X24" s="243"/>
      <c r="Y24" s="244"/>
      <c r="Z24" s="245"/>
      <c r="AA24" s="246"/>
      <c r="AB24" s="90"/>
      <c r="AC24" s="241">
        <f>Y24+V24+S24+P24+M24+J24+G24+D24</f>
        <v>12</v>
      </c>
      <c r="AD24" s="91"/>
      <c r="AE24" s="248">
        <v>3</v>
      </c>
      <c r="AF24" s="71"/>
      <c r="AG24" s="71"/>
      <c r="AH24" s="71"/>
      <c r="AI24" s="71"/>
      <c r="AJ24" s="71"/>
      <c r="AK24" s="71"/>
      <c r="AL24" s="71"/>
      <c r="AM24" s="71"/>
      <c r="AN24" s="71"/>
      <c r="AO24" s="71"/>
    </row>
    <row r="25" spans="2:41">
      <c r="B25" s="256"/>
      <c r="C25" s="257"/>
      <c r="D25" s="199">
        <f>AA11</f>
        <v>1</v>
      </c>
      <c r="E25" s="73" t="s">
        <v>58</v>
      </c>
      <c r="F25" s="95">
        <f>Y11</f>
        <v>3</v>
      </c>
      <c r="G25" s="199">
        <f>AA13</f>
        <v>3</v>
      </c>
      <c r="H25" s="73" t="s">
        <v>58</v>
      </c>
      <c r="I25" s="95">
        <f>Y13</f>
        <v>2</v>
      </c>
      <c r="J25" s="199">
        <f>AA15</f>
        <v>0</v>
      </c>
      <c r="K25" s="73" t="s">
        <v>58</v>
      </c>
      <c r="L25" s="95">
        <f>Y15</f>
        <v>3</v>
      </c>
      <c r="M25" s="199">
        <f>AA17</f>
        <v>3</v>
      </c>
      <c r="N25" s="73" t="s">
        <v>58</v>
      </c>
      <c r="O25" s="95">
        <f>Y17</f>
        <v>0</v>
      </c>
      <c r="P25" s="199">
        <f>AA19</f>
        <v>3</v>
      </c>
      <c r="Q25" s="73" t="s">
        <v>58</v>
      </c>
      <c r="R25" s="95">
        <f>Y19</f>
        <v>1</v>
      </c>
      <c r="S25" s="199">
        <f>AA21</f>
        <v>3</v>
      </c>
      <c r="T25" s="73" t="s">
        <v>58</v>
      </c>
      <c r="U25" s="95">
        <f>Y21</f>
        <v>2</v>
      </c>
      <c r="V25" s="199">
        <f>AA23</f>
        <v>3</v>
      </c>
      <c r="W25" s="73" t="s">
        <v>58</v>
      </c>
      <c r="X25" s="95">
        <f>Y23</f>
        <v>1</v>
      </c>
      <c r="Y25" s="92"/>
      <c r="Z25" s="93"/>
      <c r="AA25" s="94"/>
      <c r="AB25" s="90"/>
      <c r="AC25" s="254"/>
      <c r="AD25" s="96"/>
      <c r="AE25" s="255"/>
      <c r="AF25" s="71"/>
      <c r="AG25" s="71"/>
      <c r="AH25" s="71"/>
      <c r="AI25" s="71"/>
      <c r="AJ25" s="71"/>
      <c r="AK25" s="71"/>
      <c r="AL25" s="71"/>
      <c r="AM25" s="71"/>
      <c r="AN25" s="71"/>
      <c r="AO25" s="71"/>
    </row>
    <row r="28" spans="2:41" ht="13.8" thickBot="1">
      <c r="C28" s="154" t="s">
        <v>59</v>
      </c>
    </row>
    <row r="29" spans="2:41">
      <c r="B29" s="269" t="s">
        <v>0</v>
      </c>
      <c r="C29" s="265" t="s">
        <v>55</v>
      </c>
      <c r="D29" s="260">
        <v>1</v>
      </c>
      <c r="E29" s="261"/>
      <c r="F29" s="262"/>
      <c r="G29" s="260">
        <v>2</v>
      </c>
      <c r="H29" s="261"/>
      <c r="I29" s="262"/>
      <c r="J29" s="260">
        <v>3</v>
      </c>
      <c r="K29" s="261"/>
      <c r="L29" s="262"/>
      <c r="M29" s="260">
        <v>4</v>
      </c>
      <c r="N29" s="261"/>
      <c r="O29" s="262"/>
      <c r="P29" s="260">
        <v>5</v>
      </c>
      <c r="Q29" s="261"/>
      <c r="R29" s="262"/>
      <c r="S29" s="260">
        <v>6</v>
      </c>
      <c r="T29" s="261"/>
      <c r="U29" s="262"/>
      <c r="V29" s="260">
        <v>7</v>
      </c>
      <c r="W29" s="261"/>
      <c r="X29" s="262"/>
      <c r="Y29" s="260">
        <v>8</v>
      </c>
      <c r="Z29" s="261"/>
      <c r="AA29" s="262"/>
      <c r="AB29" s="72"/>
      <c r="AC29" s="265" t="s">
        <v>19</v>
      </c>
      <c r="AD29" s="265" t="s">
        <v>20</v>
      </c>
      <c r="AE29" s="266" t="s">
        <v>21</v>
      </c>
    </row>
    <row r="30" spans="2:41">
      <c r="B30" s="256"/>
      <c r="C30" s="257"/>
      <c r="D30" s="259"/>
      <c r="E30" s="263"/>
      <c r="F30" s="264"/>
      <c r="G30" s="259"/>
      <c r="H30" s="263"/>
      <c r="I30" s="264"/>
      <c r="J30" s="259"/>
      <c r="K30" s="263"/>
      <c r="L30" s="264"/>
      <c r="M30" s="259"/>
      <c r="N30" s="263"/>
      <c r="O30" s="264"/>
      <c r="P30" s="259"/>
      <c r="Q30" s="263"/>
      <c r="R30" s="264"/>
      <c r="S30" s="259"/>
      <c r="T30" s="263"/>
      <c r="U30" s="264"/>
      <c r="V30" s="259"/>
      <c r="W30" s="263"/>
      <c r="X30" s="264"/>
      <c r="Y30" s="259"/>
      <c r="Z30" s="263"/>
      <c r="AA30" s="264"/>
      <c r="AB30" s="22"/>
      <c r="AC30" s="257"/>
      <c r="AD30" s="257"/>
      <c r="AE30" s="267"/>
    </row>
    <row r="31" spans="2:41">
      <c r="B31" s="250">
        <v>1</v>
      </c>
      <c r="C31" s="258" t="str">
        <f>Свод.Д06!W47</f>
        <v>Мочалкина В.</v>
      </c>
      <c r="D31" s="244"/>
      <c r="E31" s="245"/>
      <c r="F31" s="246"/>
      <c r="G31" s="241">
        <v>1</v>
      </c>
      <c r="H31" s="242"/>
      <c r="I31" s="243"/>
      <c r="J31" s="241">
        <v>1</v>
      </c>
      <c r="K31" s="242"/>
      <c r="L31" s="243"/>
      <c r="M31" s="241">
        <v>2</v>
      </c>
      <c r="N31" s="242"/>
      <c r="O31" s="243"/>
      <c r="P31" s="241">
        <v>2</v>
      </c>
      <c r="Q31" s="242"/>
      <c r="R31" s="243"/>
      <c r="S31" s="241">
        <v>2</v>
      </c>
      <c r="T31" s="242"/>
      <c r="U31" s="243"/>
      <c r="V31" s="241">
        <v>2</v>
      </c>
      <c r="W31" s="242"/>
      <c r="X31" s="243"/>
      <c r="Y31" s="241">
        <v>2</v>
      </c>
      <c r="Z31" s="242"/>
      <c r="AA31" s="243"/>
      <c r="AB31" s="90"/>
      <c r="AC31" s="241">
        <f>Y31+V31+S31+P31+M31+J31+G31+D31</f>
        <v>12</v>
      </c>
      <c r="AD31" s="149">
        <v>2</v>
      </c>
      <c r="AE31" s="248">
        <v>3</v>
      </c>
    </row>
    <row r="32" spans="2:41">
      <c r="B32" s="256"/>
      <c r="C32" s="259"/>
      <c r="D32" s="92"/>
      <c r="E32" s="93"/>
      <c r="F32" s="94"/>
      <c r="G32" s="199">
        <v>1</v>
      </c>
      <c r="H32" s="73" t="s">
        <v>58</v>
      </c>
      <c r="I32" s="95">
        <v>3</v>
      </c>
      <c r="J32" s="199">
        <v>2</v>
      </c>
      <c r="K32" s="73" t="s">
        <v>58</v>
      </c>
      <c r="L32" s="95">
        <v>3</v>
      </c>
      <c r="M32" s="199">
        <v>3</v>
      </c>
      <c r="N32" s="73" t="s">
        <v>58</v>
      </c>
      <c r="O32" s="95">
        <v>2</v>
      </c>
      <c r="P32" s="199">
        <v>3</v>
      </c>
      <c r="Q32" s="73" t="s">
        <v>58</v>
      </c>
      <c r="R32" s="95">
        <v>1</v>
      </c>
      <c r="S32" s="199">
        <v>3</v>
      </c>
      <c r="T32" s="73" t="s">
        <v>58</v>
      </c>
      <c r="U32" s="95">
        <v>1</v>
      </c>
      <c r="V32" s="199">
        <v>3</v>
      </c>
      <c r="W32" s="73" t="s">
        <v>58</v>
      </c>
      <c r="X32" s="95">
        <v>1</v>
      </c>
      <c r="Y32" s="199">
        <v>3</v>
      </c>
      <c r="Z32" s="73" t="s">
        <v>58</v>
      </c>
      <c r="AA32" s="95">
        <v>0</v>
      </c>
      <c r="AB32" s="90"/>
      <c r="AC32" s="254"/>
      <c r="AD32" s="150"/>
      <c r="AE32" s="255"/>
    </row>
    <row r="33" spans="2:31">
      <c r="B33" s="250">
        <v>2</v>
      </c>
      <c r="C33" s="252" t="str">
        <f>Свод.Д06!W48</f>
        <v>Лаврова Е</v>
      </c>
      <c r="D33" s="241">
        <v>2</v>
      </c>
      <c r="E33" s="242"/>
      <c r="F33" s="243"/>
      <c r="G33" s="244"/>
      <c r="H33" s="245"/>
      <c r="I33" s="246"/>
      <c r="J33" s="241">
        <v>2</v>
      </c>
      <c r="K33" s="242"/>
      <c r="L33" s="243"/>
      <c r="M33" s="241">
        <v>1</v>
      </c>
      <c r="N33" s="242"/>
      <c r="O33" s="243"/>
      <c r="P33" s="241">
        <v>2</v>
      </c>
      <c r="Q33" s="242"/>
      <c r="R33" s="243"/>
      <c r="S33" s="241">
        <v>2</v>
      </c>
      <c r="T33" s="242"/>
      <c r="U33" s="243"/>
      <c r="V33" s="241">
        <v>1</v>
      </c>
      <c r="W33" s="242"/>
      <c r="X33" s="243"/>
      <c r="Y33" s="241">
        <v>2</v>
      </c>
      <c r="Z33" s="242"/>
      <c r="AA33" s="243"/>
      <c r="AB33" s="90"/>
      <c r="AC33" s="241">
        <f>Y33+V33+S33+P33+M33+J33+G33+D33</f>
        <v>12</v>
      </c>
      <c r="AD33" s="149">
        <v>4</v>
      </c>
      <c r="AE33" s="248">
        <v>1</v>
      </c>
    </row>
    <row r="34" spans="2:31">
      <c r="B34" s="256"/>
      <c r="C34" s="257"/>
      <c r="D34" s="199">
        <f>I32</f>
        <v>3</v>
      </c>
      <c r="E34" s="73" t="s">
        <v>58</v>
      </c>
      <c r="F34" s="95">
        <f>G32</f>
        <v>1</v>
      </c>
      <c r="G34" s="92"/>
      <c r="H34" s="93"/>
      <c r="I34" s="94"/>
      <c r="J34" s="199">
        <v>3</v>
      </c>
      <c r="K34" s="73" t="s">
        <v>58</v>
      </c>
      <c r="L34" s="95">
        <v>1</v>
      </c>
      <c r="M34" s="199">
        <v>0</v>
      </c>
      <c r="N34" s="73" t="s">
        <v>58</v>
      </c>
      <c r="O34" s="95">
        <v>3</v>
      </c>
      <c r="P34" s="199">
        <v>3</v>
      </c>
      <c r="Q34" s="73" t="s">
        <v>58</v>
      </c>
      <c r="R34" s="95">
        <v>2</v>
      </c>
      <c r="S34" s="199">
        <v>3</v>
      </c>
      <c r="T34" s="73" t="s">
        <v>58</v>
      </c>
      <c r="U34" s="95">
        <v>2</v>
      </c>
      <c r="V34" s="199">
        <v>1</v>
      </c>
      <c r="W34" s="73" t="s">
        <v>58</v>
      </c>
      <c r="X34" s="95">
        <v>3</v>
      </c>
      <c r="Y34" s="199">
        <v>3</v>
      </c>
      <c r="Z34" s="73" t="s">
        <v>58</v>
      </c>
      <c r="AA34" s="95">
        <v>1</v>
      </c>
      <c r="AB34" s="90"/>
      <c r="AC34" s="254"/>
      <c r="AD34" s="150"/>
      <c r="AE34" s="255"/>
    </row>
    <row r="35" spans="2:31">
      <c r="B35" s="250">
        <v>3</v>
      </c>
      <c r="C35" s="252" t="str">
        <f>Свод.Д06!W49</f>
        <v>Жаксылыкова А.</v>
      </c>
      <c r="D35" s="241">
        <v>2</v>
      </c>
      <c r="E35" s="242"/>
      <c r="F35" s="243"/>
      <c r="G35" s="241">
        <v>1</v>
      </c>
      <c r="H35" s="242"/>
      <c r="I35" s="243"/>
      <c r="J35" s="244"/>
      <c r="K35" s="245"/>
      <c r="L35" s="246"/>
      <c r="M35" s="241">
        <v>2</v>
      </c>
      <c r="N35" s="242"/>
      <c r="O35" s="243"/>
      <c r="P35" s="241">
        <v>2</v>
      </c>
      <c r="Q35" s="242"/>
      <c r="R35" s="243"/>
      <c r="S35" s="241">
        <v>2</v>
      </c>
      <c r="T35" s="242"/>
      <c r="U35" s="243"/>
      <c r="V35" s="241">
        <v>1</v>
      </c>
      <c r="W35" s="242"/>
      <c r="X35" s="243"/>
      <c r="Y35" s="241">
        <v>2</v>
      </c>
      <c r="Z35" s="242"/>
      <c r="AA35" s="243"/>
      <c r="AB35" s="90"/>
      <c r="AC35" s="241">
        <f>Y35+V35+S35+P35+M35+J35+G35+D35</f>
        <v>12</v>
      </c>
      <c r="AD35" s="149">
        <v>3</v>
      </c>
      <c r="AE35" s="248">
        <v>2</v>
      </c>
    </row>
    <row r="36" spans="2:31">
      <c r="B36" s="256"/>
      <c r="C36" s="257"/>
      <c r="D36" s="199">
        <f>L32</f>
        <v>3</v>
      </c>
      <c r="E36" s="73" t="s">
        <v>58</v>
      </c>
      <c r="F36" s="95">
        <f>J32</f>
        <v>2</v>
      </c>
      <c r="G36" s="199">
        <f>L34</f>
        <v>1</v>
      </c>
      <c r="H36" s="73" t="s">
        <v>58</v>
      </c>
      <c r="I36" s="95">
        <f>J34</f>
        <v>3</v>
      </c>
      <c r="J36" s="92"/>
      <c r="K36" s="93"/>
      <c r="L36" s="94"/>
      <c r="M36" s="199">
        <v>3</v>
      </c>
      <c r="N36" s="73" t="s">
        <v>58</v>
      </c>
      <c r="O36" s="95">
        <v>1</v>
      </c>
      <c r="P36" s="199">
        <v>3</v>
      </c>
      <c r="Q36" s="73" t="s">
        <v>58</v>
      </c>
      <c r="R36" s="95">
        <v>2</v>
      </c>
      <c r="S36" s="199">
        <v>3</v>
      </c>
      <c r="T36" s="73" t="s">
        <v>58</v>
      </c>
      <c r="U36" s="95">
        <v>1</v>
      </c>
      <c r="V36" s="199">
        <v>1</v>
      </c>
      <c r="W36" s="73" t="s">
        <v>58</v>
      </c>
      <c r="X36" s="95">
        <v>3</v>
      </c>
      <c r="Y36" s="199">
        <v>3</v>
      </c>
      <c r="Z36" s="73" t="s">
        <v>58</v>
      </c>
      <c r="AA36" s="95">
        <v>0</v>
      </c>
      <c r="AB36" s="90"/>
      <c r="AC36" s="254"/>
      <c r="AD36" s="150"/>
      <c r="AE36" s="255"/>
    </row>
    <row r="37" spans="2:31">
      <c r="B37" s="250">
        <v>4</v>
      </c>
      <c r="C37" s="252" t="str">
        <f>Свод.Д06!W50</f>
        <v>Ильяс А.</v>
      </c>
      <c r="D37" s="241">
        <v>1</v>
      </c>
      <c r="E37" s="242"/>
      <c r="F37" s="243"/>
      <c r="G37" s="241">
        <v>2</v>
      </c>
      <c r="H37" s="242"/>
      <c r="I37" s="243"/>
      <c r="J37" s="241">
        <v>1</v>
      </c>
      <c r="K37" s="242"/>
      <c r="L37" s="243"/>
      <c r="M37" s="244"/>
      <c r="N37" s="245"/>
      <c r="O37" s="246"/>
      <c r="P37" s="241">
        <v>1</v>
      </c>
      <c r="Q37" s="242"/>
      <c r="R37" s="243"/>
      <c r="S37" s="241">
        <v>2</v>
      </c>
      <c r="T37" s="242"/>
      <c r="U37" s="243"/>
      <c r="V37" s="241">
        <v>2</v>
      </c>
      <c r="W37" s="242"/>
      <c r="X37" s="243"/>
      <c r="Y37" s="241">
        <v>2</v>
      </c>
      <c r="Z37" s="242"/>
      <c r="AA37" s="243"/>
      <c r="AB37" s="90"/>
      <c r="AC37" s="241">
        <f>Y37+V37+S37+P37+M37+J37+G37+D37</f>
        <v>11</v>
      </c>
      <c r="AD37" s="149"/>
      <c r="AE37" s="248">
        <v>4</v>
      </c>
    </row>
    <row r="38" spans="2:31">
      <c r="B38" s="256"/>
      <c r="C38" s="257"/>
      <c r="D38" s="199">
        <f>O32</f>
        <v>2</v>
      </c>
      <c r="E38" s="73" t="s">
        <v>58</v>
      </c>
      <c r="F38" s="95">
        <f>M32</f>
        <v>3</v>
      </c>
      <c r="G38" s="199">
        <f>O34</f>
        <v>3</v>
      </c>
      <c r="H38" s="73" t="s">
        <v>58</v>
      </c>
      <c r="I38" s="95">
        <f>M34</f>
        <v>0</v>
      </c>
      <c r="J38" s="199">
        <f>O36</f>
        <v>1</v>
      </c>
      <c r="K38" s="73" t="s">
        <v>58</v>
      </c>
      <c r="L38" s="95">
        <f>M36</f>
        <v>3</v>
      </c>
      <c r="M38" s="92"/>
      <c r="N38" s="93"/>
      <c r="O38" s="94"/>
      <c r="P38" s="199">
        <v>0</v>
      </c>
      <c r="Q38" s="73" t="s">
        <v>58</v>
      </c>
      <c r="R38" s="95">
        <v>3</v>
      </c>
      <c r="S38" s="199">
        <v>3</v>
      </c>
      <c r="T38" s="73" t="s">
        <v>58</v>
      </c>
      <c r="U38" s="95">
        <v>1</v>
      </c>
      <c r="V38" s="199">
        <v>3</v>
      </c>
      <c r="W38" s="73" t="s">
        <v>58</v>
      </c>
      <c r="X38" s="95">
        <v>1</v>
      </c>
      <c r="Y38" s="199">
        <v>3</v>
      </c>
      <c r="Z38" s="73" t="s">
        <v>58</v>
      </c>
      <c r="AA38" s="95">
        <v>1</v>
      </c>
      <c r="AB38" s="90"/>
      <c r="AC38" s="254"/>
      <c r="AD38" s="150"/>
      <c r="AE38" s="255"/>
    </row>
    <row r="39" spans="2:31">
      <c r="B39" s="250">
        <v>5</v>
      </c>
      <c r="C39" s="252" t="str">
        <f>Свод.Д06!W51</f>
        <v>Серикбай Н.</v>
      </c>
      <c r="D39" s="241">
        <v>1</v>
      </c>
      <c r="E39" s="242"/>
      <c r="F39" s="243"/>
      <c r="G39" s="241">
        <v>1</v>
      </c>
      <c r="H39" s="242"/>
      <c r="I39" s="243"/>
      <c r="J39" s="241">
        <v>1</v>
      </c>
      <c r="K39" s="242"/>
      <c r="L39" s="243"/>
      <c r="M39" s="241">
        <v>2</v>
      </c>
      <c r="N39" s="242"/>
      <c r="O39" s="243"/>
      <c r="P39" s="244"/>
      <c r="Q39" s="245"/>
      <c r="R39" s="246"/>
      <c r="S39" s="241">
        <v>1</v>
      </c>
      <c r="T39" s="242"/>
      <c r="U39" s="243"/>
      <c r="V39" s="241">
        <v>2</v>
      </c>
      <c r="W39" s="242"/>
      <c r="X39" s="243"/>
      <c r="Y39" s="241">
        <v>2</v>
      </c>
      <c r="Z39" s="242"/>
      <c r="AA39" s="243"/>
      <c r="AB39" s="90"/>
      <c r="AC39" s="241">
        <f>Y39+V39+S39+P39+M39+J39+G39+D39</f>
        <v>10</v>
      </c>
      <c r="AD39" s="149">
        <v>3</v>
      </c>
      <c r="AE39" s="248">
        <v>6</v>
      </c>
    </row>
    <row r="40" spans="2:31">
      <c r="B40" s="256"/>
      <c r="C40" s="257"/>
      <c r="D40" s="199">
        <f>R32</f>
        <v>1</v>
      </c>
      <c r="E40" s="73" t="s">
        <v>58</v>
      </c>
      <c r="F40" s="95">
        <f>P32</f>
        <v>3</v>
      </c>
      <c r="G40" s="199">
        <f>R34</f>
        <v>2</v>
      </c>
      <c r="H40" s="73" t="s">
        <v>58</v>
      </c>
      <c r="I40" s="95">
        <f>P34</f>
        <v>3</v>
      </c>
      <c r="J40" s="199">
        <f>R36</f>
        <v>2</v>
      </c>
      <c r="K40" s="73" t="s">
        <v>58</v>
      </c>
      <c r="L40" s="95">
        <f>P36</f>
        <v>3</v>
      </c>
      <c r="M40" s="199">
        <f>R38</f>
        <v>3</v>
      </c>
      <c r="N40" s="73" t="s">
        <v>58</v>
      </c>
      <c r="O40" s="95">
        <f>P38</f>
        <v>0</v>
      </c>
      <c r="P40" s="92"/>
      <c r="Q40" s="93"/>
      <c r="R40" s="94"/>
      <c r="S40" s="199">
        <v>2</v>
      </c>
      <c r="T40" s="73" t="s">
        <v>58</v>
      </c>
      <c r="U40" s="95">
        <v>3</v>
      </c>
      <c r="V40" s="199">
        <v>3</v>
      </c>
      <c r="W40" s="73" t="s">
        <v>58</v>
      </c>
      <c r="X40" s="95">
        <v>2</v>
      </c>
      <c r="Y40" s="199">
        <v>3</v>
      </c>
      <c r="Z40" s="73" t="s">
        <v>58</v>
      </c>
      <c r="AA40" s="95">
        <v>0</v>
      </c>
      <c r="AB40" s="90"/>
      <c r="AC40" s="254"/>
      <c r="AD40" s="150"/>
      <c r="AE40" s="255"/>
    </row>
    <row r="41" spans="2:31">
      <c r="B41" s="250">
        <v>6</v>
      </c>
      <c r="C41" s="252" t="str">
        <f>Свод.Д06!W52</f>
        <v>Шокобалинова Д.</v>
      </c>
      <c r="D41" s="241">
        <v>1</v>
      </c>
      <c r="E41" s="242"/>
      <c r="F41" s="243"/>
      <c r="G41" s="241">
        <v>1</v>
      </c>
      <c r="H41" s="242"/>
      <c r="I41" s="243"/>
      <c r="J41" s="241">
        <v>1</v>
      </c>
      <c r="K41" s="242"/>
      <c r="L41" s="243"/>
      <c r="M41" s="241">
        <v>1</v>
      </c>
      <c r="N41" s="242"/>
      <c r="O41" s="243"/>
      <c r="P41" s="241">
        <v>2</v>
      </c>
      <c r="Q41" s="242"/>
      <c r="R41" s="243"/>
      <c r="S41" s="244"/>
      <c r="T41" s="245"/>
      <c r="U41" s="246"/>
      <c r="V41" s="241">
        <v>2</v>
      </c>
      <c r="W41" s="242"/>
      <c r="X41" s="243"/>
      <c r="Y41" s="241">
        <v>2</v>
      </c>
      <c r="Z41" s="242"/>
      <c r="AA41" s="243"/>
      <c r="AB41" s="90"/>
      <c r="AC41" s="241">
        <f>Y41+V41+S41+P41+M41+J41+G41+D41</f>
        <v>10</v>
      </c>
      <c r="AD41" s="149">
        <v>4</v>
      </c>
      <c r="AE41" s="248">
        <v>5</v>
      </c>
    </row>
    <row r="42" spans="2:31">
      <c r="B42" s="256"/>
      <c r="C42" s="257"/>
      <c r="D42" s="199">
        <f>U32</f>
        <v>1</v>
      </c>
      <c r="E42" s="73" t="s">
        <v>58</v>
      </c>
      <c r="F42" s="95">
        <f>S32</f>
        <v>3</v>
      </c>
      <c r="G42" s="199">
        <f>U34</f>
        <v>2</v>
      </c>
      <c r="H42" s="73" t="s">
        <v>58</v>
      </c>
      <c r="I42" s="95">
        <f>S34</f>
        <v>3</v>
      </c>
      <c r="J42" s="199">
        <f>U36</f>
        <v>1</v>
      </c>
      <c r="K42" s="73" t="s">
        <v>58</v>
      </c>
      <c r="L42" s="95">
        <f>S36</f>
        <v>3</v>
      </c>
      <c r="M42" s="199">
        <f>U38</f>
        <v>1</v>
      </c>
      <c r="N42" s="73" t="s">
        <v>58</v>
      </c>
      <c r="O42" s="95">
        <f>S38</f>
        <v>3</v>
      </c>
      <c r="P42" s="199">
        <f>U40</f>
        <v>3</v>
      </c>
      <c r="Q42" s="73" t="s">
        <v>58</v>
      </c>
      <c r="R42" s="95">
        <f>S40</f>
        <v>2</v>
      </c>
      <c r="S42" s="92"/>
      <c r="T42" s="93"/>
      <c r="U42" s="94"/>
      <c r="V42" s="199">
        <v>3</v>
      </c>
      <c r="W42" s="73" t="s">
        <v>58</v>
      </c>
      <c r="X42" s="95">
        <v>0</v>
      </c>
      <c r="Y42" s="199">
        <v>3</v>
      </c>
      <c r="Z42" s="73" t="s">
        <v>58</v>
      </c>
      <c r="AA42" s="95">
        <v>1</v>
      </c>
      <c r="AB42" s="90"/>
      <c r="AC42" s="254"/>
      <c r="AD42" s="150"/>
      <c r="AE42" s="255"/>
    </row>
    <row r="43" spans="2:31">
      <c r="B43" s="250">
        <v>7</v>
      </c>
      <c r="C43" s="252" t="str">
        <f>Свод.Д06!W53</f>
        <v>Асет А.</v>
      </c>
      <c r="D43" s="241">
        <v>1</v>
      </c>
      <c r="E43" s="242"/>
      <c r="F43" s="243"/>
      <c r="G43" s="241">
        <v>2</v>
      </c>
      <c r="H43" s="242"/>
      <c r="I43" s="243"/>
      <c r="J43" s="241">
        <v>2</v>
      </c>
      <c r="K43" s="242"/>
      <c r="L43" s="243"/>
      <c r="M43" s="241">
        <v>1</v>
      </c>
      <c r="N43" s="242"/>
      <c r="O43" s="243"/>
      <c r="P43" s="241">
        <v>1</v>
      </c>
      <c r="Q43" s="242"/>
      <c r="R43" s="243"/>
      <c r="S43" s="241">
        <v>1</v>
      </c>
      <c r="T43" s="242"/>
      <c r="U43" s="243"/>
      <c r="V43" s="244"/>
      <c r="W43" s="245"/>
      <c r="X43" s="246"/>
      <c r="Y43" s="241">
        <v>2</v>
      </c>
      <c r="Z43" s="242"/>
      <c r="AA43" s="243"/>
      <c r="AB43" s="90"/>
      <c r="AC43" s="241">
        <f>Y43+V43+S43+P43+M43+J43+G43+D43</f>
        <v>10</v>
      </c>
      <c r="AD43" s="149">
        <v>2</v>
      </c>
      <c r="AE43" s="248">
        <v>7</v>
      </c>
    </row>
    <row r="44" spans="2:31">
      <c r="B44" s="256"/>
      <c r="C44" s="257"/>
      <c r="D44" s="199">
        <f>X32</f>
        <v>1</v>
      </c>
      <c r="E44" s="73" t="s">
        <v>58</v>
      </c>
      <c r="F44" s="95">
        <f>V32</f>
        <v>3</v>
      </c>
      <c r="G44" s="199">
        <f>X34</f>
        <v>3</v>
      </c>
      <c r="H44" s="73" t="s">
        <v>58</v>
      </c>
      <c r="I44" s="95">
        <f>V34</f>
        <v>1</v>
      </c>
      <c r="J44" s="199">
        <f>X36</f>
        <v>3</v>
      </c>
      <c r="K44" s="73" t="s">
        <v>58</v>
      </c>
      <c r="L44" s="95">
        <f>V36</f>
        <v>1</v>
      </c>
      <c r="M44" s="199">
        <f>X38</f>
        <v>1</v>
      </c>
      <c r="N44" s="73" t="s">
        <v>58</v>
      </c>
      <c r="O44" s="95">
        <f>V38</f>
        <v>3</v>
      </c>
      <c r="P44" s="199">
        <f>X40</f>
        <v>2</v>
      </c>
      <c r="Q44" s="73" t="s">
        <v>58</v>
      </c>
      <c r="R44" s="95">
        <f>V40</f>
        <v>3</v>
      </c>
      <c r="S44" s="199">
        <f>X42</f>
        <v>0</v>
      </c>
      <c r="T44" s="73" t="s">
        <v>58</v>
      </c>
      <c r="U44" s="95">
        <f>V42</f>
        <v>3</v>
      </c>
      <c r="V44" s="92"/>
      <c r="W44" s="93"/>
      <c r="X44" s="94"/>
      <c r="Y44" s="199">
        <v>3</v>
      </c>
      <c r="Z44" s="73" t="s">
        <v>58</v>
      </c>
      <c r="AA44" s="95">
        <v>2</v>
      </c>
      <c r="AB44" s="90"/>
      <c r="AC44" s="254"/>
      <c r="AD44" s="150"/>
      <c r="AE44" s="255"/>
    </row>
    <row r="45" spans="2:31">
      <c r="B45" s="250">
        <v>8</v>
      </c>
      <c r="C45" s="252" t="str">
        <f>Свод.Д06!W54</f>
        <v>Акмурзина М.</v>
      </c>
      <c r="D45" s="241">
        <v>1</v>
      </c>
      <c r="E45" s="242"/>
      <c r="F45" s="243"/>
      <c r="G45" s="241">
        <v>1</v>
      </c>
      <c r="H45" s="242"/>
      <c r="I45" s="243"/>
      <c r="J45" s="241">
        <v>1</v>
      </c>
      <c r="K45" s="242"/>
      <c r="L45" s="243"/>
      <c r="M45" s="241">
        <v>1</v>
      </c>
      <c r="N45" s="242"/>
      <c r="O45" s="243"/>
      <c r="P45" s="241">
        <v>1</v>
      </c>
      <c r="Q45" s="242"/>
      <c r="R45" s="243"/>
      <c r="S45" s="241">
        <v>1</v>
      </c>
      <c r="T45" s="242"/>
      <c r="U45" s="243"/>
      <c r="V45" s="241">
        <v>1</v>
      </c>
      <c r="W45" s="242"/>
      <c r="X45" s="243"/>
      <c r="Y45" s="244"/>
      <c r="Z45" s="245"/>
      <c r="AA45" s="246"/>
      <c r="AB45" s="90"/>
      <c r="AC45" s="241">
        <f>Y45+V45+S45+P45+M45+J45+G45+D45</f>
        <v>7</v>
      </c>
      <c r="AD45" s="149"/>
      <c r="AE45" s="248">
        <v>8</v>
      </c>
    </row>
    <row r="46" spans="2:31">
      <c r="B46" s="256"/>
      <c r="C46" s="257"/>
      <c r="D46" s="199">
        <f>AA32</f>
        <v>0</v>
      </c>
      <c r="E46" s="73" t="s">
        <v>58</v>
      </c>
      <c r="F46" s="95">
        <f>Y32</f>
        <v>3</v>
      </c>
      <c r="G46" s="199">
        <f>AA34</f>
        <v>1</v>
      </c>
      <c r="H46" s="73" t="s">
        <v>58</v>
      </c>
      <c r="I46" s="95">
        <f>Y34</f>
        <v>3</v>
      </c>
      <c r="J46" s="199">
        <f>AA36</f>
        <v>0</v>
      </c>
      <c r="K46" s="73" t="s">
        <v>58</v>
      </c>
      <c r="L46" s="95">
        <f>Y36</f>
        <v>3</v>
      </c>
      <c r="M46" s="199">
        <f>AA38</f>
        <v>1</v>
      </c>
      <c r="N46" s="73" t="s">
        <v>58</v>
      </c>
      <c r="O46" s="95">
        <f>Y38</f>
        <v>3</v>
      </c>
      <c r="P46" s="199">
        <f>AA40</f>
        <v>0</v>
      </c>
      <c r="Q46" s="73" t="s">
        <v>58</v>
      </c>
      <c r="R46" s="95">
        <f>Y40</f>
        <v>3</v>
      </c>
      <c r="S46" s="199">
        <f>AA42</f>
        <v>1</v>
      </c>
      <c r="T46" s="73" t="s">
        <v>58</v>
      </c>
      <c r="U46" s="95">
        <f>Y42</f>
        <v>3</v>
      </c>
      <c r="V46" s="199">
        <f>AA44</f>
        <v>2</v>
      </c>
      <c r="W46" s="73" t="s">
        <v>58</v>
      </c>
      <c r="X46" s="95">
        <f>Y44</f>
        <v>3</v>
      </c>
      <c r="Y46" s="92"/>
      <c r="Z46" s="93"/>
      <c r="AA46" s="94"/>
      <c r="AB46" s="90"/>
      <c r="AC46" s="254"/>
      <c r="AD46" s="150"/>
      <c r="AE46" s="255"/>
    </row>
    <row r="48" spans="2:31">
      <c r="C48" s="236" t="s">
        <v>285</v>
      </c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</row>
    <row r="49" spans="2:31">
      <c r="C49" s="236" t="s">
        <v>284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</row>
    <row r="51" spans="2:31" ht="15.6">
      <c r="C51" s="212" t="s">
        <v>282</v>
      </c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</row>
    <row r="52" spans="2:31" ht="15.6">
      <c r="C52" s="213" t="s">
        <v>102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</row>
    <row r="53" spans="2:31" ht="16.2">
      <c r="C53" s="214" t="s">
        <v>103</v>
      </c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</row>
    <row r="54" spans="2:31" ht="16.2">
      <c r="C54" s="197"/>
      <c r="D54" s="268" t="s">
        <v>288</v>
      </c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197"/>
      <c r="X54" s="197"/>
      <c r="Y54" s="197"/>
      <c r="Z54" s="197"/>
      <c r="AA54" s="197"/>
      <c r="AB54" s="197"/>
      <c r="AC54" s="197"/>
      <c r="AD54" s="197"/>
    </row>
    <row r="55" spans="2:31" ht="16.2">
      <c r="C55" s="197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197"/>
      <c r="X55" s="197"/>
      <c r="Y55" s="197"/>
      <c r="Z55" s="197"/>
      <c r="AA55" s="197"/>
      <c r="AB55" s="197"/>
      <c r="AC55" s="197"/>
      <c r="AD55" s="197"/>
    </row>
    <row r="56" spans="2:31" ht="13.8" thickBot="1">
      <c r="C56" s="201" t="s">
        <v>289</v>
      </c>
    </row>
    <row r="57" spans="2:31">
      <c r="B57" s="269" t="s">
        <v>0</v>
      </c>
      <c r="C57" s="265" t="s">
        <v>55</v>
      </c>
      <c r="D57" s="260">
        <v>1</v>
      </c>
      <c r="E57" s="261"/>
      <c r="F57" s="262"/>
      <c r="G57" s="260">
        <v>2</v>
      </c>
      <c r="H57" s="261"/>
      <c r="I57" s="262"/>
      <c r="J57" s="260">
        <v>3</v>
      </c>
      <c r="K57" s="261"/>
      <c r="L57" s="262"/>
      <c r="M57" s="260">
        <v>4</v>
      </c>
      <c r="N57" s="261"/>
      <c r="O57" s="262"/>
      <c r="P57" s="260">
        <v>5</v>
      </c>
      <c r="Q57" s="261"/>
      <c r="R57" s="262"/>
      <c r="S57" s="260">
        <v>6</v>
      </c>
      <c r="T57" s="261"/>
      <c r="U57" s="262"/>
      <c r="V57" s="260">
        <v>7</v>
      </c>
      <c r="W57" s="261"/>
      <c r="X57" s="262"/>
      <c r="Y57" s="260">
        <v>8</v>
      </c>
      <c r="Z57" s="261"/>
      <c r="AA57" s="262"/>
      <c r="AB57" s="72"/>
      <c r="AC57" s="265" t="s">
        <v>19</v>
      </c>
      <c r="AD57" s="265" t="s">
        <v>20</v>
      </c>
      <c r="AE57" s="266" t="s">
        <v>21</v>
      </c>
    </row>
    <row r="58" spans="2:31">
      <c r="B58" s="256"/>
      <c r="C58" s="257"/>
      <c r="D58" s="259"/>
      <c r="E58" s="263"/>
      <c r="F58" s="264"/>
      <c r="G58" s="259"/>
      <c r="H58" s="263"/>
      <c r="I58" s="264"/>
      <c r="J58" s="259"/>
      <c r="K58" s="263"/>
      <c r="L58" s="264"/>
      <c r="M58" s="259"/>
      <c r="N58" s="263"/>
      <c r="O58" s="264"/>
      <c r="P58" s="259"/>
      <c r="Q58" s="263"/>
      <c r="R58" s="264"/>
      <c r="S58" s="259"/>
      <c r="T58" s="263"/>
      <c r="U58" s="264"/>
      <c r="V58" s="259"/>
      <c r="W58" s="263"/>
      <c r="X58" s="264"/>
      <c r="Y58" s="259"/>
      <c r="Z58" s="263"/>
      <c r="AA58" s="264"/>
      <c r="AB58" s="22"/>
      <c r="AC58" s="257"/>
      <c r="AD58" s="257"/>
      <c r="AE58" s="267"/>
    </row>
    <row r="59" spans="2:31">
      <c r="B59" s="250">
        <v>1</v>
      </c>
      <c r="C59" s="252" t="s">
        <v>48</v>
      </c>
      <c r="D59" s="244"/>
      <c r="E59" s="245"/>
      <c r="F59" s="246"/>
      <c r="G59" s="241">
        <v>2</v>
      </c>
      <c r="H59" s="242"/>
      <c r="I59" s="243"/>
      <c r="J59" s="241">
        <v>1</v>
      </c>
      <c r="K59" s="242"/>
      <c r="L59" s="243"/>
      <c r="M59" s="241">
        <v>2</v>
      </c>
      <c r="N59" s="242"/>
      <c r="O59" s="243"/>
      <c r="P59" s="241">
        <v>2</v>
      </c>
      <c r="Q59" s="242"/>
      <c r="R59" s="243"/>
      <c r="S59" s="241">
        <v>1</v>
      </c>
      <c r="T59" s="242"/>
      <c r="U59" s="243"/>
      <c r="V59" s="241">
        <v>1</v>
      </c>
      <c r="W59" s="242"/>
      <c r="X59" s="243"/>
      <c r="Y59" s="241">
        <v>2</v>
      </c>
      <c r="Z59" s="242"/>
      <c r="AA59" s="243"/>
      <c r="AB59" s="90"/>
      <c r="AC59" s="241">
        <f>Y59+V59+S59+P59+M59+J59+G59+D59</f>
        <v>11</v>
      </c>
      <c r="AD59" s="149"/>
      <c r="AE59" s="248">
        <v>4</v>
      </c>
    </row>
    <row r="60" spans="2:31">
      <c r="B60" s="256"/>
      <c r="C60" s="257"/>
      <c r="D60" s="92"/>
      <c r="E60" s="93"/>
      <c r="F60" s="94"/>
      <c r="G60" s="199">
        <v>3</v>
      </c>
      <c r="H60" s="73" t="s">
        <v>58</v>
      </c>
      <c r="I60" s="95">
        <v>0</v>
      </c>
      <c r="J60" s="199">
        <v>2</v>
      </c>
      <c r="K60" s="73" t="s">
        <v>58</v>
      </c>
      <c r="L60" s="95">
        <v>3</v>
      </c>
      <c r="M60" s="199">
        <v>3</v>
      </c>
      <c r="N60" s="73" t="s">
        <v>58</v>
      </c>
      <c r="O60" s="95">
        <v>1</v>
      </c>
      <c r="P60" s="199">
        <v>3</v>
      </c>
      <c r="Q60" s="73" t="s">
        <v>58</v>
      </c>
      <c r="R60" s="95">
        <v>0</v>
      </c>
      <c r="S60" s="199">
        <v>2</v>
      </c>
      <c r="T60" s="73" t="s">
        <v>58</v>
      </c>
      <c r="U60" s="95">
        <v>3</v>
      </c>
      <c r="V60" s="199">
        <v>2</v>
      </c>
      <c r="W60" s="73" t="s">
        <v>58</v>
      </c>
      <c r="X60" s="95">
        <v>3</v>
      </c>
      <c r="Y60" s="199">
        <v>3</v>
      </c>
      <c r="Z60" s="73" t="s">
        <v>58</v>
      </c>
      <c r="AA60" s="95">
        <v>1</v>
      </c>
      <c r="AB60" s="90"/>
      <c r="AC60" s="254"/>
      <c r="AD60" s="150"/>
      <c r="AE60" s="255"/>
    </row>
    <row r="61" spans="2:31">
      <c r="B61" s="250">
        <v>2</v>
      </c>
      <c r="C61" s="252" t="s">
        <v>47</v>
      </c>
      <c r="D61" s="241">
        <v>1</v>
      </c>
      <c r="E61" s="242"/>
      <c r="F61" s="243"/>
      <c r="G61" s="244"/>
      <c r="H61" s="245"/>
      <c r="I61" s="246"/>
      <c r="J61" s="241">
        <v>2</v>
      </c>
      <c r="K61" s="242"/>
      <c r="L61" s="243"/>
      <c r="M61" s="241">
        <v>1</v>
      </c>
      <c r="N61" s="242"/>
      <c r="O61" s="243"/>
      <c r="P61" s="241">
        <v>2</v>
      </c>
      <c r="Q61" s="242"/>
      <c r="R61" s="243"/>
      <c r="S61" s="241">
        <v>1</v>
      </c>
      <c r="T61" s="242"/>
      <c r="U61" s="243"/>
      <c r="V61" s="241">
        <v>1</v>
      </c>
      <c r="W61" s="242"/>
      <c r="X61" s="243"/>
      <c r="Y61" s="241">
        <v>2</v>
      </c>
      <c r="Z61" s="242"/>
      <c r="AA61" s="243"/>
      <c r="AB61" s="90"/>
      <c r="AC61" s="241">
        <f>Y61+V61+S61+P61+M61+J61+G61+D61</f>
        <v>10</v>
      </c>
      <c r="AD61" s="149"/>
      <c r="AE61" s="248">
        <v>5</v>
      </c>
    </row>
    <row r="62" spans="2:31">
      <c r="B62" s="256"/>
      <c r="C62" s="257"/>
      <c r="D62" s="199">
        <f>I60</f>
        <v>0</v>
      </c>
      <c r="E62" s="73" t="s">
        <v>58</v>
      </c>
      <c r="F62" s="95">
        <f>G60</f>
        <v>3</v>
      </c>
      <c r="G62" s="92"/>
      <c r="H62" s="93"/>
      <c r="I62" s="94"/>
      <c r="J62" s="199">
        <v>3</v>
      </c>
      <c r="K62" s="73" t="s">
        <v>58</v>
      </c>
      <c r="L62" s="95">
        <v>1</v>
      </c>
      <c r="M62" s="199">
        <v>2</v>
      </c>
      <c r="N62" s="73" t="s">
        <v>58</v>
      </c>
      <c r="O62" s="95">
        <v>3</v>
      </c>
      <c r="P62" s="199">
        <v>3</v>
      </c>
      <c r="Q62" s="73" t="s">
        <v>58</v>
      </c>
      <c r="R62" s="95">
        <v>1</v>
      </c>
      <c r="S62" s="199">
        <v>0</v>
      </c>
      <c r="T62" s="73" t="s">
        <v>58</v>
      </c>
      <c r="U62" s="95">
        <v>3</v>
      </c>
      <c r="V62" s="199">
        <v>0</v>
      </c>
      <c r="W62" s="73" t="s">
        <v>58</v>
      </c>
      <c r="X62" s="95">
        <v>3</v>
      </c>
      <c r="Y62" s="199">
        <v>3</v>
      </c>
      <c r="Z62" s="73" t="s">
        <v>58</v>
      </c>
      <c r="AA62" s="95">
        <v>1</v>
      </c>
      <c r="AB62" s="90"/>
      <c r="AC62" s="254"/>
      <c r="AD62" s="150"/>
      <c r="AE62" s="255"/>
    </row>
    <row r="63" spans="2:31">
      <c r="B63" s="250">
        <v>3</v>
      </c>
      <c r="C63" s="252" t="s">
        <v>78</v>
      </c>
      <c r="D63" s="241">
        <v>2</v>
      </c>
      <c r="E63" s="242"/>
      <c r="F63" s="243"/>
      <c r="G63" s="241">
        <v>1</v>
      </c>
      <c r="H63" s="242"/>
      <c r="I63" s="243"/>
      <c r="J63" s="244"/>
      <c r="K63" s="245"/>
      <c r="L63" s="246"/>
      <c r="M63" s="241">
        <v>1</v>
      </c>
      <c r="N63" s="242"/>
      <c r="O63" s="243"/>
      <c r="P63" s="241">
        <v>1</v>
      </c>
      <c r="Q63" s="242"/>
      <c r="R63" s="243"/>
      <c r="S63" s="241">
        <v>1</v>
      </c>
      <c r="T63" s="242"/>
      <c r="U63" s="243"/>
      <c r="V63" s="241">
        <v>1</v>
      </c>
      <c r="W63" s="242"/>
      <c r="X63" s="243"/>
      <c r="Y63" s="241">
        <v>2</v>
      </c>
      <c r="Z63" s="242"/>
      <c r="AA63" s="243"/>
      <c r="AB63" s="90"/>
      <c r="AC63" s="241">
        <f>Y63+V63+S63+P63+M63+J63+G63+D63</f>
        <v>9</v>
      </c>
      <c r="AD63" s="149"/>
      <c r="AE63" s="248">
        <v>7</v>
      </c>
    </row>
    <row r="64" spans="2:31">
      <c r="B64" s="256"/>
      <c r="C64" s="257"/>
      <c r="D64" s="199">
        <f>L60</f>
        <v>3</v>
      </c>
      <c r="E64" s="73" t="s">
        <v>58</v>
      </c>
      <c r="F64" s="95">
        <f>J60</f>
        <v>2</v>
      </c>
      <c r="G64" s="199">
        <f>L62</f>
        <v>1</v>
      </c>
      <c r="H64" s="73" t="s">
        <v>58</v>
      </c>
      <c r="I64" s="95">
        <f>J62</f>
        <v>3</v>
      </c>
      <c r="J64" s="92"/>
      <c r="K64" s="93"/>
      <c r="L64" s="94"/>
      <c r="M64" s="199">
        <v>0</v>
      </c>
      <c r="N64" s="73" t="s">
        <v>58</v>
      </c>
      <c r="O64" s="95">
        <v>3</v>
      </c>
      <c r="P64" s="199">
        <v>1</v>
      </c>
      <c r="Q64" s="73" t="s">
        <v>58</v>
      </c>
      <c r="R64" s="95">
        <v>3</v>
      </c>
      <c r="S64" s="199">
        <v>0</v>
      </c>
      <c r="T64" s="73" t="s">
        <v>58</v>
      </c>
      <c r="U64" s="95">
        <v>3</v>
      </c>
      <c r="V64" s="199">
        <v>0</v>
      </c>
      <c r="W64" s="73" t="s">
        <v>58</v>
      </c>
      <c r="X64" s="95">
        <v>3</v>
      </c>
      <c r="Y64" s="199">
        <v>3</v>
      </c>
      <c r="Z64" s="73" t="s">
        <v>58</v>
      </c>
      <c r="AA64" s="95">
        <v>2</v>
      </c>
      <c r="AB64" s="90"/>
      <c r="AC64" s="254"/>
      <c r="AD64" s="150"/>
      <c r="AE64" s="255"/>
    </row>
    <row r="65" spans="2:31">
      <c r="B65" s="250">
        <v>4</v>
      </c>
      <c r="C65" s="252" t="s">
        <v>51</v>
      </c>
      <c r="D65" s="241">
        <v>1</v>
      </c>
      <c r="E65" s="242"/>
      <c r="F65" s="243"/>
      <c r="G65" s="241">
        <v>2</v>
      </c>
      <c r="H65" s="242"/>
      <c r="I65" s="243"/>
      <c r="J65" s="241">
        <v>2</v>
      </c>
      <c r="K65" s="242"/>
      <c r="L65" s="243"/>
      <c r="M65" s="244"/>
      <c r="N65" s="245"/>
      <c r="O65" s="246"/>
      <c r="P65" s="241">
        <v>2</v>
      </c>
      <c r="Q65" s="242"/>
      <c r="R65" s="243"/>
      <c r="S65" s="241">
        <v>2</v>
      </c>
      <c r="T65" s="242"/>
      <c r="U65" s="243"/>
      <c r="V65" s="241">
        <v>2</v>
      </c>
      <c r="W65" s="242"/>
      <c r="X65" s="243"/>
      <c r="Y65" s="241">
        <v>2</v>
      </c>
      <c r="Z65" s="242"/>
      <c r="AA65" s="243"/>
      <c r="AB65" s="90"/>
      <c r="AC65" s="241">
        <f>Y65+V65+S65+P65+M65+J65+G65+D65</f>
        <v>13</v>
      </c>
      <c r="AD65" s="149"/>
      <c r="AE65" s="248">
        <v>1</v>
      </c>
    </row>
    <row r="66" spans="2:31">
      <c r="B66" s="256"/>
      <c r="C66" s="257"/>
      <c r="D66" s="199">
        <f>O60</f>
        <v>1</v>
      </c>
      <c r="E66" s="73" t="s">
        <v>58</v>
      </c>
      <c r="F66" s="95">
        <f>M60</f>
        <v>3</v>
      </c>
      <c r="G66" s="199">
        <f>O62</f>
        <v>3</v>
      </c>
      <c r="H66" s="73" t="s">
        <v>58</v>
      </c>
      <c r="I66" s="95">
        <f>M62</f>
        <v>2</v>
      </c>
      <c r="J66" s="199">
        <f>O64</f>
        <v>3</v>
      </c>
      <c r="K66" s="73" t="s">
        <v>58</v>
      </c>
      <c r="L66" s="95">
        <f>M64</f>
        <v>0</v>
      </c>
      <c r="M66" s="92"/>
      <c r="N66" s="93"/>
      <c r="O66" s="94"/>
      <c r="P66" s="199">
        <v>3</v>
      </c>
      <c r="Q66" s="73" t="s">
        <v>58</v>
      </c>
      <c r="R66" s="95">
        <v>2</v>
      </c>
      <c r="S66" s="199">
        <v>3</v>
      </c>
      <c r="T66" s="73" t="s">
        <v>58</v>
      </c>
      <c r="U66" s="95">
        <v>1</v>
      </c>
      <c r="V66" s="199">
        <v>3</v>
      </c>
      <c r="W66" s="73" t="s">
        <v>58</v>
      </c>
      <c r="X66" s="95">
        <v>1</v>
      </c>
      <c r="Y66" s="199">
        <v>3</v>
      </c>
      <c r="Z66" s="73" t="s">
        <v>58</v>
      </c>
      <c r="AA66" s="95">
        <v>2</v>
      </c>
      <c r="AB66" s="90"/>
      <c r="AC66" s="254"/>
      <c r="AD66" s="150"/>
      <c r="AE66" s="255"/>
    </row>
    <row r="67" spans="2:31">
      <c r="B67" s="250">
        <v>5</v>
      </c>
      <c r="C67" s="252" t="s">
        <v>233</v>
      </c>
      <c r="D67" s="241">
        <v>1</v>
      </c>
      <c r="E67" s="242"/>
      <c r="F67" s="243"/>
      <c r="G67" s="241">
        <v>1</v>
      </c>
      <c r="H67" s="242"/>
      <c r="I67" s="243"/>
      <c r="J67" s="241">
        <v>2</v>
      </c>
      <c r="K67" s="242"/>
      <c r="L67" s="243"/>
      <c r="M67" s="241">
        <v>1</v>
      </c>
      <c r="N67" s="242"/>
      <c r="O67" s="243"/>
      <c r="P67" s="244"/>
      <c r="Q67" s="245"/>
      <c r="R67" s="246"/>
      <c r="S67" s="241">
        <v>2</v>
      </c>
      <c r="T67" s="242"/>
      <c r="U67" s="243"/>
      <c r="V67" s="241">
        <v>2</v>
      </c>
      <c r="W67" s="242"/>
      <c r="X67" s="243"/>
      <c r="Y67" s="241">
        <v>1</v>
      </c>
      <c r="Z67" s="242"/>
      <c r="AA67" s="243"/>
      <c r="AB67" s="90"/>
      <c r="AC67" s="241">
        <f>Y67+V67+S67+P67+M67+J67+G67+D67</f>
        <v>10</v>
      </c>
      <c r="AD67" s="149"/>
      <c r="AE67" s="248">
        <v>6</v>
      </c>
    </row>
    <row r="68" spans="2:31">
      <c r="B68" s="256"/>
      <c r="C68" s="257"/>
      <c r="D68" s="199">
        <f>R60</f>
        <v>0</v>
      </c>
      <c r="E68" s="73" t="s">
        <v>58</v>
      </c>
      <c r="F68" s="95">
        <f>P60</f>
        <v>3</v>
      </c>
      <c r="G68" s="199">
        <f>R62</f>
        <v>1</v>
      </c>
      <c r="H68" s="73" t="s">
        <v>58</v>
      </c>
      <c r="I68" s="95">
        <f>P62</f>
        <v>3</v>
      </c>
      <c r="J68" s="199">
        <f>R64</f>
        <v>3</v>
      </c>
      <c r="K68" s="73" t="s">
        <v>58</v>
      </c>
      <c r="L68" s="95">
        <f>P64</f>
        <v>1</v>
      </c>
      <c r="M68" s="199">
        <f>R66</f>
        <v>2</v>
      </c>
      <c r="N68" s="73" t="s">
        <v>58</v>
      </c>
      <c r="O68" s="95">
        <f>P66</f>
        <v>3</v>
      </c>
      <c r="P68" s="92"/>
      <c r="Q68" s="93"/>
      <c r="R68" s="94"/>
      <c r="S68" s="199">
        <v>3</v>
      </c>
      <c r="T68" s="73" t="s">
        <v>58</v>
      </c>
      <c r="U68" s="95">
        <v>1</v>
      </c>
      <c r="V68" s="199">
        <v>3</v>
      </c>
      <c r="W68" s="73" t="s">
        <v>58</v>
      </c>
      <c r="X68" s="95">
        <v>1</v>
      </c>
      <c r="Y68" s="199">
        <v>0</v>
      </c>
      <c r="Z68" s="73" t="s">
        <v>58</v>
      </c>
      <c r="AA68" s="95">
        <v>3</v>
      </c>
      <c r="AB68" s="90"/>
      <c r="AC68" s="254"/>
      <c r="AD68" s="150"/>
      <c r="AE68" s="255"/>
    </row>
    <row r="69" spans="2:31">
      <c r="B69" s="250">
        <v>6</v>
      </c>
      <c r="C69" s="252" t="s">
        <v>49</v>
      </c>
      <c r="D69" s="241">
        <v>2</v>
      </c>
      <c r="E69" s="242"/>
      <c r="F69" s="243"/>
      <c r="G69" s="241">
        <v>2</v>
      </c>
      <c r="H69" s="242"/>
      <c r="I69" s="243"/>
      <c r="J69" s="241">
        <v>2</v>
      </c>
      <c r="K69" s="242"/>
      <c r="L69" s="243"/>
      <c r="M69" s="241">
        <v>1</v>
      </c>
      <c r="N69" s="242"/>
      <c r="O69" s="243"/>
      <c r="P69" s="241">
        <v>1</v>
      </c>
      <c r="Q69" s="242"/>
      <c r="R69" s="243"/>
      <c r="S69" s="244"/>
      <c r="T69" s="245"/>
      <c r="U69" s="246"/>
      <c r="V69" s="241">
        <v>2</v>
      </c>
      <c r="W69" s="242"/>
      <c r="X69" s="243"/>
      <c r="Y69" s="241">
        <v>2</v>
      </c>
      <c r="Z69" s="242"/>
      <c r="AA69" s="243"/>
      <c r="AB69" s="90"/>
      <c r="AC69" s="241">
        <f>Y69+V69+S69+P69+M69+J69+G69+D69</f>
        <v>12</v>
      </c>
      <c r="AD69" s="149"/>
      <c r="AE69" s="248">
        <v>2</v>
      </c>
    </row>
    <row r="70" spans="2:31">
      <c r="B70" s="256"/>
      <c r="C70" s="257"/>
      <c r="D70" s="199">
        <f>U60</f>
        <v>3</v>
      </c>
      <c r="E70" s="73" t="s">
        <v>58</v>
      </c>
      <c r="F70" s="95">
        <f>S60</f>
        <v>2</v>
      </c>
      <c r="G70" s="199">
        <f>U62</f>
        <v>3</v>
      </c>
      <c r="H70" s="73" t="s">
        <v>58</v>
      </c>
      <c r="I70" s="95">
        <f>S62</f>
        <v>0</v>
      </c>
      <c r="J70" s="199">
        <f>U64</f>
        <v>3</v>
      </c>
      <c r="K70" s="73" t="s">
        <v>58</v>
      </c>
      <c r="L70" s="95">
        <f>S64</f>
        <v>0</v>
      </c>
      <c r="M70" s="199">
        <f>U66</f>
        <v>1</v>
      </c>
      <c r="N70" s="73" t="s">
        <v>58</v>
      </c>
      <c r="O70" s="95">
        <f>S66</f>
        <v>3</v>
      </c>
      <c r="P70" s="199">
        <f>U68</f>
        <v>1</v>
      </c>
      <c r="Q70" s="73" t="s">
        <v>58</v>
      </c>
      <c r="R70" s="95">
        <f>S68</f>
        <v>3</v>
      </c>
      <c r="S70" s="92"/>
      <c r="T70" s="93"/>
      <c r="U70" s="94"/>
      <c r="V70" s="199">
        <v>3</v>
      </c>
      <c r="W70" s="73" t="s">
        <v>58</v>
      </c>
      <c r="X70" s="95">
        <v>2</v>
      </c>
      <c r="Y70" s="199">
        <v>3</v>
      </c>
      <c r="Z70" s="73" t="s">
        <v>58</v>
      </c>
      <c r="AA70" s="95">
        <v>1</v>
      </c>
      <c r="AB70" s="90"/>
      <c r="AC70" s="254"/>
      <c r="AD70" s="150"/>
      <c r="AE70" s="255"/>
    </row>
    <row r="71" spans="2:31">
      <c r="B71" s="250">
        <v>7</v>
      </c>
      <c r="C71" s="252" t="s">
        <v>54</v>
      </c>
      <c r="D71" s="241">
        <v>2</v>
      </c>
      <c r="E71" s="242"/>
      <c r="F71" s="243"/>
      <c r="G71" s="241">
        <v>2</v>
      </c>
      <c r="H71" s="242"/>
      <c r="I71" s="243"/>
      <c r="J71" s="241">
        <v>2</v>
      </c>
      <c r="K71" s="242"/>
      <c r="L71" s="243"/>
      <c r="M71" s="241">
        <v>1</v>
      </c>
      <c r="N71" s="242"/>
      <c r="O71" s="243"/>
      <c r="P71" s="241">
        <v>1</v>
      </c>
      <c r="Q71" s="242"/>
      <c r="R71" s="243"/>
      <c r="S71" s="241">
        <v>1</v>
      </c>
      <c r="T71" s="242"/>
      <c r="U71" s="243"/>
      <c r="V71" s="244"/>
      <c r="W71" s="245"/>
      <c r="X71" s="246"/>
      <c r="Y71" s="241">
        <v>2</v>
      </c>
      <c r="Z71" s="242"/>
      <c r="AA71" s="243"/>
      <c r="AB71" s="90"/>
      <c r="AC71" s="241">
        <f>Y71+V71+S71+P71+M71+J71+G71+D71</f>
        <v>11</v>
      </c>
      <c r="AD71" s="149"/>
      <c r="AE71" s="248">
        <v>3</v>
      </c>
    </row>
    <row r="72" spans="2:31">
      <c r="B72" s="256"/>
      <c r="C72" s="257"/>
      <c r="D72" s="199">
        <f>X60</f>
        <v>3</v>
      </c>
      <c r="E72" s="73" t="s">
        <v>58</v>
      </c>
      <c r="F72" s="95">
        <f>V60</f>
        <v>2</v>
      </c>
      <c r="G72" s="199">
        <f>X62</f>
        <v>3</v>
      </c>
      <c r="H72" s="73" t="s">
        <v>58</v>
      </c>
      <c r="I72" s="95">
        <f>V62</f>
        <v>0</v>
      </c>
      <c r="J72" s="199">
        <f>X64</f>
        <v>3</v>
      </c>
      <c r="K72" s="73" t="s">
        <v>58</v>
      </c>
      <c r="L72" s="95">
        <f>V64</f>
        <v>0</v>
      </c>
      <c r="M72" s="199">
        <f>X66</f>
        <v>1</v>
      </c>
      <c r="N72" s="73" t="s">
        <v>58</v>
      </c>
      <c r="O72" s="95">
        <f>V66</f>
        <v>3</v>
      </c>
      <c r="P72" s="199">
        <f>X68</f>
        <v>1</v>
      </c>
      <c r="Q72" s="73" t="s">
        <v>58</v>
      </c>
      <c r="R72" s="95">
        <f>V68</f>
        <v>3</v>
      </c>
      <c r="S72" s="199">
        <f>X70</f>
        <v>2</v>
      </c>
      <c r="T72" s="73" t="s">
        <v>58</v>
      </c>
      <c r="U72" s="95">
        <f>V70</f>
        <v>3</v>
      </c>
      <c r="V72" s="92"/>
      <c r="W72" s="93"/>
      <c r="X72" s="94"/>
      <c r="Y72" s="199">
        <v>3</v>
      </c>
      <c r="Z72" s="73" t="s">
        <v>58</v>
      </c>
      <c r="AA72" s="95">
        <v>2</v>
      </c>
      <c r="AB72" s="90"/>
      <c r="AC72" s="254"/>
      <c r="AD72" s="150"/>
      <c r="AE72" s="255"/>
    </row>
    <row r="73" spans="2:31">
      <c r="B73" s="250">
        <v>8</v>
      </c>
      <c r="C73" s="252" t="s">
        <v>52</v>
      </c>
      <c r="D73" s="241">
        <v>1</v>
      </c>
      <c r="E73" s="242"/>
      <c r="F73" s="243"/>
      <c r="G73" s="241">
        <v>1</v>
      </c>
      <c r="H73" s="242"/>
      <c r="I73" s="243"/>
      <c r="J73" s="241">
        <v>1</v>
      </c>
      <c r="K73" s="242"/>
      <c r="L73" s="243"/>
      <c r="M73" s="241">
        <v>1</v>
      </c>
      <c r="N73" s="242"/>
      <c r="O73" s="243"/>
      <c r="P73" s="241">
        <v>2</v>
      </c>
      <c r="Q73" s="242"/>
      <c r="R73" s="243"/>
      <c r="S73" s="241">
        <v>1</v>
      </c>
      <c r="T73" s="242"/>
      <c r="U73" s="243"/>
      <c r="V73" s="241">
        <v>1</v>
      </c>
      <c r="W73" s="242"/>
      <c r="X73" s="243"/>
      <c r="Y73" s="244"/>
      <c r="Z73" s="245"/>
      <c r="AA73" s="246"/>
      <c r="AB73" s="90"/>
      <c r="AC73" s="241">
        <f>Y73+V73+S73+P73+M73+J73+G73+D73</f>
        <v>8</v>
      </c>
      <c r="AD73" s="149"/>
      <c r="AE73" s="248">
        <v>8</v>
      </c>
    </row>
    <row r="74" spans="2:31">
      <c r="B74" s="256"/>
      <c r="C74" s="257"/>
      <c r="D74" s="199">
        <f>AA60</f>
        <v>1</v>
      </c>
      <c r="E74" s="73" t="s">
        <v>58</v>
      </c>
      <c r="F74" s="95">
        <f>Y60</f>
        <v>3</v>
      </c>
      <c r="G74" s="199">
        <f>AA62</f>
        <v>1</v>
      </c>
      <c r="H74" s="73" t="s">
        <v>58</v>
      </c>
      <c r="I74" s="95">
        <f>Y62</f>
        <v>3</v>
      </c>
      <c r="J74" s="199">
        <f>AA64</f>
        <v>2</v>
      </c>
      <c r="K74" s="73" t="s">
        <v>58</v>
      </c>
      <c r="L74" s="95">
        <f>Y64</f>
        <v>3</v>
      </c>
      <c r="M74" s="199">
        <f>AA66</f>
        <v>2</v>
      </c>
      <c r="N74" s="73" t="s">
        <v>58</v>
      </c>
      <c r="O74" s="95">
        <f>Y66</f>
        <v>3</v>
      </c>
      <c r="P74" s="199">
        <f>AA68</f>
        <v>3</v>
      </c>
      <c r="Q74" s="73" t="s">
        <v>58</v>
      </c>
      <c r="R74" s="95">
        <f>Y68</f>
        <v>0</v>
      </c>
      <c r="S74" s="199">
        <f>AA70</f>
        <v>1</v>
      </c>
      <c r="T74" s="73" t="s">
        <v>58</v>
      </c>
      <c r="U74" s="95">
        <f>Y70</f>
        <v>3</v>
      </c>
      <c r="V74" s="199">
        <f>AA72</f>
        <v>2</v>
      </c>
      <c r="W74" s="73" t="s">
        <v>58</v>
      </c>
      <c r="X74" s="95">
        <f>Y72</f>
        <v>3</v>
      </c>
      <c r="Y74" s="92"/>
      <c r="Z74" s="93"/>
      <c r="AA74" s="94"/>
      <c r="AB74" s="90"/>
      <c r="AC74" s="254"/>
      <c r="AD74" s="150"/>
      <c r="AE74" s="255"/>
    </row>
    <row r="77" spans="2:31" ht="13.8" thickBot="1">
      <c r="C77" s="201" t="s">
        <v>290</v>
      </c>
    </row>
    <row r="78" spans="2:31">
      <c r="B78" s="269" t="s">
        <v>0</v>
      </c>
      <c r="C78" s="265" t="s">
        <v>55</v>
      </c>
      <c r="D78" s="260">
        <v>1</v>
      </c>
      <c r="E78" s="261"/>
      <c r="F78" s="262"/>
      <c r="G78" s="260">
        <v>2</v>
      </c>
      <c r="H78" s="261"/>
      <c r="I78" s="262"/>
      <c r="J78" s="260">
        <v>3</v>
      </c>
      <c r="K78" s="261"/>
      <c r="L78" s="262"/>
      <c r="M78" s="260">
        <v>4</v>
      </c>
      <c r="N78" s="261"/>
      <c r="O78" s="262"/>
      <c r="P78" s="260">
        <v>5</v>
      </c>
      <c r="Q78" s="261"/>
      <c r="R78" s="262"/>
      <c r="S78" s="260">
        <v>6</v>
      </c>
      <c r="T78" s="261"/>
      <c r="U78" s="262"/>
      <c r="V78" s="260">
        <v>7</v>
      </c>
      <c r="W78" s="261"/>
      <c r="X78" s="262"/>
      <c r="Y78" s="260">
        <v>8</v>
      </c>
      <c r="Z78" s="261"/>
      <c r="AA78" s="262"/>
      <c r="AB78" s="72"/>
      <c r="AC78" s="265" t="s">
        <v>19</v>
      </c>
      <c r="AD78" s="265" t="s">
        <v>20</v>
      </c>
      <c r="AE78" s="266" t="s">
        <v>21</v>
      </c>
    </row>
    <row r="79" spans="2:31">
      <c r="B79" s="256"/>
      <c r="C79" s="257"/>
      <c r="D79" s="259"/>
      <c r="E79" s="263"/>
      <c r="F79" s="264"/>
      <c r="G79" s="259"/>
      <c r="H79" s="263"/>
      <c r="I79" s="264"/>
      <c r="J79" s="259"/>
      <c r="K79" s="263"/>
      <c r="L79" s="264"/>
      <c r="M79" s="259"/>
      <c r="N79" s="263"/>
      <c r="O79" s="264"/>
      <c r="P79" s="259"/>
      <c r="Q79" s="263"/>
      <c r="R79" s="264"/>
      <c r="S79" s="259"/>
      <c r="T79" s="263"/>
      <c r="U79" s="264"/>
      <c r="V79" s="259"/>
      <c r="W79" s="263"/>
      <c r="X79" s="264"/>
      <c r="Y79" s="259"/>
      <c r="Z79" s="263"/>
      <c r="AA79" s="264"/>
      <c r="AB79" s="22"/>
      <c r="AC79" s="257"/>
      <c r="AD79" s="257"/>
      <c r="AE79" s="267"/>
    </row>
    <row r="80" spans="2:31">
      <c r="B80" s="250">
        <v>1</v>
      </c>
      <c r="C80" s="252" t="s">
        <v>75</v>
      </c>
      <c r="D80" s="244"/>
      <c r="E80" s="245"/>
      <c r="F80" s="246"/>
      <c r="G80" s="241">
        <v>2</v>
      </c>
      <c r="H80" s="242"/>
      <c r="I80" s="243"/>
      <c r="J80" s="241">
        <v>1</v>
      </c>
      <c r="K80" s="242"/>
      <c r="L80" s="243"/>
      <c r="M80" s="241">
        <v>2</v>
      </c>
      <c r="N80" s="242"/>
      <c r="O80" s="243"/>
      <c r="P80" s="241">
        <v>2</v>
      </c>
      <c r="Q80" s="242"/>
      <c r="R80" s="243"/>
      <c r="S80" s="241">
        <v>1</v>
      </c>
      <c r="T80" s="242"/>
      <c r="U80" s="243"/>
      <c r="V80" s="241">
        <v>1</v>
      </c>
      <c r="W80" s="242"/>
      <c r="X80" s="243"/>
      <c r="Y80" s="241">
        <v>2</v>
      </c>
      <c r="Z80" s="242"/>
      <c r="AA80" s="243"/>
      <c r="AB80" s="90"/>
      <c r="AC80" s="241">
        <f>Y80+V80+S80+P80+M80+J80+G80+D80</f>
        <v>11</v>
      </c>
      <c r="AD80" s="91"/>
      <c r="AE80" s="248">
        <v>11</v>
      </c>
    </row>
    <row r="81" spans="2:31">
      <c r="B81" s="256"/>
      <c r="C81" s="257"/>
      <c r="D81" s="92"/>
      <c r="E81" s="93"/>
      <c r="F81" s="94"/>
      <c r="G81" s="199">
        <v>3</v>
      </c>
      <c r="H81" s="73" t="s">
        <v>58</v>
      </c>
      <c r="I81" s="95">
        <v>1</v>
      </c>
      <c r="J81" s="199">
        <v>1</v>
      </c>
      <c r="K81" s="73" t="s">
        <v>58</v>
      </c>
      <c r="L81" s="95">
        <v>3</v>
      </c>
      <c r="M81" s="199">
        <v>3</v>
      </c>
      <c r="N81" s="73" t="s">
        <v>58</v>
      </c>
      <c r="O81" s="95">
        <v>0</v>
      </c>
      <c r="P81" s="199">
        <v>3</v>
      </c>
      <c r="Q81" s="73" t="s">
        <v>58</v>
      </c>
      <c r="R81" s="95">
        <v>0</v>
      </c>
      <c r="S81" s="199">
        <v>2</v>
      </c>
      <c r="T81" s="73" t="s">
        <v>58</v>
      </c>
      <c r="U81" s="95">
        <v>3</v>
      </c>
      <c r="V81" s="199">
        <v>1</v>
      </c>
      <c r="W81" s="73" t="s">
        <v>58</v>
      </c>
      <c r="X81" s="95">
        <v>3</v>
      </c>
      <c r="Y81" s="199">
        <v>3</v>
      </c>
      <c r="Z81" s="73" t="s">
        <v>58</v>
      </c>
      <c r="AA81" s="95">
        <v>1</v>
      </c>
      <c r="AB81" s="90"/>
      <c r="AC81" s="254"/>
      <c r="AD81" s="96"/>
      <c r="AE81" s="255"/>
    </row>
    <row r="82" spans="2:31">
      <c r="B82" s="250">
        <v>2</v>
      </c>
      <c r="C82" s="252" t="s">
        <v>74</v>
      </c>
      <c r="D82" s="241">
        <v>1</v>
      </c>
      <c r="E82" s="242"/>
      <c r="F82" s="243"/>
      <c r="G82" s="244"/>
      <c r="H82" s="245"/>
      <c r="I82" s="246"/>
      <c r="J82" s="241">
        <v>2</v>
      </c>
      <c r="K82" s="242"/>
      <c r="L82" s="243"/>
      <c r="M82" s="241">
        <v>2</v>
      </c>
      <c r="N82" s="242"/>
      <c r="O82" s="243"/>
      <c r="P82" s="241">
        <v>1</v>
      </c>
      <c r="Q82" s="242"/>
      <c r="R82" s="243"/>
      <c r="S82" s="241">
        <v>1</v>
      </c>
      <c r="T82" s="242"/>
      <c r="U82" s="243"/>
      <c r="V82" s="241">
        <v>1</v>
      </c>
      <c r="W82" s="242"/>
      <c r="X82" s="243"/>
      <c r="Y82" s="241">
        <v>2</v>
      </c>
      <c r="Z82" s="242"/>
      <c r="AA82" s="243"/>
      <c r="AB82" s="90"/>
      <c r="AC82" s="241">
        <f>Y82+V82+S82+P82+M82+J82+G82+D82</f>
        <v>10</v>
      </c>
      <c r="AD82" s="91"/>
      <c r="AE82" s="248">
        <v>13</v>
      </c>
    </row>
    <row r="83" spans="2:31">
      <c r="B83" s="256"/>
      <c r="C83" s="257"/>
      <c r="D83" s="199">
        <f>I81</f>
        <v>1</v>
      </c>
      <c r="E83" s="73" t="s">
        <v>58</v>
      </c>
      <c r="F83" s="95">
        <f>G81</f>
        <v>3</v>
      </c>
      <c r="G83" s="92"/>
      <c r="H83" s="93"/>
      <c r="I83" s="94"/>
      <c r="J83" s="199">
        <v>3</v>
      </c>
      <c r="K83" s="73" t="s">
        <v>58</v>
      </c>
      <c r="L83" s="95">
        <v>0</v>
      </c>
      <c r="M83" s="199">
        <v>3</v>
      </c>
      <c r="N83" s="73" t="s">
        <v>58</v>
      </c>
      <c r="O83" s="95">
        <v>1</v>
      </c>
      <c r="P83" s="199">
        <v>0</v>
      </c>
      <c r="Q83" s="73" t="s">
        <v>58</v>
      </c>
      <c r="R83" s="95">
        <v>3</v>
      </c>
      <c r="S83" s="199">
        <v>1</v>
      </c>
      <c r="T83" s="73" t="s">
        <v>58</v>
      </c>
      <c r="U83" s="95">
        <v>3</v>
      </c>
      <c r="V83" s="199">
        <v>0</v>
      </c>
      <c r="W83" s="73" t="s">
        <v>58</v>
      </c>
      <c r="X83" s="95">
        <v>3</v>
      </c>
      <c r="Y83" s="199">
        <v>3</v>
      </c>
      <c r="Z83" s="73" t="s">
        <v>58</v>
      </c>
      <c r="AA83" s="95">
        <v>2</v>
      </c>
      <c r="AB83" s="90"/>
      <c r="AC83" s="254"/>
      <c r="AD83" s="96"/>
      <c r="AE83" s="255"/>
    </row>
    <row r="84" spans="2:31">
      <c r="B84" s="250">
        <v>3</v>
      </c>
      <c r="C84" s="252" t="s">
        <v>76</v>
      </c>
      <c r="D84" s="241">
        <v>2</v>
      </c>
      <c r="E84" s="242"/>
      <c r="F84" s="243"/>
      <c r="G84" s="241">
        <v>1</v>
      </c>
      <c r="H84" s="242"/>
      <c r="I84" s="243"/>
      <c r="J84" s="244"/>
      <c r="K84" s="245"/>
      <c r="L84" s="246"/>
      <c r="M84" s="241">
        <v>2</v>
      </c>
      <c r="N84" s="242"/>
      <c r="O84" s="243"/>
      <c r="P84" s="241">
        <v>2</v>
      </c>
      <c r="Q84" s="242"/>
      <c r="R84" s="243"/>
      <c r="S84" s="241">
        <v>1</v>
      </c>
      <c r="T84" s="242"/>
      <c r="U84" s="243"/>
      <c r="V84" s="241">
        <v>1</v>
      </c>
      <c r="W84" s="242"/>
      <c r="X84" s="243"/>
      <c r="Y84" s="241">
        <v>1</v>
      </c>
      <c r="Z84" s="242"/>
      <c r="AA84" s="243"/>
      <c r="AB84" s="90"/>
      <c r="AC84" s="241">
        <f>Y84+V84+S84+P84+M84+J84+G84+D84</f>
        <v>10</v>
      </c>
      <c r="AD84" s="91"/>
      <c r="AE84" s="248">
        <v>14</v>
      </c>
    </row>
    <row r="85" spans="2:31">
      <c r="B85" s="256"/>
      <c r="C85" s="257"/>
      <c r="D85" s="199">
        <f>L81</f>
        <v>3</v>
      </c>
      <c r="E85" s="73" t="s">
        <v>58</v>
      </c>
      <c r="F85" s="95">
        <f>J81</f>
        <v>1</v>
      </c>
      <c r="G85" s="199">
        <f>L83</f>
        <v>0</v>
      </c>
      <c r="H85" s="73" t="s">
        <v>58</v>
      </c>
      <c r="I85" s="95">
        <f>J83</f>
        <v>3</v>
      </c>
      <c r="J85" s="92"/>
      <c r="K85" s="93"/>
      <c r="L85" s="94"/>
      <c r="M85" s="199">
        <v>3</v>
      </c>
      <c r="N85" s="73" t="s">
        <v>58</v>
      </c>
      <c r="O85" s="95">
        <v>0</v>
      </c>
      <c r="P85" s="199">
        <v>3</v>
      </c>
      <c r="Q85" s="73" t="s">
        <v>58</v>
      </c>
      <c r="R85" s="95">
        <v>1</v>
      </c>
      <c r="S85" s="199">
        <v>1</v>
      </c>
      <c r="T85" s="73" t="s">
        <v>58</v>
      </c>
      <c r="U85" s="95">
        <v>3</v>
      </c>
      <c r="V85" s="199">
        <v>1</v>
      </c>
      <c r="W85" s="73" t="s">
        <v>58</v>
      </c>
      <c r="X85" s="95">
        <v>3</v>
      </c>
      <c r="Y85" s="199">
        <v>2</v>
      </c>
      <c r="Z85" s="73" t="s">
        <v>58</v>
      </c>
      <c r="AA85" s="95">
        <v>3</v>
      </c>
      <c r="AB85" s="90"/>
      <c r="AC85" s="254"/>
      <c r="AD85" s="96"/>
      <c r="AE85" s="255"/>
    </row>
    <row r="86" spans="2:31">
      <c r="B86" s="250">
        <v>4</v>
      </c>
      <c r="C86" s="252" t="s">
        <v>77</v>
      </c>
      <c r="D86" s="241">
        <v>1</v>
      </c>
      <c r="E86" s="242"/>
      <c r="F86" s="243"/>
      <c r="G86" s="241">
        <v>1</v>
      </c>
      <c r="H86" s="242"/>
      <c r="I86" s="243"/>
      <c r="J86" s="241">
        <v>1</v>
      </c>
      <c r="K86" s="242"/>
      <c r="L86" s="243"/>
      <c r="M86" s="244"/>
      <c r="N86" s="245"/>
      <c r="O86" s="246"/>
      <c r="P86" s="241">
        <v>2</v>
      </c>
      <c r="Q86" s="242"/>
      <c r="R86" s="243"/>
      <c r="S86" s="241">
        <v>1</v>
      </c>
      <c r="T86" s="242"/>
      <c r="U86" s="243"/>
      <c r="V86" s="241">
        <v>1</v>
      </c>
      <c r="W86" s="242"/>
      <c r="X86" s="243"/>
      <c r="Y86" s="241">
        <v>2</v>
      </c>
      <c r="Z86" s="242"/>
      <c r="AA86" s="243"/>
      <c r="AB86" s="90"/>
      <c r="AC86" s="241">
        <f>Y86+V86+S86+P86+M86+J86+G86+D86</f>
        <v>9</v>
      </c>
      <c r="AD86" s="91"/>
      <c r="AE86" s="248">
        <v>15</v>
      </c>
    </row>
    <row r="87" spans="2:31">
      <c r="B87" s="256"/>
      <c r="C87" s="257"/>
      <c r="D87" s="199">
        <f>O81</f>
        <v>0</v>
      </c>
      <c r="E87" s="73" t="s">
        <v>58</v>
      </c>
      <c r="F87" s="95">
        <f>M81</f>
        <v>3</v>
      </c>
      <c r="G87" s="199">
        <f>O83</f>
        <v>1</v>
      </c>
      <c r="H87" s="73" t="s">
        <v>58</v>
      </c>
      <c r="I87" s="95">
        <f>M83</f>
        <v>3</v>
      </c>
      <c r="J87" s="199">
        <f>O85</f>
        <v>0</v>
      </c>
      <c r="K87" s="73" t="s">
        <v>58</v>
      </c>
      <c r="L87" s="95">
        <f>M85</f>
        <v>3</v>
      </c>
      <c r="M87" s="92"/>
      <c r="N87" s="93"/>
      <c r="O87" s="94"/>
      <c r="P87" s="199">
        <v>3</v>
      </c>
      <c r="Q87" s="73" t="s">
        <v>58</v>
      </c>
      <c r="R87" s="95">
        <v>0</v>
      </c>
      <c r="S87" s="199">
        <v>0</v>
      </c>
      <c r="T87" s="73" t="s">
        <v>58</v>
      </c>
      <c r="U87" s="95">
        <v>3</v>
      </c>
      <c r="V87" s="199">
        <v>2</v>
      </c>
      <c r="W87" s="73" t="s">
        <v>58</v>
      </c>
      <c r="X87" s="95">
        <v>3</v>
      </c>
      <c r="Y87" s="199">
        <v>3</v>
      </c>
      <c r="Z87" s="73" t="s">
        <v>58</v>
      </c>
      <c r="AA87" s="95">
        <v>2</v>
      </c>
      <c r="AB87" s="90"/>
      <c r="AC87" s="254"/>
      <c r="AD87" s="96"/>
      <c r="AE87" s="255"/>
    </row>
    <row r="88" spans="2:31">
      <c r="B88" s="250">
        <v>5</v>
      </c>
      <c r="C88" s="252" t="s">
        <v>80</v>
      </c>
      <c r="D88" s="241">
        <v>1</v>
      </c>
      <c r="E88" s="242"/>
      <c r="F88" s="243"/>
      <c r="G88" s="241">
        <v>2</v>
      </c>
      <c r="H88" s="242"/>
      <c r="I88" s="243"/>
      <c r="J88" s="241">
        <v>1</v>
      </c>
      <c r="K88" s="242"/>
      <c r="L88" s="243"/>
      <c r="M88" s="241">
        <v>1</v>
      </c>
      <c r="N88" s="242"/>
      <c r="O88" s="243"/>
      <c r="P88" s="244"/>
      <c r="Q88" s="245"/>
      <c r="R88" s="246"/>
      <c r="S88" s="241">
        <v>2</v>
      </c>
      <c r="T88" s="242"/>
      <c r="U88" s="243"/>
      <c r="V88" s="241">
        <v>2</v>
      </c>
      <c r="W88" s="242"/>
      <c r="X88" s="243"/>
      <c r="Y88" s="241">
        <v>2</v>
      </c>
      <c r="Z88" s="242"/>
      <c r="AA88" s="243"/>
      <c r="AB88" s="90"/>
      <c r="AC88" s="241">
        <f>Y88+V88+S88+P88+M88+J88+G88+D88</f>
        <v>11</v>
      </c>
      <c r="AD88" s="91"/>
      <c r="AE88" s="248">
        <v>12</v>
      </c>
    </row>
    <row r="89" spans="2:31">
      <c r="B89" s="256"/>
      <c r="C89" s="257"/>
      <c r="D89" s="199">
        <f>R81</f>
        <v>0</v>
      </c>
      <c r="E89" s="73" t="s">
        <v>58</v>
      </c>
      <c r="F89" s="95">
        <f>P81</f>
        <v>3</v>
      </c>
      <c r="G89" s="199">
        <f>R83</f>
        <v>3</v>
      </c>
      <c r="H89" s="73" t="s">
        <v>58</v>
      </c>
      <c r="I89" s="95">
        <f>P83</f>
        <v>0</v>
      </c>
      <c r="J89" s="199">
        <f>R85</f>
        <v>1</v>
      </c>
      <c r="K89" s="73" t="s">
        <v>58</v>
      </c>
      <c r="L89" s="95">
        <f>P85</f>
        <v>3</v>
      </c>
      <c r="M89" s="199">
        <f>R87</f>
        <v>0</v>
      </c>
      <c r="N89" s="73" t="s">
        <v>58</v>
      </c>
      <c r="O89" s="95">
        <f>P87</f>
        <v>3</v>
      </c>
      <c r="P89" s="92"/>
      <c r="Q89" s="93"/>
      <c r="R89" s="94"/>
      <c r="S89" s="199">
        <v>3</v>
      </c>
      <c r="T89" s="73" t="s">
        <v>58</v>
      </c>
      <c r="U89" s="95">
        <v>2</v>
      </c>
      <c r="V89" s="199">
        <v>3</v>
      </c>
      <c r="W89" s="73" t="s">
        <v>58</v>
      </c>
      <c r="X89" s="95">
        <v>0</v>
      </c>
      <c r="Y89" s="199">
        <v>3</v>
      </c>
      <c r="Z89" s="73" t="s">
        <v>58</v>
      </c>
      <c r="AA89" s="95">
        <v>1</v>
      </c>
      <c r="AB89" s="90"/>
      <c r="AC89" s="254"/>
      <c r="AD89" s="96"/>
      <c r="AE89" s="255"/>
    </row>
    <row r="90" spans="2:31">
      <c r="B90" s="250">
        <v>6</v>
      </c>
      <c r="C90" s="252" t="s">
        <v>79</v>
      </c>
      <c r="D90" s="241">
        <v>2</v>
      </c>
      <c r="E90" s="242"/>
      <c r="F90" s="243"/>
      <c r="G90" s="241">
        <v>2</v>
      </c>
      <c r="H90" s="242"/>
      <c r="I90" s="243"/>
      <c r="J90" s="241">
        <v>2</v>
      </c>
      <c r="K90" s="242"/>
      <c r="L90" s="243"/>
      <c r="M90" s="241">
        <v>2</v>
      </c>
      <c r="N90" s="242"/>
      <c r="O90" s="243"/>
      <c r="P90" s="241">
        <v>1</v>
      </c>
      <c r="Q90" s="242"/>
      <c r="R90" s="243"/>
      <c r="S90" s="244"/>
      <c r="T90" s="245"/>
      <c r="U90" s="246"/>
      <c r="V90" s="241">
        <v>2</v>
      </c>
      <c r="W90" s="242"/>
      <c r="X90" s="243"/>
      <c r="Y90" s="241">
        <v>2</v>
      </c>
      <c r="Z90" s="242"/>
      <c r="AA90" s="243"/>
      <c r="AB90" s="90"/>
      <c r="AC90" s="241">
        <f>Y90+V90+S90+P90+M90+J90+G90+D90</f>
        <v>13</v>
      </c>
      <c r="AD90" s="91"/>
      <c r="AE90" s="248">
        <v>9</v>
      </c>
    </row>
    <row r="91" spans="2:31">
      <c r="B91" s="256"/>
      <c r="C91" s="257"/>
      <c r="D91" s="199">
        <f>U81</f>
        <v>3</v>
      </c>
      <c r="E91" s="73" t="s">
        <v>58</v>
      </c>
      <c r="F91" s="95">
        <f>S81</f>
        <v>2</v>
      </c>
      <c r="G91" s="199">
        <f>U83</f>
        <v>3</v>
      </c>
      <c r="H91" s="73" t="s">
        <v>58</v>
      </c>
      <c r="I91" s="95">
        <f>S83</f>
        <v>1</v>
      </c>
      <c r="J91" s="199">
        <f>U85</f>
        <v>3</v>
      </c>
      <c r="K91" s="73" t="s">
        <v>58</v>
      </c>
      <c r="L91" s="95">
        <f>S85</f>
        <v>1</v>
      </c>
      <c r="M91" s="199">
        <f>U87</f>
        <v>3</v>
      </c>
      <c r="N91" s="73" t="s">
        <v>58</v>
      </c>
      <c r="O91" s="95">
        <f>S87</f>
        <v>0</v>
      </c>
      <c r="P91" s="199">
        <f>U89</f>
        <v>2</v>
      </c>
      <c r="Q91" s="73" t="s">
        <v>58</v>
      </c>
      <c r="R91" s="95">
        <f>S89</f>
        <v>3</v>
      </c>
      <c r="S91" s="92"/>
      <c r="T91" s="93"/>
      <c r="U91" s="94"/>
      <c r="V91" s="199">
        <v>3</v>
      </c>
      <c r="W91" s="73" t="s">
        <v>58</v>
      </c>
      <c r="X91" s="95">
        <v>2</v>
      </c>
      <c r="Y91" s="199">
        <v>3</v>
      </c>
      <c r="Z91" s="73" t="s">
        <v>58</v>
      </c>
      <c r="AA91" s="95">
        <v>0</v>
      </c>
      <c r="AB91" s="90"/>
      <c r="AC91" s="254"/>
      <c r="AD91" s="96"/>
      <c r="AE91" s="255"/>
    </row>
    <row r="92" spans="2:31">
      <c r="B92" s="250">
        <v>7</v>
      </c>
      <c r="C92" s="252" t="s">
        <v>53</v>
      </c>
      <c r="D92" s="241">
        <v>2</v>
      </c>
      <c r="E92" s="242"/>
      <c r="F92" s="243"/>
      <c r="G92" s="241">
        <v>2</v>
      </c>
      <c r="H92" s="242"/>
      <c r="I92" s="243"/>
      <c r="J92" s="241">
        <v>2</v>
      </c>
      <c r="K92" s="242"/>
      <c r="L92" s="243"/>
      <c r="M92" s="241">
        <v>2</v>
      </c>
      <c r="N92" s="242"/>
      <c r="O92" s="243"/>
      <c r="P92" s="241">
        <v>1</v>
      </c>
      <c r="Q92" s="242"/>
      <c r="R92" s="243"/>
      <c r="S92" s="241">
        <v>1</v>
      </c>
      <c r="T92" s="242"/>
      <c r="U92" s="243"/>
      <c r="V92" s="244"/>
      <c r="W92" s="245"/>
      <c r="X92" s="246"/>
      <c r="Y92" s="241">
        <v>2</v>
      </c>
      <c r="Z92" s="242"/>
      <c r="AA92" s="243"/>
      <c r="AB92" s="90"/>
      <c r="AC92" s="241">
        <f>Y92+V92+S92+P92+M92+J92+G92+D92</f>
        <v>12</v>
      </c>
      <c r="AD92" s="91"/>
      <c r="AE92" s="248">
        <v>10</v>
      </c>
    </row>
    <row r="93" spans="2:31">
      <c r="B93" s="256"/>
      <c r="C93" s="257"/>
      <c r="D93" s="199">
        <f>X81</f>
        <v>3</v>
      </c>
      <c r="E93" s="73" t="s">
        <v>58</v>
      </c>
      <c r="F93" s="95">
        <f>V81</f>
        <v>1</v>
      </c>
      <c r="G93" s="199">
        <f>X83</f>
        <v>3</v>
      </c>
      <c r="H93" s="73" t="s">
        <v>58</v>
      </c>
      <c r="I93" s="95">
        <f>V83</f>
        <v>0</v>
      </c>
      <c r="J93" s="199">
        <f>X85</f>
        <v>3</v>
      </c>
      <c r="K93" s="73" t="s">
        <v>58</v>
      </c>
      <c r="L93" s="95">
        <f>V85</f>
        <v>1</v>
      </c>
      <c r="M93" s="199">
        <f>X87</f>
        <v>3</v>
      </c>
      <c r="N93" s="73" t="s">
        <v>58</v>
      </c>
      <c r="O93" s="95">
        <f>V87</f>
        <v>2</v>
      </c>
      <c r="P93" s="199">
        <f>X89</f>
        <v>0</v>
      </c>
      <c r="Q93" s="73" t="s">
        <v>58</v>
      </c>
      <c r="R93" s="95">
        <f>V89</f>
        <v>3</v>
      </c>
      <c r="S93" s="199">
        <f>X91</f>
        <v>2</v>
      </c>
      <c r="T93" s="73" t="s">
        <v>58</v>
      </c>
      <c r="U93" s="95">
        <f>V91</f>
        <v>3</v>
      </c>
      <c r="V93" s="92"/>
      <c r="W93" s="93"/>
      <c r="X93" s="94"/>
      <c r="Y93" s="199">
        <v>3</v>
      </c>
      <c r="Z93" s="73" t="s">
        <v>58</v>
      </c>
      <c r="AA93" s="95">
        <v>2</v>
      </c>
      <c r="AB93" s="90"/>
      <c r="AC93" s="254"/>
      <c r="AD93" s="96"/>
      <c r="AE93" s="255"/>
    </row>
    <row r="94" spans="2:31">
      <c r="B94" s="250">
        <v>8</v>
      </c>
      <c r="C94" s="252" t="s">
        <v>81</v>
      </c>
      <c r="D94" s="241">
        <v>1</v>
      </c>
      <c r="E94" s="242"/>
      <c r="F94" s="243"/>
      <c r="G94" s="241">
        <v>1</v>
      </c>
      <c r="H94" s="242"/>
      <c r="I94" s="243"/>
      <c r="J94" s="241">
        <v>2</v>
      </c>
      <c r="K94" s="242"/>
      <c r="L94" s="243"/>
      <c r="M94" s="241">
        <v>1</v>
      </c>
      <c r="N94" s="242"/>
      <c r="O94" s="243"/>
      <c r="P94" s="241">
        <v>1</v>
      </c>
      <c r="Q94" s="242"/>
      <c r="R94" s="243"/>
      <c r="S94" s="241">
        <v>1</v>
      </c>
      <c r="T94" s="242"/>
      <c r="U94" s="243"/>
      <c r="V94" s="241">
        <v>1</v>
      </c>
      <c r="W94" s="242"/>
      <c r="X94" s="243"/>
      <c r="Y94" s="244"/>
      <c r="Z94" s="245"/>
      <c r="AA94" s="246"/>
      <c r="AB94" s="90"/>
      <c r="AC94" s="241">
        <f>Y94+V94+S94+P94+M94+J94+G94+D94</f>
        <v>8</v>
      </c>
      <c r="AD94" s="91"/>
      <c r="AE94" s="248">
        <v>16</v>
      </c>
    </row>
    <row r="95" spans="2:31">
      <c r="B95" s="256"/>
      <c r="C95" s="257"/>
      <c r="D95" s="199">
        <f>AA81</f>
        <v>1</v>
      </c>
      <c r="E95" s="73" t="s">
        <v>58</v>
      </c>
      <c r="F95" s="95">
        <f>Y81</f>
        <v>3</v>
      </c>
      <c r="G95" s="199">
        <f>AA83</f>
        <v>2</v>
      </c>
      <c r="H95" s="73" t="s">
        <v>58</v>
      </c>
      <c r="I95" s="95">
        <f>Y83</f>
        <v>3</v>
      </c>
      <c r="J95" s="199">
        <f>AA85</f>
        <v>3</v>
      </c>
      <c r="K95" s="73" t="s">
        <v>58</v>
      </c>
      <c r="L95" s="95">
        <f>Y85</f>
        <v>2</v>
      </c>
      <c r="M95" s="199">
        <f>AA87</f>
        <v>2</v>
      </c>
      <c r="N95" s="73" t="s">
        <v>58</v>
      </c>
      <c r="O95" s="95">
        <f>Y87</f>
        <v>3</v>
      </c>
      <c r="P95" s="199">
        <f>AA89</f>
        <v>1</v>
      </c>
      <c r="Q95" s="73" t="s">
        <v>58</v>
      </c>
      <c r="R95" s="95">
        <f>Y89</f>
        <v>3</v>
      </c>
      <c r="S95" s="199">
        <f>AA91</f>
        <v>0</v>
      </c>
      <c r="T95" s="73" t="s">
        <v>58</v>
      </c>
      <c r="U95" s="95">
        <f>Y91</f>
        <v>3</v>
      </c>
      <c r="V95" s="199">
        <f>AA93</f>
        <v>2</v>
      </c>
      <c r="W95" s="73" t="s">
        <v>58</v>
      </c>
      <c r="X95" s="95">
        <f>Y93</f>
        <v>3</v>
      </c>
      <c r="Y95" s="92"/>
      <c r="Z95" s="93"/>
      <c r="AA95" s="94"/>
      <c r="AB95" s="90"/>
      <c r="AC95" s="254"/>
      <c r="AD95" s="96"/>
      <c r="AE95" s="255"/>
    </row>
    <row r="97" spans="3:30">
      <c r="C97" s="236" t="s">
        <v>285</v>
      </c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</row>
    <row r="98" spans="3:30">
      <c r="C98" s="236" t="s">
        <v>284</v>
      </c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</row>
  </sheetData>
  <mergeCells count="449">
    <mergeCell ref="D1:H1"/>
    <mergeCell ref="C2:AD2"/>
    <mergeCell ref="C3:AD3"/>
    <mergeCell ref="C4:AD4"/>
    <mergeCell ref="D5:V5"/>
    <mergeCell ref="B8:B9"/>
    <mergeCell ref="C8:C9"/>
    <mergeCell ref="D8:F9"/>
    <mergeCell ref="G8:I9"/>
    <mergeCell ref="J8:L9"/>
    <mergeCell ref="B12:B13"/>
    <mergeCell ref="C12:C13"/>
    <mergeCell ref="D12:F12"/>
    <mergeCell ref="G12:I12"/>
    <mergeCell ref="J12:L12"/>
    <mergeCell ref="M12:O12"/>
    <mergeCell ref="AD8:AD9"/>
    <mergeCell ref="AE8:AE9"/>
    <mergeCell ref="B10:B11"/>
    <mergeCell ref="C10:C11"/>
    <mergeCell ref="D10:F10"/>
    <mergeCell ref="G10:I10"/>
    <mergeCell ref="J10:L10"/>
    <mergeCell ref="M10:O10"/>
    <mergeCell ref="P10:R10"/>
    <mergeCell ref="S10:U10"/>
    <mergeCell ref="M8:O9"/>
    <mergeCell ref="P8:R9"/>
    <mergeCell ref="S8:U9"/>
    <mergeCell ref="V8:X9"/>
    <mergeCell ref="Y8:AA9"/>
    <mergeCell ref="AC8:AC9"/>
    <mergeCell ref="P12:R12"/>
    <mergeCell ref="S12:U12"/>
    <mergeCell ref="V12:X12"/>
    <mergeCell ref="Y12:AA12"/>
    <mergeCell ref="AC12:AC13"/>
    <mergeCell ref="AE12:AE13"/>
    <mergeCell ref="V10:X10"/>
    <mergeCell ref="Y10:AA10"/>
    <mergeCell ref="AC10:AC11"/>
    <mergeCell ref="AE10:AE11"/>
    <mergeCell ref="P14:R14"/>
    <mergeCell ref="S14:U14"/>
    <mergeCell ref="V14:X14"/>
    <mergeCell ref="Y14:AA14"/>
    <mergeCell ref="AC14:AC15"/>
    <mergeCell ref="AE14:AE15"/>
    <mergeCell ref="B14:B15"/>
    <mergeCell ref="C14:C15"/>
    <mergeCell ref="D14:F14"/>
    <mergeCell ref="G14:I14"/>
    <mergeCell ref="J14:L14"/>
    <mergeCell ref="M14:O14"/>
    <mergeCell ref="P16:R16"/>
    <mergeCell ref="S16:U16"/>
    <mergeCell ref="V16:X16"/>
    <mergeCell ref="Y16:AA16"/>
    <mergeCell ref="AC16:AC17"/>
    <mergeCell ref="AE16:AE17"/>
    <mergeCell ref="B16:B17"/>
    <mergeCell ref="C16:C17"/>
    <mergeCell ref="D16:F16"/>
    <mergeCell ref="G16:I16"/>
    <mergeCell ref="J16:L16"/>
    <mergeCell ref="M16:O16"/>
    <mergeCell ref="P18:R18"/>
    <mergeCell ref="S18:U18"/>
    <mergeCell ref="V18:X18"/>
    <mergeCell ref="Y18:AA18"/>
    <mergeCell ref="AC18:AC19"/>
    <mergeCell ref="AE18:AE19"/>
    <mergeCell ref="B18:B19"/>
    <mergeCell ref="C18:C19"/>
    <mergeCell ref="D18:F18"/>
    <mergeCell ref="G18:I18"/>
    <mergeCell ref="J18:L18"/>
    <mergeCell ref="M18:O18"/>
    <mergeCell ref="P20:R20"/>
    <mergeCell ref="S20:U20"/>
    <mergeCell ref="V20:X20"/>
    <mergeCell ref="Y20:AA20"/>
    <mergeCell ref="AC20:AC21"/>
    <mergeCell ref="AE20:AE21"/>
    <mergeCell ref="B20:B21"/>
    <mergeCell ref="C20:C21"/>
    <mergeCell ref="D20:F20"/>
    <mergeCell ref="G20:I20"/>
    <mergeCell ref="J20:L20"/>
    <mergeCell ref="M20:O20"/>
    <mergeCell ref="P22:R22"/>
    <mergeCell ref="S22:U22"/>
    <mergeCell ref="V22:X22"/>
    <mergeCell ref="Y22:AA22"/>
    <mergeCell ref="AC22:AC23"/>
    <mergeCell ref="AE22:AE23"/>
    <mergeCell ref="B22:B23"/>
    <mergeCell ref="C22:C23"/>
    <mergeCell ref="D22:F22"/>
    <mergeCell ref="G22:I22"/>
    <mergeCell ref="J22:L22"/>
    <mergeCell ref="M22:O22"/>
    <mergeCell ref="P24:R24"/>
    <mergeCell ref="S24:U24"/>
    <mergeCell ref="V24:X24"/>
    <mergeCell ref="Y24:AA24"/>
    <mergeCell ref="AC24:AC25"/>
    <mergeCell ref="AE24:AE25"/>
    <mergeCell ref="B24:B25"/>
    <mergeCell ref="C24:C25"/>
    <mergeCell ref="D24:F24"/>
    <mergeCell ref="G24:I24"/>
    <mergeCell ref="J24:L24"/>
    <mergeCell ref="M24:O24"/>
    <mergeCell ref="AE29:AE30"/>
    <mergeCell ref="B31:B32"/>
    <mergeCell ref="C31:C32"/>
    <mergeCell ref="D31:F31"/>
    <mergeCell ref="G31:I31"/>
    <mergeCell ref="J31:L31"/>
    <mergeCell ref="M31:O31"/>
    <mergeCell ref="P31:R31"/>
    <mergeCell ref="S31:U31"/>
    <mergeCell ref="V31:X31"/>
    <mergeCell ref="P29:R30"/>
    <mergeCell ref="S29:U30"/>
    <mergeCell ref="V29:X30"/>
    <mergeCell ref="Y29:AA30"/>
    <mergeCell ref="AC29:AC30"/>
    <mergeCell ref="AD29:AD30"/>
    <mergeCell ref="B29:B30"/>
    <mergeCell ref="C29:C30"/>
    <mergeCell ref="D29:F30"/>
    <mergeCell ref="G29:I30"/>
    <mergeCell ref="J29:L30"/>
    <mergeCell ref="M29:O30"/>
    <mergeCell ref="Y31:AA31"/>
    <mergeCell ref="AC31:AC32"/>
    <mergeCell ref="AE31:AE32"/>
    <mergeCell ref="B33:B34"/>
    <mergeCell ref="C33:C34"/>
    <mergeCell ref="D33:F33"/>
    <mergeCell ref="G33:I33"/>
    <mergeCell ref="J33:L33"/>
    <mergeCell ref="M33:O33"/>
    <mergeCell ref="P33:R33"/>
    <mergeCell ref="S33:U33"/>
    <mergeCell ref="V33:X33"/>
    <mergeCell ref="Y33:AA33"/>
    <mergeCell ref="AC33:AC34"/>
    <mergeCell ref="AE33:AE34"/>
    <mergeCell ref="B35:B36"/>
    <mergeCell ref="C35:C36"/>
    <mergeCell ref="D35:F35"/>
    <mergeCell ref="G35:I35"/>
    <mergeCell ref="J35:L35"/>
    <mergeCell ref="AE35:AE36"/>
    <mergeCell ref="B37:B38"/>
    <mergeCell ref="C37:C38"/>
    <mergeCell ref="D37:F37"/>
    <mergeCell ref="G37:I37"/>
    <mergeCell ref="J37:L37"/>
    <mergeCell ref="M37:O37"/>
    <mergeCell ref="P37:R37"/>
    <mergeCell ref="S37:U37"/>
    <mergeCell ref="V37:X37"/>
    <mergeCell ref="M35:O35"/>
    <mergeCell ref="P35:R35"/>
    <mergeCell ref="S35:U35"/>
    <mergeCell ref="V35:X35"/>
    <mergeCell ref="Y35:AA35"/>
    <mergeCell ref="AC35:AC36"/>
    <mergeCell ref="Y37:AA37"/>
    <mergeCell ref="AC37:AC38"/>
    <mergeCell ref="AE37:AE38"/>
    <mergeCell ref="B39:B40"/>
    <mergeCell ref="C39:C40"/>
    <mergeCell ref="D39:F39"/>
    <mergeCell ref="G39:I39"/>
    <mergeCell ref="J39:L39"/>
    <mergeCell ref="M39:O39"/>
    <mergeCell ref="P39:R39"/>
    <mergeCell ref="S39:U39"/>
    <mergeCell ref="V39:X39"/>
    <mergeCell ref="Y39:AA39"/>
    <mergeCell ref="AC39:AC40"/>
    <mergeCell ref="AE39:AE40"/>
    <mergeCell ref="B41:B42"/>
    <mergeCell ref="C41:C42"/>
    <mergeCell ref="D41:F41"/>
    <mergeCell ref="G41:I41"/>
    <mergeCell ref="J41:L41"/>
    <mergeCell ref="B45:B46"/>
    <mergeCell ref="C45:C46"/>
    <mergeCell ref="D45:F45"/>
    <mergeCell ref="G45:I45"/>
    <mergeCell ref="J45:L45"/>
    <mergeCell ref="M45:O45"/>
    <mergeCell ref="P45:R45"/>
    <mergeCell ref="AE41:AE42"/>
    <mergeCell ref="B43:B44"/>
    <mergeCell ref="C43:C44"/>
    <mergeCell ref="D43:F43"/>
    <mergeCell ref="G43:I43"/>
    <mergeCell ref="J43:L43"/>
    <mergeCell ref="M43:O43"/>
    <mergeCell ref="P43:R43"/>
    <mergeCell ref="S43:U43"/>
    <mergeCell ref="M41:O41"/>
    <mergeCell ref="P41:R41"/>
    <mergeCell ref="S41:U41"/>
    <mergeCell ref="V41:X41"/>
    <mergeCell ref="Y41:AA41"/>
    <mergeCell ref="AC41:AC42"/>
    <mergeCell ref="S45:U45"/>
    <mergeCell ref="V45:X45"/>
    <mergeCell ref="Y45:AA45"/>
    <mergeCell ref="AC45:AC46"/>
    <mergeCell ref="AE45:AE46"/>
    <mergeCell ref="C48:AD48"/>
    <mergeCell ref="Y43:AA43"/>
    <mergeCell ref="AC43:AC44"/>
    <mergeCell ref="AE43:AE44"/>
    <mergeCell ref="C49:AD49"/>
    <mergeCell ref="C51:AD51"/>
    <mergeCell ref="C52:AD52"/>
    <mergeCell ref="C53:AD53"/>
    <mergeCell ref="V43:X43"/>
    <mergeCell ref="D54:V54"/>
    <mergeCell ref="B57:B58"/>
    <mergeCell ref="C57:C58"/>
    <mergeCell ref="D57:F58"/>
    <mergeCell ref="G57:I58"/>
    <mergeCell ref="J57:L58"/>
    <mergeCell ref="B61:B62"/>
    <mergeCell ref="C61:C62"/>
    <mergeCell ref="D61:F61"/>
    <mergeCell ref="G61:I61"/>
    <mergeCell ref="J61:L61"/>
    <mergeCell ref="M61:O61"/>
    <mergeCell ref="P61:R61"/>
    <mergeCell ref="S61:U61"/>
    <mergeCell ref="V61:X61"/>
    <mergeCell ref="AD57:AD58"/>
    <mergeCell ref="AE57:AE58"/>
    <mergeCell ref="B59:B60"/>
    <mergeCell ref="C59:C60"/>
    <mergeCell ref="D59:F59"/>
    <mergeCell ref="G59:I59"/>
    <mergeCell ref="J59:L59"/>
    <mergeCell ref="M59:O59"/>
    <mergeCell ref="P59:R59"/>
    <mergeCell ref="S59:U59"/>
    <mergeCell ref="M57:O58"/>
    <mergeCell ref="P57:R58"/>
    <mergeCell ref="S57:U58"/>
    <mergeCell ref="V57:X58"/>
    <mergeCell ref="Y57:AA58"/>
    <mergeCell ref="AC57:AC58"/>
    <mergeCell ref="Y61:AA61"/>
    <mergeCell ref="AC61:AC62"/>
    <mergeCell ref="AE61:AE62"/>
    <mergeCell ref="V59:X59"/>
    <mergeCell ref="Y59:AA59"/>
    <mergeCell ref="AC59:AC60"/>
    <mergeCell ref="AE59:AE60"/>
    <mergeCell ref="P63:R63"/>
    <mergeCell ref="S63:U63"/>
    <mergeCell ref="V63:X63"/>
    <mergeCell ref="Y63:AA63"/>
    <mergeCell ref="AC63:AC64"/>
    <mergeCell ref="AE63:AE64"/>
    <mergeCell ref="B63:B64"/>
    <mergeCell ref="C63:C64"/>
    <mergeCell ref="D63:F63"/>
    <mergeCell ref="G63:I63"/>
    <mergeCell ref="J63:L63"/>
    <mergeCell ref="M63:O63"/>
    <mergeCell ref="P65:R65"/>
    <mergeCell ref="S65:U65"/>
    <mergeCell ref="V65:X65"/>
    <mergeCell ref="Y65:AA65"/>
    <mergeCell ref="AC65:AC66"/>
    <mergeCell ref="AE65:AE66"/>
    <mergeCell ref="B65:B66"/>
    <mergeCell ref="C65:C66"/>
    <mergeCell ref="D65:F65"/>
    <mergeCell ref="G65:I65"/>
    <mergeCell ref="J65:L65"/>
    <mergeCell ref="M65:O65"/>
    <mergeCell ref="P67:R67"/>
    <mergeCell ref="S67:U67"/>
    <mergeCell ref="V67:X67"/>
    <mergeCell ref="Y67:AA67"/>
    <mergeCell ref="AC67:AC68"/>
    <mergeCell ref="AE67:AE68"/>
    <mergeCell ref="B67:B68"/>
    <mergeCell ref="C67:C68"/>
    <mergeCell ref="D67:F67"/>
    <mergeCell ref="G67:I67"/>
    <mergeCell ref="J67:L67"/>
    <mergeCell ref="M67:O67"/>
    <mergeCell ref="P69:R69"/>
    <mergeCell ref="S69:U69"/>
    <mergeCell ref="V69:X69"/>
    <mergeCell ref="Y69:AA69"/>
    <mergeCell ref="AC69:AC70"/>
    <mergeCell ref="AE69:AE70"/>
    <mergeCell ref="B69:B70"/>
    <mergeCell ref="C69:C70"/>
    <mergeCell ref="D69:F69"/>
    <mergeCell ref="G69:I69"/>
    <mergeCell ref="J69:L69"/>
    <mergeCell ref="M69:O69"/>
    <mergeCell ref="P71:R71"/>
    <mergeCell ref="S71:U71"/>
    <mergeCell ref="V71:X71"/>
    <mergeCell ref="Y71:AA71"/>
    <mergeCell ref="AC71:AC72"/>
    <mergeCell ref="AE71:AE72"/>
    <mergeCell ref="B71:B72"/>
    <mergeCell ref="C71:C72"/>
    <mergeCell ref="D71:F71"/>
    <mergeCell ref="G71:I71"/>
    <mergeCell ref="J71:L71"/>
    <mergeCell ref="M71:O71"/>
    <mergeCell ref="P73:R73"/>
    <mergeCell ref="S73:U73"/>
    <mergeCell ref="V73:X73"/>
    <mergeCell ref="Y73:AA73"/>
    <mergeCell ref="AC73:AC74"/>
    <mergeCell ref="AE73:AE74"/>
    <mergeCell ref="B73:B74"/>
    <mergeCell ref="C73:C74"/>
    <mergeCell ref="D73:F73"/>
    <mergeCell ref="G73:I73"/>
    <mergeCell ref="J73:L73"/>
    <mergeCell ref="M73:O73"/>
    <mergeCell ref="AE78:AE79"/>
    <mergeCell ref="B80:B81"/>
    <mergeCell ref="C80:C81"/>
    <mergeCell ref="D80:F80"/>
    <mergeCell ref="G80:I80"/>
    <mergeCell ref="J80:L80"/>
    <mergeCell ref="M80:O80"/>
    <mergeCell ref="P80:R80"/>
    <mergeCell ref="S80:U80"/>
    <mergeCell ref="V80:X80"/>
    <mergeCell ref="P78:R79"/>
    <mergeCell ref="S78:U79"/>
    <mergeCell ref="V78:X79"/>
    <mergeCell ref="Y78:AA79"/>
    <mergeCell ref="AC78:AC79"/>
    <mergeCell ref="AD78:AD79"/>
    <mergeCell ref="B78:B79"/>
    <mergeCell ref="C78:C79"/>
    <mergeCell ref="D78:F79"/>
    <mergeCell ref="G78:I79"/>
    <mergeCell ref="J78:L79"/>
    <mergeCell ref="M78:O79"/>
    <mergeCell ref="Y80:AA80"/>
    <mergeCell ref="AC80:AC81"/>
    <mergeCell ref="AE80:AE81"/>
    <mergeCell ref="B82:B83"/>
    <mergeCell ref="C82:C83"/>
    <mergeCell ref="D82:F82"/>
    <mergeCell ref="G82:I82"/>
    <mergeCell ref="J82:L82"/>
    <mergeCell ref="M82:O82"/>
    <mergeCell ref="P82:R82"/>
    <mergeCell ref="S82:U82"/>
    <mergeCell ref="V82:X82"/>
    <mergeCell ref="Y82:AA82"/>
    <mergeCell ref="AC82:AC83"/>
    <mergeCell ref="AE82:AE83"/>
    <mergeCell ref="B84:B85"/>
    <mergeCell ref="C84:C85"/>
    <mergeCell ref="D84:F84"/>
    <mergeCell ref="G84:I84"/>
    <mergeCell ref="J84:L84"/>
    <mergeCell ref="AE84:AE85"/>
    <mergeCell ref="B86:B87"/>
    <mergeCell ref="C86:C87"/>
    <mergeCell ref="D86:F86"/>
    <mergeCell ref="G86:I86"/>
    <mergeCell ref="J86:L86"/>
    <mergeCell ref="M86:O86"/>
    <mergeCell ref="P86:R86"/>
    <mergeCell ref="S86:U86"/>
    <mergeCell ref="V86:X86"/>
    <mergeCell ref="M84:O84"/>
    <mergeCell ref="P84:R84"/>
    <mergeCell ref="S84:U84"/>
    <mergeCell ref="V84:X84"/>
    <mergeCell ref="Y84:AA84"/>
    <mergeCell ref="AC84:AC85"/>
    <mergeCell ref="Y86:AA86"/>
    <mergeCell ref="AC86:AC87"/>
    <mergeCell ref="AE86:AE87"/>
    <mergeCell ref="B88:B89"/>
    <mergeCell ref="C88:C89"/>
    <mergeCell ref="D88:F88"/>
    <mergeCell ref="G88:I88"/>
    <mergeCell ref="J88:L88"/>
    <mergeCell ref="M88:O88"/>
    <mergeCell ref="P88:R88"/>
    <mergeCell ref="S88:U88"/>
    <mergeCell ref="V88:X88"/>
    <mergeCell ref="C98:AD98"/>
    <mergeCell ref="S94:U94"/>
    <mergeCell ref="V94:X94"/>
    <mergeCell ref="Y94:AA94"/>
    <mergeCell ref="AC94:AC95"/>
    <mergeCell ref="Y88:AA88"/>
    <mergeCell ref="AC88:AC89"/>
    <mergeCell ref="AE88:AE89"/>
    <mergeCell ref="B90:B91"/>
    <mergeCell ref="C90:C91"/>
    <mergeCell ref="D90:F90"/>
    <mergeCell ref="G90:I90"/>
    <mergeCell ref="J90:L90"/>
    <mergeCell ref="B94:B95"/>
    <mergeCell ref="C94:C95"/>
    <mergeCell ref="D94:F94"/>
    <mergeCell ref="G94:I94"/>
    <mergeCell ref="J94:L94"/>
    <mergeCell ref="M94:O94"/>
    <mergeCell ref="P94:R94"/>
    <mergeCell ref="AE90:AE91"/>
    <mergeCell ref="B92:B93"/>
    <mergeCell ref="C92:C93"/>
    <mergeCell ref="D92:F92"/>
    <mergeCell ref="AE94:AE95"/>
    <mergeCell ref="C97:AD97"/>
    <mergeCell ref="Y92:AA92"/>
    <mergeCell ref="AC92:AC93"/>
    <mergeCell ref="AE92:AE93"/>
    <mergeCell ref="V92:X92"/>
    <mergeCell ref="M90:O90"/>
    <mergeCell ref="P90:R90"/>
    <mergeCell ref="S90:U90"/>
    <mergeCell ref="V90:X90"/>
    <mergeCell ref="Y90:AA90"/>
    <mergeCell ref="AC90:AC91"/>
    <mergeCell ref="G92:I92"/>
    <mergeCell ref="J92:L92"/>
    <mergeCell ref="M92:O92"/>
    <mergeCell ref="P92:R92"/>
    <mergeCell ref="S92:U9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O103"/>
  <sheetViews>
    <sheetView workbookViewId="0">
      <selection activeCell="AF81" sqref="AF81"/>
    </sheetView>
  </sheetViews>
  <sheetFormatPr defaultRowHeight="13.2"/>
  <cols>
    <col min="1" max="1" width="0.33203125" customWidth="1"/>
    <col min="2" max="2" width="4.6640625" customWidth="1"/>
    <col min="3" max="3" width="20.6640625" customWidth="1"/>
    <col min="4" max="4" width="3.6640625" customWidth="1"/>
    <col min="5" max="5" width="0.88671875" customWidth="1"/>
    <col min="6" max="7" width="3.6640625" customWidth="1"/>
    <col min="8" max="8" width="0.88671875" customWidth="1"/>
    <col min="9" max="10" width="3.6640625" customWidth="1"/>
    <col min="11" max="11" width="0.88671875" customWidth="1"/>
    <col min="12" max="13" width="3.6640625" customWidth="1"/>
    <col min="14" max="14" width="0.88671875" customWidth="1"/>
    <col min="15" max="16" width="3.6640625" customWidth="1"/>
    <col min="17" max="17" width="0.88671875" customWidth="1"/>
    <col min="18" max="19" width="3.6640625" customWidth="1"/>
    <col min="20" max="20" width="0.88671875" customWidth="1"/>
    <col min="21" max="22" width="3.6640625" customWidth="1"/>
    <col min="23" max="23" width="0.88671875" customWidth="1"/>
    <col min="24" max="25" width="3.6640625" customWidth="1"/>
    <col min="26" max="26" width="0.88671875" customWidth="1"/>
    <col min="27" max="27" width="3.6640625" customWidth="1"/>
    <col min="28" max="28" width="0.33203125" customWidth="1"/>
    <col min="29" max="31" width="3.6640625" customWidth="1"/>
  </cols>
  <sheetData>
    <row r="1" spans="2:41" ht="18">
      <c r="D1" s="211"/>
      <c r="E1" s="211"/>
      <c r="F1" s="211"/>
      <c r="G1" s="211"/>
      <c r="H1" s="211"/>
      <c r="I1" s="198"/>
      <c r="J1" s="2"/>
    </row>
    <row r="2" spans="2:41" ht="15.6">
      <c r="C2" s="212" t="s">
        <v>282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</row>
    <row r="3" spans="2:41" ht="15.6">
      <c r="C3" s="213" t="s">
        <v>102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</row>
    <row r="4" spans="2:41" ht="16.2">
      <c r="C4" s="214" t="s">
        <v>103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</row>
    <row r="6" spans="2:41">
      <c r="D6" s="268" t="s">
        <v>223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141"/>
      <c r="X6" s="141"/>
      <c r="Y6" s="141"/>
      <c r="Z6" s="141"/>
      <c r="AA6" s="141"/>
      <c r="AB6" s="141"/>
      <c r="AC6" s="141"/>
      <c r="AD6" s="141"/>
      <c r="AE6" s="141"/>
    </row>
    <row r="8" spans="2:41" ht="13.8" thickBot="1">
      <c r="C8" s="154" t="s">
        <v>222</v>
      </c>
    </row>
    <row r="9" spans="2:41">
      <c r="B9" s="269" t="s">
        <v>0</v>
      </c>
      <c r="C9" s="265" t="s">
        <v>55</v>
      </c>
      <c r="D9" s="260">
        <v>1</v>
      </c>
      <c r="E9" s="261"/>
      <c r="F9" s="262"/>
      <c r="G9" s="260">
        <v>2</v>
      </c>
      <c r="H9" s="261"/>
      <c r="I9" s="262"/>
      <c r="J9" s="260">
        <v>3</v>
      </c>
      <c r="K9" s="261"/>
      <c r="L9" s="262"/>
      <c r="M9" s="260">
        <v>4</v>
      </c>
      <c r="N9" s="261"/>
      <c r="O9" s="262"/>
      <c r="P9" s="260">
        <v>5</v>
      </c>
      <c r="Q9" s="261"/>
      <c r="R9" s="262"/>
      <c r="S9" s="260">
        <v>6</v>
      </c>
      <c r="T9" s="261"/>
      <c r="U9" s="262"/>
      <c r="V9" s="260">
        <v>7</v>
      </c>
      <c r="W9" s="261"/>
      <c r="X9" s="262"/>
      <c r="Y9" s="260">
        <v>8</v>
      </c>
      <c r="Z9" s="261"/>
      <c r="AA9" s="262"/>
      <c r="AB9" s="72"/>
      <c r="AC9" s="265" t="s">
        <v>19</v>
      </c>
      <c r="AD9" s="265" t="s">
        <v>20</v>
      </c>
      <c r="AE9" s="266" t="s">
        <v>21</v>
      </c>
    </row>
    <row r="10" spans="2:41">
      <c r="B10" s="256"/>
      <c r="C10" s="257"/>
      <c r="D10" s="259"/>
      <c r="E10" s="263"/>
      <c r="F10" s="264"/>
      <c r="G10" s="259"/>
      <c r="H10" s="263"/>
      <c r="I10" s="264"/>
      <c r="J10" s="259"/>
      <c r="K10" s="263"/>
      <c r="L10" s="264"/>
      <c r="M10" s="259"/>
      <c r="N10" s="263"/>
      <c r="O10" s="264"/>
      <c r="P10" s="259"/>
      <c r="Q10" s="263"/>
      <c r="R10" s="264"/>
      <c r="S10" s="259"/>
      <c r="T10" s="263"/>
      <c r="U10" s="264"/>
      <c r="V10" s="259"/>
      <c r="W10" s="263"/>
      <c r="X10" s="264"/>
      <c r="Y10" s="259"/>
      <c r="Z10" s="263"/>
      <c r="AA10" s="264"/>
      <c r="AB10" s="22"/>
      <c r="AC10" s="257"/>
      <c r="AD10" s="257"/>
      <c r="AE10" s="267"/>
      <c r="AF10" s="71"/>
      <c r="AG10" s="71"/>
      <c r="AH10" s="71"/>
      <c r="AI10" s="71"/>
      <c r="AJ10" s="71"/>
      <c r="AK10" s="71"/>
      <c r="AL10" s="71"/>
      <c r="AM10" s="71"/>
      <c r="AN10" s="71"/>
      <c r="AO10" s="71"/>
    </row>
    <row r="11" spans="2:41">
      <c r="B11" s="250">
        <v>1</v>
      </c>
      <c r="C11" s="258" t="str">
        <f>Свод..Ю06!W9</f>
        <v>Мамай А.</v>
      </c>
      <c r="D11" s="244"/>
      <c r="E11" s="245"/>
      <c r="F11" s="246"/>
      <c r="G11" s="241">
        <v>2</v>
      </c>
      <c r="H11" s="242"/>
      <c r="I11" s="243"/>
      <c r="J11" s="241">
        <v>2</v>
      </c>
      <c r="K11" s="242"/>
      <c r="L11" s="243"/>
      <c r="M11" s="241">
        <v>2</v>
      </c>
      <c r="N11" s="242"/>
      <c r="O11" s="243"/>
      <c r="P11" s="241">
        <v>2</v>
      </c>
      <c r="Q11" s="242"/>
      <c r="R11" s="243"/>
      <c r="S11" s="241">
        <v>2</v>
      </c>
      <c r="T11" s="242"/>
      <c r="U11" s="243"/>
      <c r="V11" s="241">
        <v>2</v>
      </c>
      <c r="W11" s="242"/>
      <c r="X11" s="243"/>
      <c r="Y11" s="241">
        <v>2</v>
      </c>
      <c r="Z11" s="242"/>
      <c r="AA11" s="243"/>
      <c r="AB11" s="90"/>
      <c r="AC11" s="241">
        <f>Y11+V11+S11+P11+M11+J11+G11+D11</f>
        <v>14</v>
      </c>
      <c r="AD11" s="91"/>
      <c r="AE11" s="248">
        <v>1</v>
      </c>
      <c r="AF11" s="71"/>
      <c r="AG11" s="71"/>
      <c r="AH11" s="71"/>
      <c r="AI11" s="71"/>
      <c r="AJ11" s="71"/>
      <c r="AK11" s="71"/>
      <c r="AL11" s="71"/>
      <c r="AM11" s="71"/>
      <c r="AN11" s="71"/>
      <c r="AO11" s="71"/>
    </row>
    <row r="12" spans="2:41">
      <c r="B12" s="256"/>
      <c r="C12" s="259"/>
      <c r="D12" s="92"/>
      <c r="E12" s="93"/>
      <c r="F12" s="94"/>
      <c r="G12" s="199">
        <v>3</v>
      </c>
      <c r="H12" s="73" t="s">
        <v>58</v>
      </c>
      <c r="I12" s="95">
        <v>0</v>
      </c>
      <c r="J12" s="199">
        <v>3</v>
      </c>
      <c r="K12" s="73" t="s">
        <v>58</v>
      </c>
      <c r="L12" s="95">
        <v>0</v>
      </c>
      <c r="M12" s="199">
        <v>3</v>
      </c>
      <c r="N12" s="73" t="s">
        <v>58</v>
      </c>
      <c r="O12" s="95">
        <v>2</v>
      </c>
      <c r="P12" s="199">
        <v>3</v>
      </c>
      <c r="Q12" s="73" t="s">
        <v>58</v>
      </c>
      <c r="R12" s="95">
        <v>0</v>
      </c>
      <c r="S12" s="199">
        <v>3</v>
      </c>
      <c r="T12" s="73" t="s">
        <v>58</v>
      </c>
      <c r="U12" s="95">
        <v>0</v>
      </c>
      <c r="V12" s="199">
        <v>3</v>
      </c>
      <c r="W12" s="73" t="s">
        <v>58</v>
      </c>
      <c r="X12" s="95">
        <v>0</v>
      </c>
      <c r="Y12" s="199">
        <v>3</v>
      </c>
      <c r="Z12" s="73" t="s">
        <v>58</v>
      </c>
      <c r="AA12" s="95">
        <v>0</v>
      </c>
      <c r="AB12" s="90"/>
      <c r="AC12" s="254"/>
      <c r="AD12" s="96"/>
      <c r="AE12" s="255"/>
      <c r="AF12" s="71"/>
      <c r="AG12" s="71"/>
      <c r="AH12" s="71"/>
      <c r="AI12" s="71"/>
      <c r="AJ12" s="71"/>
      <c r="AK12" s="71"/>
      <c r="AL12" s="71"/>
      <c r="AM12" s="71"/>
      <c r="AN12" s="71"/>
      <c r="AO12" s="71"/>
    </row>
    <row r="13" spans="2:41">
      <c r="B13" s="250">
        <v>2</v>
      </c>
      <c r="C13" s="252" t="str">
        <f>Свод..Ю06!W10</f>
        <v>Ши Данян</v>
      </c>
      <c r="D13" s="241">
        <v>1</v>
      </c>
      <c r="E13" s="242"/>
      <c r="F13" s="243"/>
      <c r="G13" s="244"/>
      <c r="H13" s="245"/>
      <c r="I13" s="246"/>
      <c r="J13" s="241">
        <v>2</v>
      </c>
      <c r="K13" s="242"/>
      <c r="L13" s="243"/>
      <c r="M13" s="241">
        <v>1</v>
      </c>
      <c r="N13" s="242"/>
      <c r="O13" s="243"/>
      <c r="P13" s="241">
        <v>2</v>
      </c>
      <c r="Q13" s="242"/>
      <c r="R13" s="243"/>
      <c r="S13" s="241">
        <v>1</v>
      </c>
      <c r="T13" s="242"/>
      <c r="U13" s="243"/>
      <c r="V13" s="241">
        <v>2</v>
      </c>
      <c r="W13" s="242"/>
      <c r="X13" s="243"/>
      <c r="Y13" s="241">
        <v>2</v>
      </c>
      <c r="Z13" s="242"/>
      <c r="AA13" s="243"/>
      <c r="AB13" s="90"/>
      <c r="AC13" s="241">
        <f>Y13+V13+S13+P13+M13+J13+G13+D13</f>
        <v>11</v>
      </c>
      <c r="AD13" s="91"/>
      <c r="AE13" s="248">
        <v>3</v>
      </c>
      <c r="AF13" s="71"/>
      <c r="AG13" s="71"/>
      <c r="AH13" s="71"/>
      <c r="AI13" s="71"/>
      <c r="AJ13" s="71"/>
      <c r="AK13" s="71"/>
      <c r="AL13" s="71"/>
      <c r="AM13" s="71"/>
      <c r="AN13" s="71"/>
      <c r="AO13" s="71"/>
    </row>
    <row r="14" spans="2:41">
      <c r="B14" s="256"/>
      <c r="C14" s="257"/>
      <c r="D14" s="199">
        <f>I12</f>
        <v>0</v>
      </c>
      <c r="E14" s="73" t="s">
        <v>58</v>
      </c>
      <c r="F14" s="95">
        <f>G12</f>
        <v>3</v>
      </c>
      <c r="G14" s="92"/>
      <c r="H14" s="93"/>
      <c r="I14" s="94"/>
      <c r="J14" s="199">
        <v>3</v>
      </c>
      <c r="K14" s="73" t="s">
        <v>58</v>
      </c>
      <c r="L14" s="95">
        <v>1</v>
      </c>
      <c r="M14" s="199">
        <v>1</v>
      </c>
      <c r="N14" s="73" t="s">
        <v>58</v>
      </c>
      <c r="O14" s="95">
        <v>3</v>
      </c>
      <c r="P14" s="199">
        <v>3</v>
      </c>
      <c r="Q14" s="73" t="s">
        <v>58</v>
      </c>
      <c r="R14" s="95">
        <v>0</v>
      </c>
      <c r="S14" s="199">
        <v>1</v>
      </c>
      <c r="T14" s="73" t="s">
        <v>58</v>
      </c>
      <c r="U14" s="95">
        <v>3</v>
      </c>
      <c r="V14" s="199">
        <v>3</v>
      </c>
      <c r="W14" s="73" t="s">
        <v>58</v>
      </c>
      <c r="X14" s="95">
        <v>0</v>
      </c>
      <c r="Y14" s="199">
        <v>3</v>
      </c>
      <c r="Z14" s="73" t="s">
        <v>58</v>
      </c>
      <c r="AA14" s="95">
        <v>1</v>
      </c>
      <c r="AB14" s="90"/>
      <c r="AC14" s="254"/>
      <c r="AD14" s="96"/>
      <c r="AE14" s="255"/>
      <c r="AF14" s="71"/>
      <c r="AG14" s="71"/>
      <c r="AH14" s="71"/>
      <c r="AI14" s="71"/>
      <c r="AJ14" s="71"/>
      <c r="AK14" s="71"/>
      <c r="AL14" s="71"/>
      <c r="AM14" s="71"/>
      <c r="AN14" s="71"/>
      <c r="AO14" s="71"/>
    </row>
    <row r="15" spans="2:41">
      <c r="B15" s="250">
        <v>3</v>
      </c>
      <c r="C15" s="252" t="str">
        <f>Свод..Ю06!W11</f>
        <v>Биримгалиев А.</v>
      </c>
      <c r="D15" s="241">
        <v>1</v>
      </c>
      <c r="E15" s="242"/>
      <c r="F15" s="243"/>
      <c r="G15" s="241">
        <v>1</v>
      </c>
      <c r="H15" s="242"/>
      <c r="I15" s="243"/>
      <c r="J15" s="244"/>
      <c r="K15" s="245"/>
      <c r="L15" s="246"/>
      <c r="M15" s="241">
        <v>1</v>
      </c>
      <c r="N15" s="242"/>
      <c r="O15" s="243"/>
      <c r="P15" s="241">
        <v>1</v>
      </c>
      <c r="Q15" s="242"/>
      <c r="R15" s="243"/>
      <c r="S15" s="241">
        <v>2</v>
      </c>
      <c r="T15" s="242"/>
      <c r="U15" s="243"/>
      <c r="V15" s="241">
        <v>1</v>
      </c>
      <c r="W15" s="242"/>
      <c r="X15" s="243"/>
      <c r="Y15" s="241">
        <v>1</v>
      </c>
      <c r="Z15" s="242"/>
      <c r="AA15" s="243"/>
      <c r="AB15" s="90"/>
      <c r="AC15" s="241">
        <f>Y15+V15+S15+P15+M15+J15+G15+D15</f>
        <v>8</v>
      </c>
      <c r="AD15" s="91"/>
      <c r="AE15" s="248">
        <v>8</v>
      </c>
      <c r="AF15" s="71"/>
      <c r="AG15" s="71"/>
      <c r="AH15" s="71"/>
      <c r="AI15" s="71"/>
      <c r="AJ15" s="71"/>
      <c r="AK15" s="71"/>
      <c r="AL15" s="71"/>
      <c r="AM15" s="71"/>
      <c r="AN15" s="71"/>
      <c r="AO15" s="71"/>
    </row>
    <row r="16" spans="2:41">
      <c r="B16" s="256"/>
      <c r="C16" s="257"/>
      <c r="D16" s="199">
        <f>L12</f>
        <v>0</v>
      </c>
      <c r="E16" s="73" t="s">
        <v>58</v>
      </c>
      <c r="F16" s="95">
        <f>J12</f>
        <v>3</v>
      </c>
      <c r="G16" s="199">
        <f>L14</f>
        <v>1</v>
      </c>
      <c r="H16" s="73" t="s">
        <v>58</v>
      </c>
      <c r="I16" s="95">
        <f>J14</f>
        <v>3</v>
      </c>
      <c r="J16" s="92"/>
      <c r="K16" s="93"/>
      <c r="L16" s="94"/>
      <c r="M16" s="199">
        <v>0</v>
      </c>
      <c r="N16" s="73" t="s">
        <v>58</v>
      </c>
      <c r="O16" s="95">
        <v>3</v>
      </c>
      <c r="P16" s="199">
        <v>1</v>
      </c>
      <c r="Q16" s="73" t="s">
        <v>58</v>
      </c>
      <c r="R16" s="95">
        <v>3</v>
      </c>
      <c r="S16" s="199">
        <v>3</v>
      </c>
      <c r="T16" s="73" t="s">
        <v>58</v>
      </c>
      <c r="U16" s="95">
        <v>2</v>
      </c>
      <c r="V16" s="199">
        <v>2</v>
      </c>
      <c r="W16" s="73" t="s">
        <v>58</v>
      </c>
      <c r="X16" s="95">
        <v>3</v>
      </c>
      <c r="Y16" s="199">
        <v>1</v>
      </c>
      <c r="Z16" s="73" t="s">
        <v>58</v>
      </c>
      <c r="AA16" s="95">
        <v>3</v>
      </c>
      <c r="AB16" s="90"/>
      <c r="AC16" s="254"/>
      <c r="AD16" s="96"/>
      <c r="AE16" s="255"/>
      <c r="AF16" s="71"/>
      <c r="AG16" s="71"/>
      <c r="AH16" s="71"/>
      <c r="AI16" s="71"/>
      <c r="AJ16" s="71"/>
      <c r="AK16" s="71"/>
      <c r="AL16" s="71"/>
      <c r="AM16" s="71"/>
      <c r="AN16" s="71"/>
      <c r="AO16" s="71"/>
    </row>
    <row r="17" spans="2:41">
      <c r="B17" s="250">
        <v>4</v>
      </c>
      <c r="C17" s="252" t="str">
        <f>Свод..Ю06!W12</f>
        <v>Кабдылуахитов К.</v>
      </c>
      <c r="D17" s="241">
        <v>1</v>
      </c>
      <c r="E17" s="242"/>
      <c r="F17" s="243"/>
      <c r="G17" s="241">
        <v>2</v>
      </c>
      <c r="H17" s="242"/>
      <c r="I17" s="243"/>
      <c r="J17" s="241">
        <v>2</v>
      </c>
      <c r="K17" s="242"/>
      <c r="L17" s="243"/>
      <c r="M17" s="244"/>
      <c r="N17" s="245"/>
      <c r="O17" s="246"/>
      <c r="P17" s="241">
        <v>2</v>
      </c>
      <c r="Q17" s="242"/>
      <c r="R17" s="243"/>
      <c r="S17" s="241">
        <v>2</v>
      </c>
      <c r="T17" s="242"/>
      <c r="U17" s="243"/>
      <c r="V17" s="241">
        <v>2</v>
      </c>
      <c r="W17" s="242"/>
      <c r="X17" s="243"/>
      <c r="Y17" s="241">
        <v>2</v>
      </c>
      <c r="Z17" s="242"/>
      <c r="AA17" s="243"/>
      <c r="AB17" s="90"/>
      <c r="AC17" s="241">
        <f>Y17+V17+S17+P17+M17+J17+G17+D17</f>
        <v>13</v>
      </c>
      <c r="AD17" s="91"/>
      <c r="AE17" s="248">
        <v>2</v>
      </c>
      <c r="AF17" s="71"/>
      <c r="AG17" s="71"/>
      <c r="AH17" s="71"/>
      <c r="AI17" s="71"/>
      <c r="AJ17" s="71"/>
      <c r="AK17" s="71"/>
      <c r="AL17" s="71"/>
      <c r="AM17" s="71"/>
      <c r="AN17" s="71"/>
      <c r="AO17" s="71"/>
    </row>
    <row r="18" spans="2:41">
      <c r="B18" s="256"/>
      <c r="C18" s="257"/>
      <c r="D18" s="199">
        <f>O12</f>
        <v>2</v>
      </c>
      <c r="E18" s="73" t="s">
        <v>58</v>
      </c>
      <c r="F18" s="95">
        <f>M12</f>
        <v>3</v>
      </c>
      <c r="G18" s="199">
        <f>O14</f>
        <v>3</v>
      </c>
      <c r="H18" s="73" t="s">
        <v>58</v>
      </c>
      <c r="I18" s="95">
        <f>M14</f>
        <v>1</v>
      </c>
      <c r="J18" s="199">
        <f>O16</f>
        <v>3</v>
      </c>
      <c r="K18" s="73" t="s">
        <v>58</v>
      </c>
      <c r="L18" s="95">
        <f>M16</f>
        <v>0</v>
      </c>
      <c r="M18" s="92"/>
      <c r="N18" s="93"/>
      <c r="O18" s="94"/>
      <c r="P18" s="199">
        <v>3</v>
      </c>
      <c r="Q18" s="73" t="s">
        <v>58</v>
      </c>
      <c r="R18" s="95">
        <v>0</v>
      </c>
      <c r="S18" s="199">
        <v>3</v>
      </c>
      <c r="T18" s="73" t="s">
        <v>58</v>
      </c>
      <c r="U18" s="95">
        <v>1</v>
      </c>
      <c r="V18" s="199">
        <v>3</v>
      </c>
      <c r="W18" s="73" t="s">
        <v>58</v>
      </c>
      <c r="X18" s="95">
        <v>2</v>
      </c>
      <c r="Y18" s="199">
        <v>3</v>
      </c>
      <c r="Z18" s="73" t="s">
        <v>58</v>
      </c>
      <c r="AA18" s="95">
        <v>1</v>
      </c>
      <c r="AB18" s="90"/>
      <c r="AC18" s="254"/>
      <c r="AD18" s="96"/>
      <c r="AE18" s="255"/>
      <c r="AF18" s="71"/>
      <c r="AG18" s="71"/>
      <c r="AH18" s="71"/>
      <c r="AI18" s="71"/>
      <c r="AJ18" s="71"/>
      <c r="AK18" s="71"/>
      <c r="AL18" s="71"/>
      <c r="AM18" s="71"/>
      <c r="AN18" s="71"/>
      <c r="AO18" s="71"/>
    </row>
    <row r="19" spans="2:41">
      <c r="B19" s="250">
        <v>5</v>
      </c>
      <c r="C19" s="252" t="str">
        <f>Свод..Ю06!W13</f>
        <v>Ханзада А.</v>
      </c>
      <c r="D19" s="241">
        <v>1</v>
      </c>
      <c r="E19" s="242"/>
      <c r="F19" s="243"/>
      <c r="G19" s="241">
        <v>1</v>
      </c>
      <c r="H19" s="242"/>
      <c r="I19" s="243"/>
      <c r="J19" s="241">
        <v>2</v>
      </c>
      <c r="K19" s="242"/>
      <c r="L19" s="243"/>
      <c r="M19" s="241">
        <v>1</v>
      </c>
      <c r="N19" s="242"/>
      <c r="O19" s="243"/>
      <c r="P19" s="244"/>
      <c r="Q19" s="245"/>
      <c r="R19" s="246"/>
      <c r="S19" s="241">
        <v>2</v>
      </c>
      <c r="T19" s="242"/>
      <c r="U19" s="243"/>
      <c r="V19" s="241">
        <v>1</v>
      </c>
      <c r="W19" s="242"/>
      <c r="X19" s="243"/>
      <c r="Y19" s="241">
        <v>2</v>
      </c>
      <c r="Z19" s="242"/>
      <c r="AA19" s="243"/>
      <c r="AB19" s="90"/>
      <c r="AC19" s="241">
        <f>Y19+V19+S19+P19+M19+J19+G19+D19</f>
        <v>10</v>
      </c>
      <c r="AD19" s="91"/>
      <c r="AE19" s="248">
        <v>5</v>
      </c>
      <c r="AF19" s="71"/>
      <c r="AG19" s="71"/>
      <c r="AH19" s="71"/>
      <c r="AI19" s="71"/>
      <c r="AJ19" s="71"/>
      <c r="AK19" s="71"/>
      <c r="AL19" s="71"/>
      <c r="AM19" s="71"/>
      <c r="AN19" s="71"/>
      <c r="AO19" s="71"/>
    </row>
    <row r="20" spans="2:41">
      <c r="B20" s="256"/>
      <c r="C20" s="257"/>
      <c r="D20" s="199">
        <f>R12</f>
        <v>0</v>
      </c>
      <c r="E20" s="73" t="s">
        <v>58</v>
      </c>
      <c r="F20" s="95">
        <f>P12</f>
        <v>3</v>
      </c>
      <c r="G20" s="199">
        <f>R14</f>
        <v>0</v>
      </c>
      <c r="H20" s="73" t="s">
        <v>58</v>
      </c>
      <c r="I20" s="95">
        <f>P14</f>
        <v>3</v>
      </c>
      <c r="J20" s="199">
        <f>R16</f>
        <v>3</v>
      </c>
      <c r="K20" s="73" t="s">
        <v>58</v>
      </c>
      <c r="L20" s="95">
        <f>P16</f>
        <v>1</v>
      </c>
      <c r="M20" s="199">
        <f>R18</f>
        <v>0</v>
      </c>
      <c r="N20" s="73" t="s">
        <v>58</v>
      </c>
      <c r="O20" s="95">
        <f>P18</f>
        <v>3</v>
      </c>
      <c r="P20" s="92"/>
      <c r="Q20" s="93"/>
      <c r="R20" s="94"/>
      <c r="S20" s="199">
        <v>3</v>
      </c>
      <c r="T20" s="73" t="s">
        <v>58</v>
      </c>
      <c r="U20" s="95">
        <v>1</v>
      </c>
      <c r="V20" s="199">
        <v>0</v>
      </c>
      <c r="W20" s="73" t="s">
        <v>58</v>
      </c>
      <c r="X20" s="95">
        <v>3</v>
      </c>
      <c r="Y20" s="199">
        <v>3</v>
      </c>
      <c r="Z20" s="73" t="s">
        <v>58</v>
      </c>
      <c r="AA20" s="95">
        <v>2</v>
      </c>
      <c r="AB20" s="90"/>
      <c r="AC20" s="254"/>
      <c r="AD20" s="96"/>
      <c r="AE20" s="255"/>
      <c r="AF20" s="71"/>
      <c r="AG20" s="71"/>
      <c r="AH20" s="71"/>
      <c r="AI20" s="71"/>
      <c r="AJ20" s="71"/>
      <c r="AK20" s="71"/>
      <c r="AL20" s="71"/>
      <c r="AM20" s="71"/>
      <c r="AN20" s="71"/>
      <c r="AO20" s="71"/>
    </row>
    <row r="21" spans="2:41">
      <c r="B21" s="250">
        <v>6</v>
      </c>
      <c r="C21" s="252" t="str">
        <f>Свод..Ю06!W14</f>
        <v>Моминжанов А.</v>
      </c>
      <c r="D21" s="241">
        <v>1</v>
      </c>
      <c r="E21" s="242"/>
      <c r="F21" s="243"/>
      <c r="G21" s="241">
        <v>2</v>
      </c>
      <c r="H21" s="242"/>
      <c r="I21" s="243"/>
      <c r="J21" s="241">
        <v>1</v>
      </c>
      <c r="K21" s="242"/>
      <c r="L21" s="243"/>
      <c r="M21" s="241">
        <v>1</v>
      </c>
      <c r="N21" s="242"/>
      <c r="O21" s="243"/>
      <c r="P21" s="241">
        <v>1</v>
      </c>
      <c r="Q21" s="242"/>
      <c r="R21" s="243"/>
      <c r="S21" s="244"/>
      <c r="T21" s="245"/>
      <c r="U21" s="246"/>
      <c r="V21" s="241">
        <v>2</v>
      </c>
      <c r="W21" s="242"/>
      <c r="X21" s="243"/>
      <c r="Y21" s="241">
        <v>1</v>
      </c>
      <c r="Z21" s="242"/>
      <c r="AA21" s="243"/>
      <c r="AB21" s="90"/>
      <c r="AC21" s="241">
        <f>Y21+V21+S21+P21+M21+J21+G21+D21</f>
        <v>9</v>
      </c>
      <c r="AD21" s="91"/>
      <c r="AE21" s="248">
        <v>7</v>
      </c>
      <c r="AF21" s="71"/>
      <c r="AG21" s="71"/>
      <c r="AH21" s="71"/>
      <c r="AI21" s="71"/>
      <c r="AJ21" s="71"/>
      <c r="AK21" s="71"/>
      <c r="AL21" s="71"/>
      <c r="AM21" s="71"/>
      <c r="AN21" s="71"/>
      <c r="AO21" s="71"/>
    </row>
    <row r="22" spans="2:41">
      <c r="B22" s="256"/>
      <c r="C22" s="257"/>
      <c r="D22" s="199">
        <f>U12</f>
        <v>0</v>
      </c>
      <c r="E22" s="73" t="s">
        <v>58</v>
      </c>
      <c r="F22" s="95">
        <f>S12</f>
        <v>3</v>
      </c>
      <c r="G22" s="199">
        <f>U14</f>
        <v>3</v>
      </c>
      <c r="H22" s="73" t="s">
        <v>58</v>
      </c>
      <c r="I22" s="95">
        <f>S14</f>
        <v>1</v>
      </c>
      <c r="J22" s="199">
        <f>U16</f>
        <v>2</v>
      </c>
      <c r="K22" s="73" t="s">
        <v>58</v>
      </c>
      <c r="L22" s="95">
        <f>S16</f>
        <v>3</v>
      </c>
      <c r="M22" s="199">
        <f>U18</f>
        <v>1</v>
      </c>
      <c r="N22" s="73" t="s">
        <v>58</v>
      </c>
      <c r="O22" s="95">
        <f>S18</f>
        <v>3</v>
      </c>
      <c r="P22" s="199">
        <f>U20</f>
        <v>1</v>
      </c>
      <c r="Q22" s="73" t="s">
        <v>58</v>
      </c>
      <c r="R22" s="95">
        <f>S20</f>
        <v>3</v>
      </c>
      <c r="S22" s="92"/>
      <c r="T22" s="93"/>
      <c r="U22" s="94"/>
      <c r="V22" s="199">
        <v>3</v>
      </c>
      <c r="W22" s="73" t="s">
        <v>58</v>
      </c>
      <c r="X22" s="95">
        <v>1</v>
      </c>
      <c r="Y22" s="199">
        <v>1</v>
      </c>
      <c r="Z22" s="73" t="s">
        <v>58</v>
      </c>
      <c r="AA22" s="95">
        <v>3</v>
      </c>
      <c r="AB22" s="90"/>
      <c r="AC22" s="254"/>
      <c r="AD22" s="96"/>
      <c r="AE22" s="255"/>
      <c r="AF22" s="71"/>
      <c r="AG22" s="71"/>
      <c r="AH22" s="71"/>
      <c r="AI22" s="71"/>
      <c r="AJ22" s="71"/>
      <c r="AK22" s="71"/>
      <c r="AL22" s="71"/>
      <c r="AM22" s="71"/>
      <c r="AN22" s="71"/>
      <c r="AO22" s="71"/>
    </row>
    <row r="23" spans="2:41">
      <c r="B23" s="250">
        <v>7</v>
      </c>
      <c r="C23" s="252" t="str">
        <f>Свод..Ю06!W15</f>
        <v xml:space="preserve">Токтархан Т. </v>
      </c>
      <c r="D23" s="241">
        <v>1</v>
      </c>
      <c r="E23" s="242"/>
      <c r="F23" s="243"/>
      <c r="G23" s="241">
        <v>1</v>
      </c>
      <c r="H23" s="242"/>
      <c r="I23" s="243"/>
      <c r="J23" s="241">
        <v>2</v>
      </c>
      <c r="K23" s="242"/>
      <c r="L23" s="243"/>
      <c r="M23" s="241">
        <v>1</v>
      </c>
      <c r="N23" s="242"/>
      <c r="O23" s="243"/>
      <c r="P23" s="241">
        <v>2</v>
      </c>
      <c r="Q23" s="242"/>
      <c r="R23" s="243"/>
      <c r="S23" s="241">
        <v>1</v>
      </c>
      <c r="T23" s="242"/>
      <c r="U23" s="243"/>
      <c r="V23" s="244"/>
      <c r="W23" s="245"/>
      <c r="X23" s="246"/>
      <c r="Y23" s="241">
        <v>2</v>
      </c>
      <c r="Z23" s="242"/>
      <c r="AA23" s="243"/>
      <c r="AB23" s="90"/>
      <c r="AC23" s="241">
        <f>Y23+V23+S23+P23+M23+J23+G23+D23</f>
        <v>10</v>
      </c>
      <c r="AD23" s="91"/>
      <c r="AE23" s="248">
        <v>4</v>
      </c>
      <c r="AF23" s="71"/>
      <c r="AG23" s="71"/>
      <c r="AH23" s="71"/>
      <c r="AI23" s="71"/>
      <c r="AJ23" s="71"/>
      <c r="AK23" s="71"/>
      <c r="AL23" s="71"/>
      <c r="AM23" s="71"/>
      <c r="AN23" s="71"/>
      <c r="AO23" s="71"/>
    </row>
    <row r="24" spans="2:41">
      <c r="B24" s="256"/>
      <c r="C24" s="257"/>
      <c r="D24" s="199">
        <f>X12</f>
        <v>0</v>
      </c>
      <c r="E24" s="73" t="s">
        <v>58</v>
      </c>
      <c r="F24" s="95">
        <f>V12</f>
        <v>3</v>
      </c>
      <c r="G24" s="199">
        <f>X14</f>
        <v>0</v>
      </c>
      <c r="H24" s="73" t="s">
        <v>58</v>
      </c>
      <c r="I24" s="95">
        <f>V14</f>
        <v>3</v>
      </c>
      <c r="J24" s="199">
        <f>X16</f>
        <v>3</v>
      </c>
      <c r="K24" s="73" t="s">
        <v>58</v>
      </c>
      <c r="L24" s="95">
        <f>V16</f>
        <v>2</v>
      </c>
      <c r="M24" s="199">
        <f>X18</f>
        <v>2</v>
      </c>
      <c r="N24" s="73" t="s">
        <v>58</v>
      </c>
      <c r="O24" s="95">
        <f>V18</f>
        <v>3</v>
      </c>
      <c r="P24" s="199">
        <f>X20</f>
        <v>3</v>
      </c>
      <c r="Q24" s="73" t="s">
        <v>58</v>
      </c>
      <c r="R24" s="95">
        <f>V20</f>
        <v>0</v>
      </c>
      <c r="S24" s="199">
        <f>X22</f>
        <v>1</v>
      </c>
      <c r="T24" s="73" t="s">
        <v>58</v>
      </c>
      <c r="U24" s="95">
        <f>V22</f>
        <v>3</v>
      </c>
      <c r="V24" s="92"/>
      <c r="W24" s="93"/>
      <c r="X24" s="94"/>
      <c r="Y24" s="199">
        <v>3</v>
      </c>
      <c r="Z24" s="73" t="s">
        <v>58</v>
      </c>
      <c r="AA24" s="95">
        <v>1</v>
      </c>
      <c r="AB24" s="90"/>
      <c r="AC24" s="254"/>
      <c r="AD24" s="96"/>
      <c r="AE24" s="255"/>
      <c r="AF24" s="71"/>
      <c r="AG24" s="71"/>
      <c r="AH24" s="71"/>
      <c r="AI24" s="71"/>
      <c r="AJ24" s="71"/>
      <c r="AK24" s="71"/>
      <c r="AL24" s="71"/>
      <c r="AM24" s="71"/>
      <c r="AN24" s="71"/>
      <c r="AO24" s="71"/>
    </row>
    <row r="25" spans="2:41">
      <c r="B25" s="250">
        <v>8</v>
      </c>
      <c r="C25" s="252" t="str">
        <f>Свод..Ю06!W16</f>
        <v>Касенов Д.</v>
      </c>
      <c r="D25" s="241">
        <v>1</v>
      </c>
      <c r="E25" s="242"/>
      <c r="F25" s="243"/>
      <c r="G25" s="241">
        <v>1</v>
      </c>
      <c r="H25" s="242"/>
      <c r="I25" s="243"/>
      <c r="J25" s="241">
        <v>2</v>
      </c>
      <c r="K25" s="242"/>
      <c r="L25" s="243"/>
      <c r="M25" s="241">
        <v>1</v>
      </c>
      <c r="N25" s="242"/>
      <c r="O25" s="243"/>
      <c r="P25" s="241">
        <v>1</v>
      </c>
      <c r="Q25" s="242"/>
      <c r="R25" s="243"/>
      <c r="S25" s="241">
        <v>2</v>
      </c>
      <c r="T25" s="242"/>
      <c r="U25" s="243"/>
      <c r="V25" s="241">
        <v>1</v>
      </c>
      <c r="W25" s="242"/>
      <c r="X25" s="243"/>
      <c r="Y25" s="244"/>
      <c r="Z25" s="245"/>
      <c r="AA25" s="246"/>
      <c r="AB25" s="90"/>
      <c r="AC25" s="241">
        <f>Y25+V25+S25+P25+M25+J25+G25+D25</f>
        <v>9</v>
      </c>
      <c r="AD25" s="91"/>
      <c r="AE25" s="248">
        <v>6</v>
      </c>
      <c r="AF25" s="71"/>
      <c r="AG25" s="71"/>
      <c r="AH25" s="71"/>
      <c r="AI25" s="71"/>
      <c r="AJ25" s="71"/>
      <c r="AK25" s="71"/>
      <c r="AL25" s="71"/>
      <c r="AM25" s="71"/>
      <c r="AN25" s="71"/>
      <c r="AO25" s="71"/>
    </row>
    <row r="26" spans="2:41">
      <c r="B26" s="256"/>
      <c r="C26" s="257"/>
      <c r="D26" s="199">
        <f>AA12</f>
        <v>0</v>
      </c>
      <c r="E26" s="73" t="s">
        <v>58</v>
      </c>
      <c r="F26" s="95">
        <f>Y12</f>
        <v>3</v>
      </c>
      <c r="G26" s="199">
        <f>AA14</f>
        <v>1</v>
      </c>
      <c r="H26" s="73" t="s">
        <v>58</v>
      </c>
      <c r="I26" s="95">
        <f>Y14</f>
        <v>3</v>
      </c>
      <c r="J26" s="199">
        <f>AA16</f>
        <v>3</v>
      </c>
      <c r="K26" s="73" t="s">
        <v>58</v>
      </c>
      <c r="L26" s="95">
        <f>Y16</f>
        <v>1</v>
      </c>
      <c r="M26" s="199">
        <f>AA18</f>
        <v>1</v>
      </c>
      <c r="N26" s="73" t="s">
        <v>58</v>
      </c>
      <c r="O26" s="95">
        <f>Y18</f>
        <v>3</v>
      </c>
      <c r="P26" s="199">
        <f>AA20</f>
        <v>2</v>
      </c>
      <c r="Q26" s="73" t="s">
        <v>58</v>
      </c>
      <c r="R26" s="95">
        <f>Y20</f>
        <v>3</v>
      </c>
      <c r="S26" s="199">
        <f>AA22</f>
        <v>3</v>
      </c>
      <c r="T26" s="73" t="s">
        <v>58</v>
      </c>
      <c r="U26" s="95">
        <f>Y22</f>
        <v>1</v>
      </c>
      <c r="V26" s="199">
        <f>AA24</f>
        <v>1</v>
      </c>
      <c r="W26" s="73" t="s">
        <v>58</v>
      </c>
      <c r="X26" s="95">
        <f>Y24</f>
        <v>3</v>
      </c>
      <c r="Y26" s="92"/>
      <c r="Z26" s="93"/>
      <c r="AA26" s="94"/>
      <c r="AB26" s="90"/>
      <c r="AC26" s="254"/>
      <c r="AD26" s="96"/>
      <c r="AE26" s="255"/>
      <c r="AF26" s="71"/>
      <c r="AG26" s="71"/>
      <c r="AH26" s="71"/>
      <c r="AI26" s="71"/>
      <c r="AJ26" s="71"/>
      <c r="AK26" s="71"/>
      <c r="AL26" s="71"/>
      <c r="AM26" s="71"/>
      <c r="AN26" s="71"/>
      <c r="AO26" s="71"/>
    </row>
    <row r="27" spans="2:41">
      <c r="AF27" s="71"/>
      <c r="AG27" s="71"/>
      <c r="AH27" s="71"/>
      <c r="AI27" s="71"/>
      <c r="AJ27" s="71"/>
      <c r="AK27" s="71"/>
      <c r="AL27" s="71"/>
      <c r="AM27" s="71"/>
      <c r="AN27" s="71"/>
      <c r="AO27" s="71"/>
    </row>
    <row r="30" spans="2:41" ht="13.8" thickBot="1">
      <c r="C30" s="154" t="s">
        <v>59</v>
      </c>
    </row>
    <row r="31" spans="2:41">
      <c r="B31" s="269" t="s">
        <v>0</v>
      </c>
      <c r="C31" s="265" t="s">
        <v>55</v>
      </c>
      <c r="D31" s="260">
        <v>1</v>
      </c>
      <c r="E31" s="261"/>
      <c r="F31" s="262"/>
      <c r="G31" s="260">
        <v>2</v>
      </c>
      <c r="H31" s="261"/>
      <c r="I31" s="262"/>
      <c r="J31" s="260">
        <v>3</v>
      </c>
      <c r="K31" s="261"/>
      <c r="L31" s="262"/>
      <c r="M31" s="260">
        <v>4</v>
      </c>
      <c r="N31" s="261"/>
      <c r="O31" s="262"/>
      <c r="P31" s="260">
        <v>5</v>
      </c>
      <c r="Q31" s="261"/>
      <c r="R31" s="262"/>
      <c r="S31" s="260">
        <v>6</v>
      </c>
      <c r="T31" s="261"/>
      <c r="U31" s="262"/>
      <c r="V31" s="260">
        <v>7</v>
      </c>
      <c r="W31" s="261"/>
      <c r="X31" s="262"/>
      <c r="Y31" s="260">
        <v>8</v>
      </c>
      <c r="Z31" s="261"/>
      <c r="AA31" s="262"/>
      <c r="AB31" s="72"/>
      <c r="AC31" s="265" t="s">
        <v>19</v>
      </c>
      <c r="AD31" s="265" t="s">
        <v>20</v>
      </c>
      <c r="AE31" s="266" t="s">
        <v>21</v>
      </c>
    </row>
    <row r="32" spans="2:41">
      <c r="B32" s="256"/>
      <c r="C32" s="257"/>
      <c r="D32" s="259"/>
      <c r="E32" s="263"/>
      <c r="F32" s="264"/>
      <c r="G32" s="259"/>
      <c r="H32" s="263"/>
      <c r="I32" s="264"/>
      <c r="J32" s="259"/>
      <c r="K32" s="263"/>
      <c r="L32" s="264"/>
      <c r="M32" s="259"/>
      <c r="N32" s="263"/>
      <c r="O32" s="264"/>
      <c r="P32" s="259"/>
      <c r="Q32" s="263"/>
      <c r="R32" s="264"/>
      <c r="S32" s="259"/>
      <c r="T32" s="263"/>
      <c r="U32" s="264"/>
      <c r="V32" s="259"/>
      <c r="W32" s="263"/>
      <c r="X32" s="264"/>
      <c r="Y32" s="259"/>
      <c r="Z32" s="263"/>
      <c r="AA32" s="264"/>
      <c r="AB32" s="22"/>
      <c r="AC32" s="257"/>
      <c r="AD32" s="257"/>
      <c r="AE32" s="267"/>
    </row>
    <row r="33" spans="2:31">
      <c r="B33" s="250">
        <v>1</v>
      </c>
      <c r="C33" s="258" t="str">
        <f>Свод..Ю06!W47</f>
        <v>Мэлсов Д.</v>
      </c>
      <c r="D33" s="244"/>
      <c r="E33" s="245"/>
      <c r="F33" s="246"/>
      <c r="G33" s="241">
        <v>1</v>
      </c>
      <c r="H33" s="242"/>
      <c r="I33" s="243"/>
      <c r="J33" s="241">
        <v>2</v>
      </c>
      <c r="K33" s="242"/>
      <c r="L33" s="243"/>
      <c r="M33" s="241">
        <v>1</v>
      </c>
      <c r="N33" s="242"/>
      <c r="O33" s="243"/>
      <c r="P33" s="241">
        <v>2</v>
      </c>
      <c r="Q33" s="242"/>
      <c r="R33" s="243"/>
      <c r="S33" s="241">
        <v>2</v>
      </c>
      <c r="T33" s="242"/>
      <c r="U33" s="243"/>
      <c r="V33" s="241">
        <v>2</v>
      </c>
      <c r="W33" s="242"/>
      <c r="X33" s="243"/>
      <c r="Y33" s="241">
        <v>2</v>
      </c>
      <c r="Z33" s="242"/>
      <c r="AA33" s="243"/>
      <c r="AB33" s="22"/>
      <c r="AC33" s="241">
        <f>Y33+V33+S33+P33+M33+J33+G33+D33</f>
        <v>12</v>
      </c>
      <c r="AD33" s="91"/>
      <c r="AE33" s="248">
        <v>2</v>
      </c>
    </row>
    <row r="34" spans="2:31">
      <c r="B34" s="256"/>
      <c r="C34" s="259"/>
      <c r="D34" s="92"/>
      <c r="E34" s="93"/>
      <c r="F34" s="94"/>
      <c r="G34" s="199">
        <v>1</v>
      </c>
      <c r="H34" s="73" t="s">
        <v>58</v>
      </c>
      <c r="I34" s="95">
        <v>3</v>
      </c>
      <c r="J34" s="199">
        <v>3</v>
      </c>
      <c r="K34" s="73" t="s">
        <v>58</v>
      </c>
      <c r="L34" s="95">
        <v>1</v>
      </c>
      <c r="M34" s="199">
        <v>2</v>
      </c>
      <c r="N34" s="73" t="s">
        <v>58</v>
      </c>
      <c r="O34" s="95">
        <v>3</v>
      </c>
      <c r="P34" s="199">
        <v>3</v>
      </c>
      <c r="Q34" s="73" t="s">
        <v>58</v>
      </c>
      <c r="R34" s="95">
        <v>1</v>
      </c>
      <c r="S34" s="199">
        <v>3</v>
      </c>
      <c r="T34" s="73" t="s">
        <v>58</v>
      </c>
      <c r="U34" s="95">
        <v>1</v>
      </c>
      <c r="V34" s="199">
        <v>3</v>
      </c>
      <c r="W34" s="73" t="s">
        <v>58</v>
      </c>
      <c r="X34" s="95">
        <v>1</v>
      </c>
      <c r="Y34" s="199">
        <v>3</v>
      </c>
      <c r="Z34" s="73" t="s">
        <v>58</v>
      </c>
      <c r="AA34" s="95">
        <v>0</v>
      </c>
      <c r="AB34" s="22"/>
      <c r="AC34" s="254"/>
      <c r="AD34" s="96"/>
      <c r="AE34" s="255"/>
    </row>
    <row r="35" spans="2:31">
      <c r="B35" s="250">
        <v>2</v>
      </c>
      <c r="C35" s="252" t="str">
        <f>Свод..Ю06!W48</f>
        <v>Торгайбеков А.</v>
      </c>
      <c r="D35" s="241">
        <v>2</v>
      </c>
      <c r="E35" s="242"/>
      <c r="F35" s="243"/>
      <c r="G35" s="244"/>
      <c r="H35" s="245"/>
      <c r="I35" s="246"/>
      <c r="J35" s="241">
        <v>2</v>
      </c>
      <c r="K35" s="242"/>
      <c r="L35" s="243"/>
      <c r="M35" s="241">
        <v>2</v>
      </c>
      <c r="N35" s="242"/>
      <c r="O35" s="243"/>
      <c r="P35" s="241">
        <v>2</v>
      </c>
      <c r="Q35" s="242"/>
      <c r="R35" s="243"/>
      <c r="S35" s="241">
        <v>2</v>
      </c>
      <c r="T35" s="242"/>
      <c r="U35" s="243"/>
      <c r="V35" s="241">
        <v>2</v>
      </c>
      <c r="W35" s="242"/>
      <c r="X35" s="243"/>
      <c r="Y35" s="241">
        <v>2</v>
      </c>
      <c r="Z35" s="242"/>
      <c r="AA35" s="243"/>
      <c r="AB35" s="22"/>
      <c r="AC35" s="241">
        <f>Y35+V35+S35+P35+M35+J35+G35+D35</f>
        <v>14</v>
      </c>
      <c r="AD35" s="91"/>
      <c r="AE35" s="248">
        <v>1</v>
      </c>
    </row>
    <row r="36" spans="2:31">
      <c r="B36" s="256"/>
      <c r="C36" s="257"/>
      <c r="D36" s="199">
        <f>I34</f>
        <v>3</v>
      </c>
      <c r="E36" s="73" t="s">
        <v>58</v>
      </c>
      <c r="F36" s="95">
        <f>G34</f>
        <v>1</v>
      </c>
      <c r="G36" s="92"/>
      <c r="H36" s="93"/>
      <c r="I36" s="94"/>
      <c r="J36" s="199">
        <v>3</v>
      </c>
      <c r="K36" s="73" t="s">
        <v>58</v>
      </c>
      <c r="L36" s="95">
        <v>0</v>
      </c>
      <c r="M36" s="199">
        <v>3</v>
      </c>
      <c r="N36" s="73" t="s">
        <v>58</v>
      </c>
      <c r="O36" s="95">
        <v>1</v>
      </c>
      <c r="P36" s="199">
        <v>3</v>
      </c>
      <c r="Q36" s="73" t="s">
        <v>58</v>
      </c>
      <c r="R36" s="95">
        <v>1</v>
      </c>
      <c r="S36" s="199">
        <v>3</v>
      </c>
      <c r="T36" s="73" t="s">
        <v>58</v>
      </c>
      <c r="U36" s="95">
        <v>0</v>
      </c>
      <c r="V36" s="199">
        <v>3</v>
      </c>
      <c r="W36" s="73" t="s">
        <v>58</v>
      </c>
      <c r="X36" s="95">
        <v>0</v>
      </c>
      <c r="Y36" s="199">
        <v>3</v>
      </c>
      <c r="Z36" s="73" t="s">
        <v>58</v>
      </c>
      <c r="AA36" s="95">
        <v>0</v>
      </c>
      <c r="AB36" s="22"/>
      <c r="AC36" s="254"/>
      <c r="AD36" s="96"/>
      <c r="AE36" s="255"/>
    </row>
    <row r="37" spans="2:31">
      <c r="B37" s="250">
        <v>3</v>
      </c>
      <c r="C37" s="252" t="str">
        <f>Свод..Ю06!W49</f>
        <v>Бакыт А.</v>
      </c>
      <c r="D37" s="241">
        <v>1</v>
      </c>
      <c r="E37" s="242"/>
      <c r="F37" s="243"/>
      <c r="G37" s="241">
        <v>1</v>
      </c>
      <c r="H37" s="242"/>
      <c r="I37" s="243"/>
      <c r="J37" s="244"/>
      <c r="K37" s="245"/>
      <c r="L37" s="246"/>
      <c r="M37" s="241">
        <v>2</v>
      </c>
      <c r="N37" s="242"/>
      <c r="O37" s="243"/>
      <c r="P37" s="241">
        <v>1</v>
      </c>
      <c r="Q37" s="242"/>
      <c r="R37" s="243"/>
      <c r="S37" s="241">
        <v>2</v>
      </c>
      <c r="T37" s="242"/>
      <c r="U37" s="243"/>
      <c r="V37" s="241">
        <v>1</v>
      </c>
      <c r="W37" s="242"/>
      <c r="X37" s="243"/>
      <c r="Y37" s="241">
        <v>1</v>
      </c>
      <c r="Z37" s="242"/>
      <c r="AA37" s="243"/>
      <c r="AB37" s="22"/>
      <c r="AC37" s="241">
        <f>Y37+V37+S37+P37+M37+J37+G37+D37</f>
        <v>9</v>
      </c>
      <c r="AD37" s="91"/>
      <c r="AE37" s="248">
        <v>6</v>
      </c>
    </row>
    <row r="38" spans="2:31">
      <c r="B38" s="256"/>
      <c r="C38" s="257"/>
      <c r="D38" s="199">
        <f>L34</f>
        <v>1</v>
      </c>
      <c r="E38" s="73" t="s">
        <v>58</v>
      </c>
      <c r="F38" s="95">
        <f>J34</f>
        <v>3</v>
      </c>
      <c r="G38" s="199">
        <f>L36</f>
        <v>0</v>
      </c>
      <c r="H38" s="73" t="s">
        <v>58</v>
      </c>
      <c r="I38" s="95">
        <f>J36</f>
        <v>3</v>
      </c>
      <c r="J38" s="92"/>
      <c r="K38" s="93"/>
      <c r="L38" s="94"/>
      <c r="M38" s="199">
        <v>3</v>
      </c>
      <c r="N38" s="73" t="s">
        <v>58</v>
      </c>
      <c r="O38" s="95">
        <v>1</v>
      </c>
      <c r="P38" s="199">
        <v>0</v>
      </c>
      <c r="Q38" s="73" t="s">
        <v>58</v>
      </c>
      <c r="R38" s="95">
        <v>3</v>
      </c>
      <c r="S38" s="199">
        <v>3</v>
      </c>
      <c r="T38" s="73" t="s">
        <v>58</v>
      </c>
      <c r="U38" s="95">
        <v>2</v>
      </c>
      <c r="V38" s="199">
        <v>0</v>
      </c>
      <c r="W38" s="73" t="s">
        <v>58</v>
      </c>
      <c r="X38" s="95">
        <v>3</v>
      </c>
      <c r="Y38" s="199">
        <v>1</v>
      </c>
      <c r="Z38" s="73" t="s">
        <v>58</v>
      </c>
      <c r="AA38" s="95">
        <v>3</v>
      </c>
      <c r="AB38" s="22"/>
      <c r="AC38" s="254"/>
      <c r="AD38" s="96"/>
      <c r="AE38" s="255"/>
    </row>
    <row r="39" spans="2:31">
      <c r="B39" s="250">
        <v>4</v>
      </c>
      <c r="C39" s="252" t="str">
        <f>Свод..Ю06!W50</f>
        <v>Абил Т.</v>
      </c>
      <c r="D39" s="241">
        <v>2</v>
      </c>
      <c r="E39" s="242"/>
      <c r="F39" s="243"/>
      <c r="G39" s="241">
        <v>1</v>
      </c>
      <c r="H39" s="242"/>
      <c r="I39" s="243"/>
      <c r="J39" s="241">
        <v>1</v>
      </c>
      <c r="K39" s="242"/>
      <c r="L39" s="243"/>
      <c r="M39" s="244"/>
      <c r="N39" s="245"/>
      <c r="O39" s="246"/>
      <c r="P39" s="241">
        <v>1</v>
      </c>
      <c r="Q39" s="242"/>
      <c r="R39" s="243"/>
      <c r="S39" s="241">
        <v>2</v>
      </c>
      <c r="T39" s="242"/>
      <c r="U39" s="243"/>
      <c r="V39" s="241">
        <v>2</v>
      </c>
      <c r="W39" s="242"/>
      <c r="X39" s="243"/>
      <c r="Y39" s="241">
        <v>2</v>
      </c>
      <c r="Z39" s="242"/>
      <c r="AA39" s="243"/>
      <c r="AB39" s="22"/>
      <c r="AC39" s="241">
        <f>Y39+V39+S39+P39+M39+J39+G39+D39</f>
        <v>11</v>
      </c>
      <c r="AD39" s="91"/>
      <c r="AE39" s="248">
        <v>4</v>
      </c>
    </row>
    <row r="40" spans="2:31">
      <c r="B40" s="256"/>
      <c r="C40" s="257"/>
      <c r="D40" s="199">
        <f>O34</f>
        <v>3</v>
      </c>
      <c r="E40" s="73" t="s">
        <v>58</v>
      </c>
      <c r="F40" s="95">
        <f>M34</f>
        <v>2</v>
      </c>
      <c r="G40" s="199">
        <f>O36</f>
        <v>1</v>
      </c>
      <c r="H40" s="73" t="s">
        <v>58</v>
      </c>
      <c r="I40" s="95">
        <f>M36</f>
        <v>3</v>
      </c>
      <c r="J40" s="199">
        <f>O38</f>
        <v>1</v>
      </c>
      <c r="K40" s="73" t="s">
        <v>58</v>
      </c>
      <c r="L40" s="95">
        <f>M38</f>
        <v>3</v>
      </c>
      <c r="M40" s="92"/>
      <c r="N40" s="93"/>
      <c r="O40" s="94"/>
      <c r="P40" s="199">
        <v>1</v>
      </c>
      <c r="Q40" s="73" t="s">
        <v>58</v>
      </c>
      <c r="R40" s="95">
        <v>3</v>
      </c>
      <c r="S40" s="199">
        <v>3</v>
      </c>
      <c r="T40" s="73" t="s">
        <v>58</v>
      </c>
      <c r="U40" s="95">
        <v>0</v>
      </c>
      <c r="V40" s="199">
        <v>3</v>
      </c>
      <c r="W40" s="73" t="s">
        <v>58</v>
      </c>
      <c r="X40" s="95">
        <v>1</v>
      </c>
      <c r="Y40" s="199">
        <v>3</v>
      </c>
      <c r="Z40" s="73" t="s">
        <v>58</v>
      </c>
      <c r="AA40" s="95">
        <v>1</v>
      </c>
      <c r="AB40" s="22"/>
      <c r="AC40" s="254"/>
      <c r="AD40" s="96"/>
      <c r="AE40" s="255"/>
    </row>
    <row r="41" spans="2:31">
      <c r="B41" s="250">
        <v>5</v>
      </c>
      <c r="C41" s="252" t="str">
        <f>Свод..Ю06!W51</f>
        <v>Назир Р.</v>
      </c>
      <c r="D41" s="241">
        <v>1</v>
      </c>
      <c r="E41" s="242"/>
      <c r="F41" s="243"/>
      <c r="G41" s="241">
        <v>1</v>
      </c>
      <c r="H41" s="242"/>
      <c r="I41" s="243"/>
      <c r="J41" s="241">
        <v>2</v>
      </c>
      <c r="K41" s="242"/>
      <c r="L41" s="243"/>
      <c r="M41" s="241">
        <v>2</v>
      </c>
      <c r="N41" s="242"/>
      <c r="O41" s="243"/>
      <c r="P41" s="244"/>
      <c r="Q41" s="245"/>
      <c r="R41" s="246"/>
      <c r="S41" s="241">
        <v>2</v>
      </c>
      <c r="T41" s="242"/>
      <c r="U41" s="243"/>
      <c r="V41" s="241">
        <v>1</v>
      </c>
      <c r="W41" s="242"/>
      <c r="X41" s="243"/>
      <c r="Y41" s="241">
        <v>2</v>
      </c>
      <c r="Z41" s="242"/>
      <c r="AA41" s="243"/>
      <c r="AB41" s="22"/>
      <c r="AC41" s="241">
        <f>Y41+V41+S41+P41+M41+J41+G41+D41</f>
        <v>11</v>
      </c>
      <c r="AD41" s="91"/>
      <c r="AE41" s="248">
        <v>3</v>
      </c>
    </row>
    <row r="42" spans="2:31">
      <c r="B42" s="256"/>
      <c r="C42" s="257"/>
      <c r="D42" s="199">
        <f>R34</f>
        <v>1</v>
      </c>
      <c r="E42" s="73" t="s">
        <v>58</v>
      </c>
      <c r="F42" s="95">
        <f>P34</f>
        <v>3</v>
      </c>
      <c r="G42" s="199">
        <f>R36</f>
        <v>1</v>
      </c>
      <c r="H42" s="73" t="s">
        <v>58</v>
      </c>
      <c r="I42" s="95">
        <f>P36</f>
        <v>3</v>
      </c>
      <c r="J42" s="199">
        <f>R38</f>
        <v>3</v>
      </c>
      <c r="K42" s="73" t="s">
        <v>58</v>
      </c>
      <c r="L42" s="95">
        <f>P38</f>
        <v>0</v>
      </c>
      <c r="M42" s="199">
        <f>R40</f>
        <v>3</v>
      </c>
      <c r="N42" s="73" t="s">
        <v>58</v>
      </c>
      <c r="O42" s="95">
        <f>P40</f>
        <v>1</v>
      </c>
      <c r="P42" s="92"/>
      <c r="Q42" s="93"/>
      <c r="R42" s="94"/>
      <c r="S42" s="199">
        <v>3</v>
      </c>
      <c r="T42" s="73" t="s">
        <v>58</v>
      </c>
      <c r="U42" s="95">
        <v>2</v>
      </c>
      <c r="V42" s="199">
        <v>1</v>
      </c>
      <c r="W42" s="73" t="s">
        <v>58</v>
      </c>
      <c r="X42" s="95">
        <v>3</v>
      </c>
      <c r="Y42" s="199">
        <v>3</v>
      </c>
      <c r="Z42" s="73" t="s">
        <v>58</v>
      </c>
      <c r="AA42" s="95">
        <v>1</v>
      </c>
      <c r="AB42" s="22"/>
      <c r="AC42" s="254"/>
      <c r="AD42" s="96"/>
      <c r="AE42" s="255"/>
    </row>
    <row r="43" spans="2:31">
      <c r="B43" s="250">
        <v>6</v>
      </c>
      <c r="C43" s="252" t="str">
        <f>Свод..Ю06!W52</f>
        <v>Абдыхалык Н.</v>
      </c>
      <c r="D43" s="241">
        <v>1</v>
      </c>
      <c r="E43" s="242"/>
      <c r="F43" s="243"/>
      <c r="G43" s="241">
        <v>1</v>
      </c>
      <c r="H43" s="242"/>
      <c r="I43" s="243"/>
      <c r="J43" s="241">
        <v>1</v>
      </c>
      <c r="K43" s="242"/>
      <c r="L43" s="243"/>
      <c r="M43" s="241">
        <v>1</v>
      </c>
      <c r="N43" s="242"/>
      <c r="O43" s="243"/>
      <c r="P43" s="241">
        <v>1</v>
      </c>
      <c r="Q43" s="242"/>
      <c r="R43" s="243"/>
      <c r="S43" s="244"/>
      <c r="T43" s="245"/>
      <c r="U43" s="246"/>
      <c r="V43" s="241">
        <v>2</v>
      </c>
      <c r="W43" s="242"/>
      <c r="X43" s="243"/>
      <c r="Y43" s="241">
        <v>2</v>
      </c>
      <c r="Z43" s="242"/>
      <c r="AA43" s="243"/>
      <c r="AB43" s="22"/>
      <c r="AC43" s="241">
        <f>Y43+V43+S43+P43+M43+J43+G43+D43</f>
        <v>9</v>
      </c>
      <c r="AD43" s="91"/>
      <c r="AE43" s="248">
        <v>7</v>
      </c>
    </row>
    <row r="44" spans="2:31">
      <c r="B44" s="256"/>
      <c r="C44" s="257"/>
      <c r="D44" s="199">
        <f>U34</f>
        <v>1</v>
      </c>
      <c r="E44" s="73" t="s">
        <v>58</v>
      </c>
      <c r="F44" s="95">
        <f>S34</f>
        <v>3</v>
      </c>
      <c r="G44" s="199">
        <f>U36</f>
        <v>0</v>
      </c>
      <c r="H44" s="73" t="s">
        <v>58</v>
      </c>
      <c r="I44" s="95">
        <f>S36</f>
        <v>3</v>
      </c>
      <c r="J44" s="199">
        <f>U38</f>
        <v>2</v>
      </c>
      <c r="K44" s="73" t="s">
        <v>58</v>
      </c>
      <c r="L44" s="95">
        <f>S38</f>
        <v>3</v>
      </c>
      <c r="M44" s="199">
        <f>U40</f>
        <v>0</v>
      </c>
      <c r="N44" s="73" t="s">
        <v>58</v>
      </c>
      <c r="O44" s="95">
        <f>S40</f>
        <v>3</v>
      </c>
      <c r="P44" s="199">
        <f>U42</f>
        <v>2</v>
      </c>
      <c r="Q44" s="73" t="s">
        <v>58</v>
      </c>
      <c r="R44" s="95">
        <f>S42</f>
        <v>3</v>
      </c>
      <c r="S44" s="92"/>
      <c r="T44" s="93"/>
      <c r="U44" s="94"/>
      <c r="V44" s="199">
        <v>3</v>
      </c>
      <c r="W44" s="73" t="s">
        <v>58</v>
      </c>
      <c r="X44" s="95">
        <v>2</v>
      </c>
      <c r="Y44" s="199">
        <v>3</v>
      </c>
      <c r="Z44" s="73" t="s">
        <v>58</v>
      </c>
      <c r="AA44" s="95">
        <v>1</v>
      </c>
      <c r="AB44" s="22"/>
      <c r="AC44" s="254"/>
      <c r="AD44" s="96"/>
      <c r="AE44" s="255"/>
    </row>
    <row r="45" spans="2:31">
      <c r="B45" s="250">
        <v>7</v>
      </c>
      <c r="C45" s="252" t="str">
        <f>Свод..Ю06!W53</f>
        <v>Оралханов Е.</v>
      </c>
      <c r="D45" s="241">
        <v>1</v>
      </c>
      <c r="E45" s="242"/>
      <c r="F45" s="243"/>
      <c r="G45" s="241">
        <v>1</v>
      </c>
      <c r="H45" s="242"/>
      <c r="I45" s="243"/>
      <c r="J45" s="241">
        <v>2</v>
      </c>
      <c r="K45" s="242"/>
      <c r="L45" s="243"/>
      <c r="M45" s="241">
        <v>1</v>
      </c>
      <c r="N45" s="242"/>
      <c r="O45" s="243"/>
      <c r="P45" s="241">
        <v>2</v>
      </c>
      <c r="Q45" s="242"/>
      <c r="R45" s="243"/>
      <c r="S45" s="241">
        <v>1</v>
      </c>
      <c r="T45" s="242"/>
      <c r="U45" s="243"/>
      <c r="V45" s="244"/>
      <c r="W45" s="245"/>
      <c r="X45" s="246"/>
      <c r="Y45" s="241">
        <v>2</v>
      </c>
      <c r="Z45" s="242"/>
      <c r="AA45" s="243"/>
      <c r="AB45" s="22"/>
      <c r="AC45" s="241">
        <f>Y45+V45+S45+P45+M45+J45+G45+D45</f>
        <v>10</v>
      </c>
      <c r="AD45" s="91"/>
      <c r="AE45" s="248">
        <v>5</v>
      </c>
    </row>
    <row r="46" spans="2:31">
      <c r="B46" s="256"/>
      <c r="C46" s="257"/>
      <c r="D46" s="199">
        <f>X34</f>
        <v>1</v>
      </c>
      <c r="E46" s="73" t="s">
        <v>58</v>
      </c>
      <c r="F46" s="95">
        <f>V34</f>
        <v>3</v>
      </c>
      <c r="G46" s="199">
        <f>X36</f>
        <v>0</v>
      </c>
      <c r="H46" s="73" t="s">
        <v>58</v>
      </c>
      <c r="I46" s="95">
        <f>V36</f>
        <v>3</v>
      </c>
      <c r="J46" s="199">
        <f>X38</f>
        <v>3</v>
      </c>
      <c r="K46" s="73" t="s">
        <v>58</v>
      </c>
      <c r="L46" s="95">
        <f>V38</f>
        <v>0</v>
      </c>
      <c r="M46" s="199">
        <f>X40</f>
        <v>1</v>
      </c>
      <c r="N46" s="73" t="s">
        <v>58</v>
      </c>
      <c r="O46" s="95">
        <f>V40</f>
        <v>3</v>
      </c>
      <c r="P46" s="199">
        <f>X42</f>
        <v>3</v>
      </c>
      <c r="Q46" s="73" t="s">
        <v>58</v>
      </c>
      <c r="R46" s="95">
        <f>V42</f>
        <v>1</v>
      </c>
      <c r="S46" s="199">
        <f>X44</f>
        <v>2</v>
      </c>
      <c r="T46" s="73" t="s">
        <v>58</v>
      </c>
      <c r="U46" s="95">
        <f>V44</f>
        <v>3</v>
      </c>
      <c r="V46" s="92"/>
      <c r="W46" s="93"/>
      <c r="X46" s="94"/>
      <c r="Y46" s="199">
        <v>3</v>
      </c>
      <c r="Z46" s="73" t="s">
        <v>58</v>
      </c>
      <c r="AA46" s="95">
        <v>1</v>
      </c>
      <c r="AB46" s="22"/>
      <c r="AC46" s="254"/>
      <c r="AD46" s="96"/>
      <c r="AE46" s="255"/>
    </row>
    <row r="47" spans="2:31">
      <c r="B47" s="250">
        <v>8</v>
      </c>
      <c r="C47" s="252" t="str">
        <f>Свод..Ю06!W54</f>
        <v>Тагабек З</v>
      </c>
      <c r="D47" s="241">
        <v>1</v>
      </c>
      <c r="E47" s="242"/>
      <c r="F47" s="243"/>
      <c r="G47" s="241">
        <v>1</v>
      </c>
      <c r="H47" s="242"/>
      <c r="I47" s="243"/>
      <c r="J47" s="241">
        <v>2</v>
      </c>
      <c r="K47" s="242"/>
      <c r="L47" s="243"/>
      <c r="M47" s="241">
        <v>1</v>
      </c>
      <c r="N47" s="242"/>
      <c r="O47" s="243"/>
      <c r="P47" s="241">
        <v>1</v>
      </c>
      <c r="Q47" s="242"/>
      <c r="R47" s="243"/>
      <c r="S47" s="241">
        <v>1</v>
      </c>
      <c r="T47" s="242"/>
      <c r="U47" s="243"/>
      <c r="V47" s="241">
        <v>1</v>
      </c>
      <c r="W47" s="242"/>
      <c r="X47" s="243"/>
      <c r="Y47" s="244"/>
      <c r="Z47" s="245"/>
      <c r="AA47" s="246"/>
      <c r="AB47" s="22"/>
      <c r="AC47" s="241">
        <f>Y47+V47+S47+P47+M47+J47+G47+D47</f>
        <v>8</v>
      </c>
      <c r="AD47" s="91"/>
      <c r="AE47" s="248">
        <v>8</v>
      </c>
    </row>
    <row r="48" spans="2:31">
      <c r="B48" s="256"/>
      <c r="C48" s="257"/>
      <c r="D48" s="199">
        <f>AA34</f>
        <v>0</v>
      </c>
      <c r="E48" s="73" t="s">
        <v>58</v>
      </c>
      <c r="F48" s="95">
        <f>Y34</f>
        <v>3</v>
      </c>
      <c r="G48" s="199">
        <f>AA36</f>
        <v>0</v>
      </c>
      <c r="H48" s="73" t="s">
        <v>58</v>
      </c>
      <c r="I48" s="95">
        <f>Y36</f>
        <v>3</v>
      </c>
      <c r="J48" s="199">
        <f>AA38</f>
        <v>3</v>
      </c>
      <c r="K48" s="73" t="s">
        <v>58</v>
      </c>
      <c r="L48" s="95">
        <f>Y38</f>
        <v>1</v>
      </c>
      <c r="M48" s="199">
        <f>AA40</f>
        <v>1</v>
      </c>
      <c r="N48" s="73" t="s">
        <v>58</v>
      </c>
      <c r="O48" s="95">
        <f>Y40</f>
        <v>3</v>
      </c>
      <c r="P48" s="199">
        <f>AA42</f>
        <v>1</v>
      </c>
      <c r="Q48" s="73" t="s">
        <v>58</v>
      </c>
      <c r="R48" s="95">
        <f>Y42</f>
        <v>3</v>
      </c>
      <c r="S48" s="199">
        <f>AA44</f>
        <v>1</v>
      </c>
      <c r="T48" s="73" t="s">
        <v>58</v>
      </c>
      <c r="U48" s="95">
        <f>Y44</f>
        <v>3</v>
      </c>
      <c r="V48" s="199">
        <f>AA46</f>
        <v>1</v>
      </c>
      <c r="W48" s="73" t="s">
        <v>58</v>
      </c>
      <c r="X48" s="95">
        <f>Y46</f>
        <v>3</v>
      </c>
      <c r="Y48" s="92"/>
      <c r="Z48" s="93"/>
      <c r="AA48" s="94"/>
      <c r="AB48" s="22"/>
      <c r="AC48" s="254"/>
      <c r="AD48" s="96"/>
      <c r="AE48" s="255"/>
    </row>
    <row r="50" spans="2:31">
      <c r="C50" s="236" t="s">
        <v>285</v>
      </c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</row>
    <row r="51" spans="2:31">
      <c r="C51" s="236" t="s">
        <v>284</v>
      </c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</row>
    <row r="55" spans="2:31" ht="15.6">
      <c r="C55" s="212" t="s">
        <v>282</v>
      </c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</row>
    <row r="56" spans="2:31" ht="15.6">
      <c r="C56" s="213" t="s">
        <v>102</v>
      </c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</row>
    <row r="57" spans="2:31" ht="16.2">
      <c r="C57" s="214" t="s">
        <v>103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</row>
    <row r="59" spans="2:31">
      <c r="D59" s="268" t="s">
        <v>223</v>
      </c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141"/>
      <c r="X59" s="141"/>
      <c r="Y59" s="141"/>
      <c r="Z59" s="141"/>
      <c r="AA59" s="141"/>
      <c r="AB59" s="141"/>
      <c r="AC59" s="141"/>
      <c r="AD59" s="141"/>
    </row>
    <row r="61" spans="2:31" ht="13.8" thickBot="1">
      <c r="C61" s="201" t="s">
        <v>289</v>
      </c>
    </row>
    <row r="62" spans="2:31">
      <c r="B62" s="269" t="s">
        <v>0</v>
      </c>
      <c r="C62" s="265" t="s">
        <v>55</v>
      </c>
      <c r="D62" s="260">
        <v>1</v>
      </c>
      <c r="E62" s="261"/>
      <c r="F62" s="262"/>
      <c r="G62" s="260">
        <v>2</v>
      </c>
      <c r="H62" s="261"/>
      <c r="I62" s="262"/>
      <c r="J62" s="260">
        <v>3</v>
      </c>
      <c r="K62" s="261"/>
      <c r="L62" s="262"/>
      <c r="M62" s="260">
        <v>4</v>
      </c>
      <c r="N62" s="261"/>
      <c r="O62" s="262"/>
      <c r="P62" s="260">
        <v>5</v>
      </c>
      <c r="Q62" s="261"/>
      <c r="R62" s="262"/>
      <c r="S62" s="260">
        <v>6</v>
      </c>
      <c r="T62" s="261"/>
      <c r="U62" s="262"/>
      <c r="V62" s="260">
        <v>7</v>
      </c>
      <c r="W62" s="261"/>
      <c r="X62" s="262"/>
      <c r="Y62" s="260">
        <v>8</v>
      </c>
      <c r="Z62" s="261"/>
      <c r="AA62" s="262"/>
      <c r="AB62" s="72"/>
      <c r="AC62" s="265" t="s">
        <v>19</v>
      </c>
      <c r="AD62" s="265" t="s">
        <v>20</v>
      </c>
      <c r="AE62" s="266" t="s">
        <v>21</v>
      </c>
    </row>
    <row r="63" spans="2:31">
      <c r="B63" s="256"/>
      <c r="C63" s="257"/>
      <c r="D63" s="259"/>
      <c r="E63" s="263"/>
      <c r="F63" s="264"/>
      <c r="G63" s="259"/>
      <c r="H63" s="263"/>
      <c r="I63" s="264"/>
      <c r="J63" s="259"/>
      <c r="K63" s="263"/>
      <c r="L63" s="264"/>
      <c r="M63" s="259"/>
      <c r="N63" s="263"/>
      <c r="O63" s="264"/>
      <c r="P63" s="259"/>
      <c r="Q63" s="263"/>
      <c r="R63" s="264"/>
      <c r="S63" s="259"/>
      <c r="T63" s="263"/>
      <c r="U63" s="264"/>
      <c r="V63" s="259"/>
      <c r="W63" s="263"/>
      <c r="X63" s="264"/>
      <c r="Y63" s="259"/>
      <c r="Z63" s="263"/>
      <c r="AA63" s="264"/>
      <c r="AB63" s="22"/>
      <c r="AC63" s="257"/>
      <c r="AD63" s="257"/>
      <c r="AE63" s="267"/>
    </row>
    <row r="64" spans="2:31">
      <c r="B64" s="250">
        <v>1</v>
      </c>
      <c r="C64" s="258" t="s">
        <v>82</v>
      </c>
      <c r="D64" s="244"/>
      <c r="E64" s="245"/>
      <c r="F64" s="246"/>
      <c r="G64" s="241">
        <v>2</v>
      </c>
      <c r="H64" s="242"/>
      <c r="I64" s="243"/>
      <c r="J64" s="241">
        <v>2</v>
      </c>
      <c r="K64" s="242"/>
      <c r="L64" s="243"/>
      <c r="M64" s="241">
        <v>2</v>
      </c>
      <c r="N64" s="242"/>
      <c r="O64" s="243"/>
      <c r="P64" s="241">
        <v>1</v>
      </c>
      <c r="Q64" s="242"/>
      <c r="R64" s="243"/>
      <c r="S64" s="241">
        <v>1</v>
      </c>
      <c r="T64" s="242"/>
      <c r="U64" s="243"/>
      <c r="V64" s="241">
        <v>1</v>
      </c>
      <c r="W64" s="242"/>
      <c r="X64" s="243"/>
      <c r="Y64" s="241">
        <v>2</v>
      </c>
      <c r="Z64" s="242"/>
      <c r="AA64" s="243"/>
      <c r="AB64" s="90"/>
      <c r="AC64" s="241">
        <f>Y64+V64+S64+P64+M64+J64+G64+D64</f>
        <v>11</v>
      </c>
      <c r="AD64" s="91"/>
      <c r="AE64" s="248">
        <v>4</v>
      </c>
    </row>
    <row r="65" spans="2:34">
      <c r="B65" s="256"/>
      <c r="C65" s="259"/>
      <c r="D65" s="92"/>
      <c r="E65" s="93"/>
      <c r="F65" s="94"/>
      <c r="G65" s="199">
        <v>3</v>
      </c>
      <c r="H65" s="73" t="s">
        <v>58</v>
      </c>
      <c r="I65" s="95">
        <v>2</v>
      </c>
      <c r="J65" s="199">
        <v>3</v>
      </c>
      <c r="K65" s="73" t="s">
        <v>58</v>
      </c>
      <c r="L65" s="95">
        <v>0</v>
      </c>
      <c r="M65" s="199">
        <v>3</v>
      </c>
      <c r="N65" s="73" t="s">
        <v>58</v>
      </c>
      <c r="O65" s="95">
        <v>0</v>
      </c>
      <c r="P65" s="199">
        <v>2</v>
      </c>
      <c r="Q65" s="73" t="s">
        <v>58</v>
      </c>
      <c r="R65" s="95">
        <v>3</v>
      </c>
      <c r="S65" s="199">
        <v>1</v>
      </c>
      <c r="T65" s="73" t="s">
        <v>58</v>
      </c>
      <c r="U65" s="95">
        <v>3</v>
      </c>
      <c r="V65" s="199">
        <v>2</v>
      </c>
      <c r="W65" s="73" t="s">
        <v>58</v>
      </c>
      <c r="X65" s="95">
        <v>3</v>
      </c>
      <c r="Y65" s="199">
        <v>3</v>
      </c>
      <c r="Z65" s="73" t="s">
        <v>58</v>
      </c>
      <c r="AA65" s="95">
        <v>1</v>
      </c>
      <c r="AB65" s="90"/>
      <c r="AC65" s="254"/>
      <c r="AD65" s="96"/>
      <c r="AE65" s="255"/>
    </row>
    <row r="66" spans="2:34">
      <c r="B66" s="250">
        <v>2</v>
      </c>
      <c r="C66" s="252" t="s">
        <v>85</v>
      </c>
      <c r="D66" s="241">
        <v>1</v>
      </c>
      <c r="E66" s="242"/>
      <c r="F66" s="243"/>
      <c r="G66" s="244"/>
      <c r="H66" s="245"/>
      <c r="I66" s="246"/>
      <c r="J66" s="241">
        <v>2</v>
      </c>
      <c r="K66" s="242"/>
      <c r="L66" s="243"/>
      <c r="M66" s="241">
        <v>2</v>
      </c>
      <c r="N66" s="242"/>
      <c r="O66" s="243"/>
      <c r="P66" s="241">
        <v>1</v>
      </c>
      <c r="Q66" s="242"/>
      <c r="R66" s="243"/>
      <c r="S66" s="241">
        <v>1</v>
      </c>
      <c r="T66" s="242"/>
      <c r="U66" s="243"/>
      <c r="V66" s="241">
        <v>1</v>
      </c>
      <c r="W66" s="242"/>
      <c r="X66" s="243"/>
      <c r="Y66" s="241">
        <v>1</v>
      </c>
      <c r="Z66" s="242"/>
      <c r="AA66" s="243"/>
      <c r="AB66" s="90"/>
      <c r="AC66" s="241">
        <f>Y66+V66+S66+P66+M66+J66+G66+D66</f>
        <v>9</v>
      </c>
      <c r="AD66" s="91"/>
      <c r="AE66" s="248">
        <v>6</v>
      </c>
    </row>
    <row r="67" spans="2:34">
      <c r="B67" s="256"/>
      <c r="C67" s="257"/>
      <c r="D67" s="199">
        <f>I65</f>
        <v>2</v>
      </c>
      <c r="E67" s="73" t="s">
        <v>58</v>
      </c>
      <c r="F67" s="95">
        <f>G65</f>
        <v>3</v>
      </c>
      <c r="G67" s="92"/>
      <c r="H67" s="93"/>
      <c r="I67" s="94"/>
      <c r="J67" s="199">
        <v>3</v>
      </c>
      <c r="K67" s="73" t="s">
        <v>58</v>
      </c>
      <c r="L67" s="95">
        <v>1</v>
      </c>
      <c r="M67" s="199">
        <v>3</v>
      </c>
      <c r="N67" s="73" t="s">
        <v>58</v>
      </c>
      <c r="O67" s="95">
        <v>2</v>
      </c>
      <c r="P67" s="199">
        <v>0</v>
      </c>
      <c r="Q67" s="73" t="s">
        <v>58</v>
      </c>
      <c r="R67" s="95">
        <v>3</v>
      </c>
      <c r="S67" s="199">
        <v>0</v>
      </c>
      <c r="T67" s="73" t="s">
        <v>58</v>
      </c>
      <c r="U67" s="95">
        <v>3</v>
      </c>
      <c r="V67" s="199">
        <v>2</v>
      </c>
      <c r="W67" s="73" t="s">
        <v>58</v>
      </c>
      <c r="X67" s="95">
        <v>3</v>
      </c>
      <c r="Y67" s="199">
        <v>1</v>
      </c>
      <c r="Z67" s="73" t="s">
        <v>58</v>
      </c>
      <c r="AA67" s="95">
        <v>3</v>
      </c>
      <c r="AB67" s="90"/>
      <c r="AC67" s="254"/>
      <c r="AD67" s="96"/>
      <c r="AE67" s="255"/>
    </row>
    <row r="68" spans="2:34">
      <c r="B68" s="250">
        <v>3</v>
      </c>
      <c r="C68" s="252" t="s">
        <v>83</v>
      </c>
      <c r="D68" s="241">
        <v>1</v>
      </c>
      <c r="E68" s="242"/>
      <c r="F68" s="243"/>
      <c r="G68" s="241">
        <v>1</v>
      </c>
      <c r="H68" s="242"/>
      <c r="I68" s="243"/>
      <c r="J68" s="244"/>
      <c r="K68" s="245"/>
      <c r="L68" s="246"/>
      <c r="M68" s="241">
        <v>2</v>
      </c>
      <c r="N68" s="242"/>
      <c r="O68" s="243"/>
      <c r="P68" s="241">
        <v>1</v>
      </c>
      <c r="Q68" s="242"/>
      <c r="R68" s="243"/>
      <c r="S68" s="241">
        <v>1</v>
      </c>
      <c r="T68" s="242"/>
      <c r="U68" s="243"/>
      <c r="V68" s="241">
        <v>1</v>
      </c>
      <c r="W68" s="242"/>
      <c r="X68" s="243"/>
      <c r="Y68" s="241">
        <v>1</v>
      </c>
      <c r="Z68" s="242"/>
      <c r="AA68" s="243"/>
      <c r="AB68" s="90"/>
      <c r="AC68" s="241">
        <f>Y68+V68+S68+P68+M68+J68+G68+D68</f>
        <v>8</v>
      </c>
      <c r="AD68" s="91"/>
      <c r="AE68" s="248">
        <v>7</v>
      </c>
    </row>
    <row r="69" spans="2:34">
      <c r="B69" s="256"/>
      <c r="C69" s="257"/>
      <c r="D69" s="199">
        <f>L65</f>
        <v>0</v>
      </c>
      <c r="E69" s="73" t="s">
        <v>58</v>
      </c>
      <c r="F69" s="95">
        <f>J65</f>
        <v>3</v>
      </c>
      <c r="G69" s="199">
        <f>L67</f>
        <v>1</v>
      </c>
      <c r="H69" s="73" t="s">
        <v>58</v>
      </c>
      <c r="I69" s="95">
        <f>J67</f>
        <v>3</v>
      </c>
      <c r="J69" s="92"/>
      <c r="K69" s="93"/>
      <c r="L69" s="94"/>
      <c r="M69" s="199">
        <v>3</v>
      </c>
      <c r="N69" s="73" t="s">
        <v>58</v>
      </c>
      <c r="O69" s="95">
        <v>0</v>
      </c>
      <c r="P69" s="199">
        <v>1</v>
      </c>
      <c r="Q69" s="73" t="s">
        <v>58</v>
      </c>
      <c r="R69" s="95">
        <v>3</v>
      </c>
      <c r="S69" s="199">
        <v>0</v>
      </c>
      <c r="T69" s="73" t="s">
        <v>58</v>
      </c>
      <c r="U69" s="95">
        <v>3</v>
      </c>
      <c r="V69" s="199">
        <v>1</v>
      </c>
      <c r="W69" s="73" t="s">
        <v>58</v>
      </c>
      <c r="X69" s="95">
        <v>3</v>
      </c>
      <c r="Y69" s="199">
        <v>1</v>
      </c>
      <c r="Z69" s="73" t="s">
        <v>58</v>
      </c>
      <c r="AA69" s="95">
        <v>3</v>
      </c>
      <c r="AB69" s="90"/>
      <c r="AC69" s="254"/>
      <c r="AD69" s="96"/>
      <c r="AE69" s="255"/>
    </row>
    <row r="70" spans="2:34">
      <c r="B70" s="250">
        <v>4</v>
      </c>
      <c r="C70" s="252" t="s">
        <v>89</v>
      </c>
      <c r="D70" s="241">
        <v>1</v>
      </c>
      <c r="E70" s="242"/>
      <c r="F70" s="243"/>
      <c r="G70" s="241">
        <v>1</v>
      </c>
      <c r="H70" s="242"/>
      <c r="I70" s="243"/>
      <c r="J70" s="241">
        <v>1</v>
      </c>
      <c r="K70" s="242"/>
      <c r="L70" s="243"/>
      <c r="M70" s="244"/>
      <c r="N70" s="245"/>
      <c r="O70" s="246"/>
      <c r="P70" s="241">
        <v>1</v>
      </c>
      <c r="Q70" s="242"/>
      <c r="R70" s="243"/>
      <c r="S70" s="241">
        <v>1</v>
      </c>
      <c r="T70" s="242"/>
      <c r="U70" s="243"/>
      <c r="V70" s="241">
        <v>1</v>
      </c>
      <c r="W70" s="242"/>
      <c r="X70" s="243"/>
      <c r="Y70" s="241">
        <v>1</v>
      </c>
      <c r="Z70" s="242"/>
      <c r="AA70" s="243"/>
      <c r="AB70" s="90"/>
      <c r="AC70" s="241">
        <f>Y70+V70+S70+P70+M70+J70+G70+D70</f>
        <v>7</v>
      </c>
      <c r="AD70" s="91"/>
      <c r="AE70" s="248">
        <v>8</v>
      </c>
    </row>
    <row r="71" spans="2:34">
      <c r="B71" s="256"/>
      <c r="C71" s="257"/>
      <c r="D71" s="199">
        <f>O65</f>
        <v>0</v>
      </c>
      <c r="E71" s="73" t="s">
        <v>58</v>
      </c>
      <c r="F71" s="95">
        <f>M65</f>
        <v>3</v>
      </c>
      <c r="G71" s="199">
        <f>O67</f>
        <v>2</v>
      </c>
      <c r="H71" s="73" t="s">
        <v>58</v>
      </c>
      <c r="I71" s="95">
        <f>M67</f>
        <v>3</v>
      </c>
      <c r="J71" s="199">
        <f>O69</f>
        <v>0</v>
      </c>
      <c r="K71" s="73" t="s">
        <v>58</v>
      </c>
      <c r="L71" s="95">
        <f>M69</f>
        <v>3</v>
      </c>
      <c r="M71" s="92"/>
      <c r="N71" s="93"/>
      <c r="O71" s="94"/>
      <c r="P71" s="199">
        <v>0</v>
      </c>
      <c r="Q71" s="73" t="s">
        <v>58</v>
      </c>
      <c r="R71" s="95">
        <v>3</v>
      </c>
      <c r="S71" s="199">
        <v>0</v>
      </c>
      <c r="T71" s="73" t="s">
        <v>58</v>
      </c>
      <c r="U71" s="95">
        <v>3</v>
      </c>
      <c r="V71" s="199">
        <v>0</v>
      </c>
      <c r="W71" s="73" t="s">
        <v>58</v>
      </c>
      <c r="X71" s="95">
        <v>3</v>
      </c>
      <c r="Y71" s="199">
        <v>0</v>
      </c>
      <c r="Z71" s="73" t="s">
        <v>58</v>
      </c>
      <c r="AA71" s="95">
        <v>3</v>
      </c>
      <c r="AB71" s="90"/>
      <c r="AC71" s="254"/>
      <c r="AD71" s="96"/>
      <c r="AE71" s="255"/>
      <c r="AH71" s="270"/>
    </row>
    <row r="72" spans="2:34">
      <c r="B72" s="250">
        <v>5</v>
      </c>
      <c r="C72" s="252" t="s">
        <v>91</v>
      </c>
      <c r="D72" s="241">
        <v>2</v>
      </c>
      <c r="E72" s="242"/>
      <c r="F72" s="243"/>
      <c r="G72" s="241">
        <v>2</v>
      </c>
      <c r="H72" s="242"/>
      <c r="I72" s="243"/>
      <c r="J72" s="241">
        <v>2</v>
      </c>
      <c r="K72" s="242"/>
      <c r="L72" s="243"/>
      <c r="M72" s="241">
        <v>2</v>
      </c>
      <c r="N72" s="242"/>
      <c r="O72" s="243"/>
      <c r="P72" s="244"/>
      <c r="Q72" s="245"/>
      <c r="R72" s="246"/>
      <c r="S72" s="241">
        <v>2</v>
      </c>
      <c r="T72" s="242"/>
      <c r="U72" s="243"/>
      <c r="V72" s="241">
        <v>2</v>
      </c>
      <c r="W72" s="242"/>
      <c r="X72" s="243"/>
      <c r="Y72" s="241">
        <v>2</v>
      </c>
      <c r="Z72" s="242"/>
      <c r="AA72" s="243"/>
      <c r="AB72" s="90"/>
      <c r="AC72" s="241">
        <f>Y72+V72+S72+P72+M72+J72+G72+D72</f>
        <v>14</v>
      </c>
      <c r="AD72" s="91"/>
      <c r="AE72" s="248">
        <v>1</v>
      </c>
      <c r="AH72" s="270"/>
    </row>
    <row r="73" spans="2:34">
      <c r="B73" s="256"/>
      <c r="C73" s="257"/>
      <c r="D73" s="199">
        <f>R65</f>
        <v>3</v>
      </c>
      <c r="E73" s="73" t="s">
        <v>58</v>
      </c>
      <c r="F73" s="95">
        <f>P65</f>
        <v>2</v>
      </c>
      <c r="G73" s="199">
        <f>R67</f>
        <v>3</v>
      </c>
      <c r="H73" s="73" t="s">
        <v>58</v>
      </c>
      <c r="I73" s="95">
        <f>P67</f>
        <v>0</v>
      </c>
      <c r="J73" s="199">
        <f>R69</f>
        <v>3</v>
      </c>
      <c r="K73" s="73" t="s">
        <v>58</v>
      </c>
      <c r="L73" s="95">
        <f>P69</f>
        <v>1</v>
      </c>
      <c r="M73" s="199">
        <f>R71</f>
        <v>3</v>
      </c>
      <c r="N73" s="73" t="s">
        <v>58</v>
      </c>
      <c r="O73" s="95">
        <f>P71</f>
        <v>0</v>
      </c>
      <c r="P73" s="92"/>
      <c r="Q73" s="93"/>
      <c r="R73" s="94"/>
      <c r="S73" s="199">
        <v>3</v>
      </c>
      <c r="T73" s="73" t="s">
        <v>58</v>
      </c>
      <c r="U73" s="95">
        <v>1</v>
      </c>
      <c r="V73" s="199">
        <v>3</v>
      </c>
      <c r="W73" s="73" t="s">
        <v>58</v>
      </c>
      <c r="X73" s="95">
        <v>1</v>
      </c>
      <c r="Y73" s="199">
        <v>3</v>
      </c>
      <c r="Z73" s="73" t="s">
        <v>58</v>
      </c>
      <c r="AA73" s="95">
        <v>1</v>
      </c>
      <c r="AB73" s="90"/>
      <c r="AC73" s="254"/>
      <c r="AD73" s="96"/>
      <c r="AE73" s="255"/>
      <c r="AH73" s="270"/>
    </row>
    <row r="74" spans="2:34">
      <c r="B74" s="250">
        <v>6</v>
      </c>
      <c r="C74" s="252" t="s">
        <v>90</v>
      </c>
      <c r="D74" s="241">
        <v>2</v>
      </c>
      <c r="E74" s="242"/>
      <c r="F74" s="243"/>
      <c r="G74" s="241">
        <v>2</v>
      </c>
      <c r="H74" s="242"/>
      <c r="I74" s="243"/>
      <c r="J74" s="241">
        <v>2</v>
      </c>
      <c r="K74" s="242"/>
      <c r="L74" s="243"/>
      <c r="M74" s="241">
        <v>2</v>
      </c>
      <c r="N74" s="242"/>
      <c r="O74" s="243"/>
      <c r="P74" s="241">
        <v>1</v>
      </c>
      <c r="Q74" s="242"/>
      <c r="R74" s="243"/>
      <c r="S74" s="244"/>
      <c r="T74" s="245"/>
      <c r="U74" s="246"/>
      <c r="V74" s="241">
        <v>2</v>
      </c>
      <c r="W74" s="242"/>
      <c r="X74" s="243"/>
      <c r="Y74" s="241">
        <v>1</v>
      </c>
      <c r="Z74" s="242"/>
      <c r="AA74" s="243"/>
      <c r="AB74" s="90"/>
      <c r="AC74" s="241">
        <f>Y74+V74+S74+P74+M74+J74+G74+D74</f>
        <v>12</v>
      </c>
      <c r="AD74" s="91"/>
      <c r="AE74" s="248">
        <v>2</v>
      </c>
      <c r="AH74" s="270"/>
    </row>
    <row r="75" spans="2:34">
      <c r="B75" s="256"/>
      <c r="C75" s="257"/>
      <c r="D75" s="199">
        <f>U65</f>
        <v>3</v>
      </c>
      <c r="E75" s="73" t="s">
        <v>58</v>
      </c>
      <c r="F75" s="95">
        <f>S65</f>
        <v>1</v>
      </c>
      <c r="G75" s="199">
        <f>U67</f>
        <v>3</v>
      </c>
      <c r="H75" s="73" t="s">
        <v>58</v>
      </c>
      <c r="I75" s="95">
        <f>S67</f>
        <v>0</v>
      </c>
      <c r="J75" s="199">
        <f>U69</f>
        <v>3</v>
      </c>
      <c r="K75" s="73" t="s">
        <v>58</v>
      </c>
      <c r="L75" s="95">
        <f>S69</f>
        <v>0</v>
      </c>
      <c r="M75" s="199">
        <f>U71</f>
        <v>3</v>
      </c>
      <c r="N75" s="73" t="s">
        <v>58</v>
      </c>
      <c r="O75" s="95">
        <f>S71</f>
        <v>0</v>
      </c>
      <c r="P75" s="199">
        <f>U73</f>
        <v>1</v>
      </c>
      <c r="Q75" s="73" t="s">
        <v>58</v>
      </c>
      <c r="R75" s="95">
        <f>S73</f>
        <v>3</v>
      </c>
      <c r="S75" s="92"/>
      <c r="T75" s="93"/>
      <c r="U75" s="94"/>
      <c r="V75" s="199">
        <v>3</v>
      </c>
      <c r="W75" s="73" t="s">
        <v>58</v>
      </c>
      <c r="X75" s="95">
        <v>1</v>
      </c>
      <c r="Y75" s="199">
        <v>2</v>
      </c>
      <c r="Z75" s="73" t="s">
        <v>58</v>
      </c>
      <c r="AA75" s="95">
        <v>3</v>
      </c>
      <c r="AB75" s="90"/>
      <c r="AC75" s="254"/>
      <c r="AD75" s="96"/>
      <c r="AE75" s="255"/>
      <c r="AH75" s="270"/>
    </row>
    <row r="76" spans="2:34">
      <c r="B76" s="250">
        <v>7</v>
      </c>
      <c r="C76" s="252" t="s">
        <v>94</v>
      </c>
      <c r="D76" s="241">
        <v>2</v>
      </c>
      <c r="E76" s="242"/>
      <c r="F76" s="243"/>
      <c r="G76" s="241">
        <v>2</v>
      </c>
      <c r="H76" s="242"/>
      <c r="I76" s="243"/>
      <c r="J76" s="241">
        <v>2</v>
      </c>
      <c r="K76" s="242"/>
      <c r="L76" s="243"/>
      <c r="M76" s="241">
        <v>2</v>
      </c>
      <c r="N76" s="242"/>
      <c r="O76" s="243"/>
      <c r="P76" s="241">
        <v>1</v>
      </c>
      <c r="Q76" s="242"/>
      <c r="R76" s="243"/>
      <c r="S76" s="241">
        <v>1</v>
      </c>
      <c r="T76" s="242"/>
      <c r="U76" s="243"/>
      <c r="V76" s="244"/>
      <c r="W76" s="245"/>
      <c r="X76" s="246"/>
      <c r="Y76" s="241">
        <v>2</v>
      </c>
      <c r="Z76" s="242"/>
      <c r="AA76" s="243"/>
      <c r="AB76" s="90"/>
      <c r="AC76" s="241">
        <f>Y76+V76+S76+P76+M76+J76+G76+D76</f>
        <v>12</v>
      </c>
      <c r="AD76" s="91"/>
      <c r="AE76" s="248">
        <v>3</v>
      </c>
      <c r="AH76" s="270"/>
    </row>
    <row r="77" spans="2:34">
      <c r="B77" s="256"/>
      <c r="C77" s="257"/>
      <c r="D77" s="199">
        <f>X65</f>
        <v>3</v>
      </c>
      <c r="E77" s="73" t="s">
        <v>58</v>
      </c>
      <c r="F77" s="95">
        <f>V65</f>
        <v>2</v>
      </c>
      <c r="G77" s="199">
        <f>X67</f>
        <v>3</v>
      </c>
      <c r="H77" s="73" t="s">
        <v>58</v>
      </c>
      <c r="I77" s="95">
        <f>V67</f>
        <v>2</v>
      </c>
      <c r="J77" s="199">
        <f>X69</f>
        <v>3</v>
      </c>
      <c r="K77" s="73" t="s">
        <v>58</v>
      </c>
      <c r="L77" s="95">
        <f>V69</f>
        <v>1</v>
      </c>
      <c r="M77" s="199">
        <f>X71</f>
        <v>3</v>
      </c>
      <c r="N77" s="73" t="s">
        <v>58</v>
      </c>
      <c r="O77" s="95">
        <f>V71</f>
        <v>0</v>
      </c>
      <c r="P77" s="199">
        <f>X73</f>
        <v>1</v>
      </c>
      <c r="Q77" s="73" t="s">
        <v>58</v>
      </c>
      <c r="R77" s="95">
        <f>V73</f>
        <v>3</v>
      </c>
      <c r="S77" s="199">
        <f>X75</f>
        <v>1</v>
      </c>
      <c r="T77" s="73" t="s">
        <v>58</v>
      </c>
      <c r="U77" s="95">
        <f>V75</f>
        <v>3</v>
      </c>
      <c r="V77" s="92"/>
      <c r="W77" s="93"/>
      <c r="X77" s="94"/>
      <c r="Y77" s="199">
        <v>3</v>
      </c>
      <c r="Z77" s="73" t="s">
        <v>58</v>
      </c>
      <c r="AA77" s="95">
        <v>1</v>
      </c>
      <c r="AB77" s="90"/>
      <c r="AC77" s="254"/>
      <c r="AD77" s="96"/>
      <c r="AE77" s="255"/>
      <c r="AH77" s="270"/>
    </row>
    <row r="78" spans="2:34">
      <c r="B78" s="250">
        <v>8</v>
      </c>
      <c r="C78" s="252" t="s">
        <v>93</v>
      </c>
      <c r="D78" s="241">
        <v>1</v>
      </c>
      <c r="E78" s="242"/>
      <c r="F78" s="243"/>
      <c r="G78" s="241">
        <v>2</v>
      </c>
      <c r="H78" s="242"/>
      <c r="I78" s="243"/>
      <c r="J78" s="241">
        <v>2</v>
      </c>
      <c r="K78" s="242"/>
      <c r="L78" s="243"/>
      <c r="M78" s="241">
        <v>2</v>
      </c>
      <c r="N78" s="242"/>
      <c r="O78" s="243"/>
      <c r="P78" s="241">
        <v>1</v>
      </c>
      <c r="Q78" s="242"/>
      <c r="R78" s="243"/>
      <c r="S78" s="241">
        <v>2</v>
      </c>
      <c r="T78" s="242"/>
      <c r="U78" s="243"/>
      <c r="V78" s="241">
        <v>1</v>
      </c>
      <c r="W78" s="242"/>
      <c r="X78" s="243"/>
      <c r="Y78" s="244"/>
      <c r="Z78" s="245"/>
      <c r="AA78" s="246"/>
      <c r="AB78" s="90"/>
      <c r="AC78" s="241">
        <f>Y78+V78+S78+P78+M78+J78+G78+D78</f>
        <v>11</v>
      </c>
      <c r="AD78" s="91"/>
      <c r="AE78" s="248">
        <v>5</v>
      </c>
      <c r="AH78" s="270"/>
    </row>
    <row r="79" spans="2:34">
      <c r="B79" s="256"/>
      <c r="C79" s="257"/>
      <c r="D79" s="199">
        <f>AA65</f>
        <v>1</v>
      </c>
      <c r="E79" s="73" t="s">
        <v>58</v>
      </c>
      <c r="F79" s="95">
        <f>Y65</f>
        <v>3</v>
      </c>
      <c r="G79" s="199">
        <f>AA67</f>
        <v>3</v>
      </c>
      <c r="H79" s="73" t="s">
        <v>58</v>
      </c>
      <c r="I79" s="95">
        <f>Y67</f>
        <v>1</v>
      </c>
      <c r="J79" s="199">
        <f>AA69</f>
        <v>3</v>
      </c>
      <c r="K79" s="73" t="s">
        <v>58</v>
      </c>
      <c r="L79" s="95">
        <f>Y69</f>
        <v>1</v>
      </c>
      <c r="M79" s="199">
        <f>AA71</f>
        <v>3</v>
      </c>
      <c r="N79" s="73" t="s">
        <v>58</v>
      </c>
      <c r="O79" s="95">
        <f>Y71</f>
        <v>0</v>
      </c>
      <c r="P79" s="199">
        <f>AA73</f>
        <v>1</v>
      </c>
      <c r="Q79" s="73" t="s">
        <v>58</v>
      </c>
      <c r="R79" s="95">
        <f>Y73</f>
        <v>3</v>
      </c>
      <c r="S79" s="199">
        <f>AA75</f>
        <v>3</v>
      </c>
      <c r="T79" s="73" t="s">
        <v>58</v>
      </c>
      <c r="U79" s="95">
        <f>Y75</f>
        <v>2</v>
      </c>
      <c r="V79" s="199">
        <f>AA77</f>
        <v>1</v>
      </c>
      <c r="W79" s="73" t="s">
        <v>58</v>
      </c>
      <c r="X79" s="95">
        <f>Y77</f>
        <v>3</v>
      </c>
      <c r="Y79" s="92"/>
      <c r="Z79" s="93"/>
      <c r="AA79" s="94"/>
      <c r="AB79" s="90"/>
      <c r="AC79" s="254"/>
      <c r="AD79" s="96"/>
      <c r="AE79" s="255"/>
      <c r="AH79" s="270"/>
    </row>
    <row r="80" spans="2:34">
      <c r="AH80" s="270"/>
    </row>
    <row r="81" spans="2:34">
      <c r="AH81" s="202"/>
    </row>
    <row r="82" spans="2:34" ht="13.8" thickBot="1">
      <c r="C82" s="201" t="s">
        <v>291</v>
      </c>
      <c r="AH82" s="270"/>
    </row>
    <row r="83" spans="2:34">
      <c r="B83" s="269" t="s">
        <v>0</v>
      </c>
      <c r="C83" s="265" t="s">
        <v>55</v>
      </c>
      <c r="D83" s="260">
        <v>1</v>
      </c>
      <c r="E83" s="261"/>
      <c r="F83" s="262"/>
      <c r="G83" s="260">
        <v>2</v>
      </c>
      <c r="H83" s="261"/>
      <c r="I83" s="262"/>
      <c r="J83" s="260">
        <v>3</v>
      </c>
      <c r="K83" s="261"/>
      <c r="L83" s="262"/>
      <c r="M83" s="260">
        <v>4</v>
      </c>
      <c r="N83" s="261"/>
      <c r="O83" s="262"/>
      <c r="P83" s="260">
        <v>5</v>
      </c>
      <c r="Q83" s="261"/>
      <c r="R83" s="262"/>
      <c r="S83" s="260">
        <v>6</v>
      </c>
      <c r="T83" s="261"/>
      <c r="U83" s="262"/>
      <c r="V83" s="260">
        <v>7</v>
      </c>
      <c r="W83" s="261"/>
      <c r="X83" s="262"/>
      <c r="Y83" s="260">
        <v>8</v>
      </c>
      <c r="Z83" s="261"/>
      <c r="AA83" s="262"/>
      <c r="AB83" s="72"/>
      <c r="AC83" s="265" t="s">
        <v>19</v>
      </c>
      <c r="AD83" s="265" t="s">
        <v>20</v>
      </c>
      <c r="AE83" s="266" t="s">
        <v>21</v>
      </c>
      <c r="AH83" s="270"/>
    </row>
    <row r="84" spans="2:34">
      <c r="B84" s="256"/>
      <c r="C84" s="257"/>
      <c r="D84" s="259"/>
      <c r="E84" s="263"/>
      <c r="F84" s="264"/>
      <c r="G84" s="259"/>
      <c r="H84" s="263"/>
      <c r="I84" s="264"/>
      <c r="J84" s="259"/>
      <c r="K84" s="263"/>
      <c r="L84" s="264"/>
      <c r="M84" s="259"/>
      <c r="N84" s="263"/>
      <c r="O84" s="264"/>
      <c r="P84" s="259"/>
      <c r="Q84" s="263"/>
      <c r="R84" s="264"/>
      <c r="S84" s="259"/>
      <c r="T84" s="263"/>
      <c r="U84" s="264"/>
      <c r="V84" s="259"/>
      <c r="W84" s="263"/>
      <c r="X84" s="264"/>
      <c r="Y84" s="259"/>
      <c r="Z84" s="263"/>
      <c r="AA84" s="264"/>
      <c r="AB84" s="22"/>
      <c r="AC84" s="257"/>
      <c r="AD84" s="257"/>
      <c r="AE84" s="267"/>
      <c r="AH84" s="270"/>
    </row>
    <row r="85" spans="2:34">
      <c r="B85" s="250">
        <v>1</v>
      </c>
      <c r="C85" s="258" t="s">
        <v>86</v>
      </c>
      <c r="D85" s="244"/>
      <c r="E85" s="245"/>
      <c r="F85" s="246"/>
      <c r="G85" s="241">
        <v>2</v>
      </c>
      <c r="H85" s="242"/>
      <c r="I85" s="243"/>
      <c r="J85" s="241">
        <v>2</v>
      </c>
      <c r="K85" s="242"/>
      <c r="L85" s="243"/>
      <c r="M85" s="241">
        <v>2</v>
      </c>
      <c r="N85" s="242"/>
      <c r="O85" s="243"/>
      <c r="P85" s="241">
        <v>1</v>
      </c>
      <c r="Q85" s="242"/>
      <c r="R85" s="243"/>
      <c r="S85" s="241">
        <v>2</v>
      </c>
      <c r="T85" s="242"/>
      <c r="U85" s="243"/>
      <c r="V85" s="241">
        <v>2</v>
      </c>
      <c r="W85" s="242"/>
      <c r="X85" s="243"/>
      <c r="Y85" s="241">
        <v>2</v>
      </c>
      <c r="Z85" s="242"/>
      <c r="AA85" s="243"/>
      <c r="AB85" s="90"/>
      <c r="AC85" s="241">
        <f>Y85+V85+S85+P85+M85+J85+G85+D85</f>
        <v>13</v>
      </c>
      <c r="AD85" s="91"/>
      <c r="AE85" s="248">
        <v>9</v>
      </c>
      <c r="AH85" s="270"/>
    </row>
    <row r="86" spans="2:34">
      <c r="B86" s="256"/>
      <c r="C86" s="259"/>
      <c r="D86" s="92"/>
      <c r="E86" s="93"/>
      <c r="F86" s="94"/>
      <c r="G86" s="199">
        <v>3</v>
      </c>
      <c r="H86" s="73" t="s">
        <v>58</v>
      </c>
      <c r="I86" s="95">
        <v>2</v>
      </c>
      <c r="J86" s="199">
        <v>3</v>
      </c>
      <c r="K86" s="73" t="s">
        <v>58</v>
      </c>
      <c r="L86" s="95">
        <v>1</v>
      </c>
      <c r="M86" s="199">
        <v>3</v>
      </c>
      <c r="N86" s="73" t="s">
        <v>58</v>
      </c>
      <c r="O86" s="95">
        <v>1</v>
      </c>
      <c r="P86" s="199">
        <v>2</v>
      </c>
      <c r="Q86" s="73" t="s">
        <v>58</v>
      </c>
      <c r="R86" s="95">
        <v>3</v>
      </c>
      <c r="S86" s="199">
        <v>3</v>
      </c>
      <c r="T86" s="73" t="s">
        <v>58</v>
      </c>
      <c r="U86" s="95">
        <v>2</v>
      </c>
      <c r="V86" s="199" t="s">
        <v>298</v>
      </c>
      <c r="W86" s="73" t="s">
        <v>58</v>
      </c>
      <c r="X86" s="95" t="s">
        <v>297</v>
      </c>
      <c r="Y86" s="199">
        <v>3</v>
      </c>
      <c r="Z86" s="73" t="s">
        <v>58</v>
      </c>
      <c r="AA86" s="95">
        <v>2</v>
      </c>
      <c r="AB86" s="90"/>
      <c r="AC86" s="254"/>
      <c r="AD86" s="96"/>
      <c r="AE86" s="255"/>
    </row>
    <row r="87" spans="2:34">
      <c r="B87" s="250">
        <v>2</v>
      </c>
      <c r="C87" s="252" t="s">
        <v>88</v>
      </c>
      <c r="D87" s="241">
        <v>1</v>
      </c>
      <c r="E87" s="242"/>
      <c r="F87" s="243"/>
      <c r="G87" s="244"/>
      <c r="H87" s="245"/>
      <c r="I87" s="246"/>
      <c r="J87" s="241">
        <v>2</v>
      </c>
      <c r="K87" s="242"/>
      <c r="L87" s="243"/>
      <c r="M87" s="241">
        <v>2</v>
      </c>
      <c r="N87" s="242"/>
      <c r="O87" s="243"/>
      <c r="P87" s="241">
        <v>1</v>
      </c>
      <c r="Q87" s="242"/>
      <c r="R87" s="243"/>
      <c r="S87" s="241">
        <v>2</v>
      </c>
      <c r="T87" s="242"/>
      <c r="U87" s="243"/>
      <c r="V87" s="241">
        <v>2</v>
      </c>
      <c r="W87" s="242"/>
      <c r="X87" s="243"/>
      <c r="Y87" s="241">
        <v>2</v>
      </c>
      <c r="Z87" s="242"/>
      <c r="AA87" s="243"/>
      <c r="AB87" s="90"/>
      <c r="AC87" s="241">
        <f>Y87+V87+S87+P87+M87+J87+G87+D87</f>
        <v>12</v>
      </c>
      <c r="AD87" s="91"/>
      <c r="AE87" s="248">
        <v>10</v>
      </c>
    </row>
    <row r="88" spans="2:34">
      <c r="B88" s="256"/>
      <c r="C88" s="257"/>
      <c r="D88" s="199">
        <f>I86</f>
        <v>2</v>
      </c>
      <c r="E88" s="73" t="s">
        <v>58</v>
      </c>
      <c r="F88" s="95">
        <f>G86</f>
        <v>3</v>
      </c>
      <c r="G88" s="92"/>
      <c r="H88" s="93"/>
      <c r="I88" s="94"/>
      <c r="J88" s="199">
        <v>3</v>
      </c>
      <c r="K88" s="73" t="s">
        <v>58</v>
      </c>
      <c r="L88" s="95">
        <v>1</v>
      </c>
      <c r="M88" s="199">
        <v>3</v>
      </c>
      <c r="N88" s="73" t="s">
        <v>58</v>
      </c>
      <c r="O88" s="95">
        <v>1</v>
      </c>
      <c r="P88" s="199">
        <v>1</v>
      </c>
      <c r="Q88" s="73" t="s">
        <v>58</v>
      </c>
      <c r="R88" s="95">
        <v>3</v>
      </c>
      <c r="S88" s="199">
        <v>3</v>
      </c>
      <c r="T88" s="73" t="s">
        <v>58</v>
      </c>
      <c r="U88" s="95">
        <v>0</v>
      </c>
      <c r="V88" s="199" t="s">
        <v>298</v>
      </c>
      <c r="W88" s="73" t="s">
        <v>58</v>
      </c>
      <c r="X88" s="95" t="s">
        <v>297</v>
      </c>
      <c r="Y88" s="199">
        <v>3</v>
      </c>
      <c r="Z88" s="73" t="s">
        <v>58</v>
      </c>
      <c r="AA88" s="95">
        <v>0</v>
      </c>
      <c r="AB88" s="90"/>
      <c r="AC88" s="254"/>
      <c r="AD88" s="96"/>
      <c r="AE88" s="255"/>
    </row>
    <row r="89" spans="2:34">
      <c r="B89" s="250">
        <v>3</v>
      </c>
      <c r="C89" s="252" t="s">
        <v>87</v>
      </c>
      <c r="D89" s="241">
        <v>1</v>
      </c>
      <c r="E89" s="242"/>
      <c r="F89" s="243"/>
      <c r="G89" s="241">
        <v>1</v>
      </c>
      <c r="H89" s="242"/>
      <c r="I89" s="243"/>
      <c r="J89" s="244"/>
      <c r="K89" s="245"/>
      <c r="L89" s="246"/>
      <c r="M89" s="241">
        <v>1</v>
      </c>
      <c r="N89" s="242"/>
      <c r="O89" s="243"/>
      <c r="P89" s="241">
        <v>2</v>
      </c>
      <c r="Q89" s="242"/>
      <c r="R89" s="243"/>
      <c r="S89" s="241">
        <v>2</v>
      </c>
      <c r="T89" s="242"/>
      <c r="U89" s="243"/>
      <c r="V89" s="241">
        <v>2</v>
      </c>
      <c r="W89" s="242"/>
      <c r="X89" s="243"/>
      <c r="Y89" s="241">
        <v>1</v>
      </c>
      <c r="Z89" s="242"/>
      <c r="AA89" s="243"/>
      <c r="AB89" s="90"/>
      <c r="AC89" s="241">
        <f>Y89+V89+S89+P89+M89+J89+G89+D89</f>
        <v>10</v>
      </c>
      <c r="AD89" s="91"/>
      <c r="AE89" s="248">
        <v>13</v>
      </c>
    </row>
    <row r="90" spans="2:34">
      <c r="B90" s="256"/>
      <c r="C90" s="257"/>
      <c r="D90" s="199">
        <f>L86</f>
        <v>1</v>
      </c>
      <c r="E90" s="73" t="s">
        <v>58</v>
      </c>
      <c r="F90" s="95">
        <f>J86</f>
        <v>3</v>
      </c>
      <c r="G90" s="199">
        <f>L88</f>
        <v>1</v>
      </c>
      <c r="H90" s="73" t="s">
        <v>58</v>
      </c>
      <c r="I90" s="95">
        <f>J88</f>
        <v>3</v>
      </c>
      <c r="J90" s="92"/>
      <c r="K90" s="93"/>
      <c r="L90" s="94"/>
      <c r="M90" s="199">
        <v>2</v>
      </c>
      <c r="N90" s="73" t="s">
        <v>58</v>
      </c>
      <c r="O90" s="95">
        <v>3</v>
      </c>
      <c r="P90" s="199">
        <v>3</v>
      </c>
      <c r="Q90" s="73" t="s">
        <v>58</v>
      </c>
      <c r="R90" s="95">
        <v>2</v>
      </c>
      <c r="S90" s="199">
        <v>3</v>
      </c>
      <c r="T90" s="73" t="s">
        <v>58</v>
      </c>
      <c r="U90" s="95">
        <v>2</v>
      </c>
      <c r="V90" s="199" t="s">
        <v>298</v>
      </c>
      <c r="W90" s="73" t="s">
        <v>58</v>
      </c>
      <c r="X90" s="95" t="s">
        <v>297</v>
      </c>
      <c r="Y90" s="199">
        <v>0</v>
      </c>
      <c r="Z90" s="73" t="s">
        <v>58</v>
      </c>
      <c r="AA90" s="95">
        <v>3</v>
      </c>
      <c r="AB90" s="90"/>
      <c r="AC90" s="254"/>
      <c r="AD90" s="96"/>
      <c r="AE90" s="255"/>
    </row>
    <row r="91" spans="2:34">
      <c r="B91" s="250">
        <v>4</v>
      </c>
      <c r="C91" s="252" t="s">
        <v>84</v>
      </c>
      <c r="D91" s="241">
        <v>1</v>
      </c>
      <c r="E91" s="242"/>
      <c r="F91" s="243"/>
      <c r="G91" s="241">
        <v>1</v>
      </c>
      <c r="H91" s="242"/>
      <c r="I91" s="243"/>
      <c r="J91" s="241">
        <v>2</v>
      </c>
      <c r="K91" s="242"/>
      <c r="L91" s="243"/>
      <c r="M91" s="244"/>
      <c r="N91" s="245"/>
      <c r="O91" s="246"/>
      <c r="P91" s="241">
        <v>2</v>
      </c>
      <c r="Q91" s="242"/>
      <c r="R91" s="243"/>
      <c r="S91" s="241">
        <v>2</v>
      </c>
      <c r="T91" s="242"/>
      <c r="U91" s="243"/>
      <c r="V91" s="241">
        <v>2</v>
      </c>
      <c r="W91" s="242"/>
      <c r="X91" s="243"/>
      <c r="Y91" s="241">
        <v>2</v>
      </c>
      <c r="Z91" s="242"/>
      <c r="AA91" s="243"/>
      <c r="AB91" s="90"/>
      <c r="AC91" s="241">
        <f>Y91+V91+S91+P91+M91+J91+G91+D91</f>
        <v>12</v>
      </c>
      <c r="AD91" s="91"/>
      <c r="AE91" s="248">
        <v>11</v>
      </c>
    </row>
    <row r="92" spans="2:34">
      <c r="B92" s="256"/>
      <c r="C92" s="257"/>
      <c r="D92" s="199">
        <f>O86</f>
        <v>1</v>
      </c>
      <c r="E92" s="73" t="s">
        <v>58</v>
      </c>
      <c r="F92" s="95">
        <f>M86</f>
        <v>3</v>
      </c>
      <c r="G92" s="199">
        <f>O86</f>
        <v>1</v>
      </c>
      <c r="H92" s="73" t="s">
        <v>58</v>
      </c>
      <c r="I92" s="95">
        <f>M86</f>
        <v>3</v>
      </c>
      <c r="J92" s="199">
        <f>O90</f>
        <v>3</v>
      </c>
      <c r="K92" s="73" t="s">
        <v>58</v>
      </c>
      <c r="L92" s="95">
        <f>M90</f>
        <v>2</v>
      </c>
      <c r="M92" s="92"/>
      <c r="N92" s="93"/>
      <c r="O92" s="94"/>
      <c r="P92" s="199">
        <v>3</v>
      </c>
      <c r="Q92" s="73" t="s">
        <v>58</v>
      </c>
      <c r="R92" s="95">
        <v>1</v>
      </c>
      <c r="S92" s="199">
        <v>3</v>
      </c>
      <c r="T92" s="73" t="s">
        <v>58</v>
      </c>
      <c r="U92" s="95">
        <v>0</v>
      </c>
      <c r="V92" s="199" t="s">
        <v>298</v>
      </c>
      <c r="W92" s="73" t="s">
        <v>58</v>
      </c>
      <c r="X92" s="95" t="s">
        <v>297</v>
      </c>
      <c r="Y92" s="199">
        <v>3</v>
      </c>
      <c r="Z92" s="73" t="s">
        <v>58</v>
      </c>
      <c r="AA92" s="95">
        <v>0</v>
      </c>
      <c r="AB92" s="90"/>
      <c r="AC92" s="254"/>
      <c r="AD92" s="96"/>
      <c r="AE92" s="255"/>
    </row>
    <row r="93" spans="2:34">
      <c r="B93" s="250">
        <v>5</v>
      </c>
      <c r="C93" s="252" t="s">
        <v>96</v>
      </c>
      <c r="D93" s="241">
        <v>2</v>
      </c>
      <c r="E93" s="242"/>
      <c r="F93" s="243"/>
      <c r="G93" s="241">
        <v>2</v>
      </c>
      <c r="H93" s="242"/>
      <c r="I93" s="243"/>
      <c r="J93" s="241">
        <v>1</v>
      </c>
      <c r="K93" s="242"/>
      <c r="L93" s="243"/>
      <c r="M93" s="241">
        <v>1</v>
      </c>
      <c r="N93" s="242"/>
      <c r="O93" s="243"/>
      <c r="P93" s="244"/>
      <c r="Q93" s="245"/>
      <c r="R93" s="246"/>
      <c r="S93" s="241">
        <v>2</v>
      </c>
      <c r="T93" s="242"/>
      <c r="U93" s="243"/>
      <c r="V93" s="241">
        <v>1</v>
      </c>
      <c r="W93" s="242"/>
      <c r="X93" s="243"/>
      <c r="Y93" s="241">
        <v>2</v>
      </c>
      <c r="Z93" s="242"/>
      <c r="AA93" s="243"/>
      <c r="AB93" s="90"/>
      <c r="AC93" s="241">
        <f>Y93+V93+S93+P93+M93+J93+G93+D93</f>
        <v>11</v>
      </c>
      <c r="AD93" s="91"/>
      <c r="AE93" s="248">
        <v>12</v>
      </c>
    </row>
    <row r="94" spans="2:34">
      <c r="B94" s="256"/>
      <c r="C94" s="257"/>
      <c r="D94" s="199">
        <f>R86</f>
        <v>3</v>
      </c>
      <c r="E94" s="73" t="s">
        <v>58</v>
      </c>
      <c r="F94" s="95">
        <f>P86</f>
        <v>2</v>
      </c>
      <c r="G94" s="199">
        <f>R88</f>
        <v>3</v>
      </c>
      <c r="H94" s="73" t="s">
        <v>58</v>
      </c>
      <c r="I94" s="95">
        <f>P88</f>
        <v>1</v>
      </c>
      <c r="J94" s="199">
        <f>R90</f>
        <v>2</v>
      </c>
      <c r="K94" s="73" t="s">
        <v>58</v>
      </c>
      <c r="L94" s="95">
        <f>P90</f>
        <v>3</v>
      </c>
      <c r="M94" s="199">
        <f>R92</f>
        <v>1</v>
      </c>
      <c r="N94" s="73" t="s">
        <v>58</v>
      </c>
      <c r="O94" s="95">
        <f>P92</f>
        <v>3</v>
      </c>
      <c r="P94" s="92"/>
      <c r="Q94" s="93"/>
      <c r="R94" s="94"/>
      <c r="S94" s="199">
        <v>3</v>
      </c>
      <c r="T94" s="73" t="s">
        <v>58</v>
      </c>
      <c r="U94" s="95">
        <v>0</v>
      </c>
      <c r="V94" s="199">
        <v>2</v>
      </c>
      <c r="W94" s="73" t="s">
        <v>58</v>
      </c>
      <c r="X94" s="95">
        <v>3</v>
      </c>
      <c r="Y94" s="199">
        <v>3</v>
      </c>
      <c r="Z94" s="73" t="s">
        <v>58</v>
      </c>
      <c r="AA94" s="95">
        <v>1</v>
      </c>
      <c r="AB94" s="90"/>
      <c r="AC94" s="254"/>
      <c r="AD94" s="96"/>
      <c r="AE94" s="255"/>
    </row>
    <row r="95" spans="2:34">
      <c r="B95" s="250">
        <v>6</v>
      </c>
      <c r="C95" s="252" t="s">
        <v>92</v>
      </c>
      <c r="D95" s="241">
        <v>1</v>
      </c>
      <c r="E95" s="242"/>
      <c r="F95" s="243"/>
      <c r="G95" s="241">
        <v>1</v>
      </c>
      <c r="H95" s="242"/>
      <c r="I95" s="243"/>
      <c r="J95" s="241">
        <v>1</v>
      </c>
      <c r="K95" s="242"/>
      <c r="L95" s="243"/>
      <c r="M95" s="241">
        <v>1</v>
      </c>
      <c r="N95" s="242"/>
      <c r="O95" s="243"/>
      <c r="P95" s="241">
        <v>1</v>
      </c>
      <c r="Q95" s="242"/>
      <c r="R95" s="243"/>
      <c r="S95" s="244"/>
      <c r="T95" s="245"/>
      <c r="U95" s="246"/>
      <c r="V95" s="241">
        <v>2</v>
      </c>
      <c r="W95" s="242"/>
      <c r="X95" s="243"/>
      <c r="Y95" s="241">
        <v>1</v>
      </c>
      <c r="Z95" s="242"/>
      <c r="AA95" s="243"/>
      <c r="AB95" s="90"/>
      <c r="AC95" s="241">
        <f>Y95+V95+S95+P95+M95+J95+G95+D95</f>
        <v>8</v>
      </c>
      <c r="AD95" s="91"/>
      <c r="AE95" s="248">
        <v>15</v>
      </c>
    </row>
    <row r="96" spans="2:34">
      <c r="B96" s="256"/>
      <c r="C96" s="257"/>
      <c r="D96" s="199">
        <f>U86</f>
        <v>2</v>
      </c>
      <c r="E96" s="73" t="s">
        <v>58</v>
      </c>
      <c r="F96" s="95">
        <f>S86</f>
        <v>3</v>
      </c>
      <c r="G96" s="199">
        <f>U88</f>
        <v>0</v>
      </c>
      <c r="H96" s="73" t="s">
        <v>58</v>
      </c>
      <c r="I96" s="95">
        <f>S88</f>
        <v>3</v>
      </c>
      <c r="J96" s="199">
        <f>U90</f>
        <v>2</v>
      </c>
      <c r="K96" s="73" t="s">
        <v>58</v>
      </c>
      <c r="L96" s="95">
        <f>S90</f>
        <v>3</v>
      </c>
      <c r="M96" s="199">
        <f>U92</f>
        <v>0</v>
      </c>
      <c r="N96" s="73" t="s">
        <v>58</v>
      </c>
      <c r="O96" s="95">
        <f>S92</f>
        <v>3</v>
      </c>
      <c r="P96" s="199">
        <f>U94</f>
        <v>0</v>
      </c>
      <c r="Q96" s="73" t="s">
        <v>58</v>
      </c>
      <c r="R96" s="95">
        <f>S94</f>
        <v>3</v>
      </c>
      <c r="S96" s="92"/>
      <c r="T96" s="93"/>
      <c r="U96" s="94"/>
      <c r="V96" s="199">
        <v>3</v>
      </c>
      <c r="W96" s="73" t="s">
        <v>58</v>
      </c>
      <c r="X96" s="95">
        <v>2</v>
      </c>
      <c r="Y96" s="199">
        <v>1</v>
      </c>
      <c r="Z96" s="73" t="s">
        <v>58</v>
      </c>
      <c r="AA96" s="95">
        <v>3</v>
      </c>
      <c r="AB96" s="90"/>
      <c r="AC96" s="254"/>
      <c r="AD96" s="96"/>
      <c r="AE96" s="255"/>
    </row>
    <row r="97" spans="2:31">
      <c r="B97" s="250">
        <v>7</v>
      </c>
      <c r="C97" s="252" t="s">
        <v>95</v>
      </c>
      <c r="D97" s="241">
        <v>0</v>
      </c>
      <c r="E97" s="242"/>
      <c r="F97" s="243"/>
      <c r="G97" s="241">
        <v>0</v>
      </c>
      <c r="H97" s="242"/>
      <c r="I97" s="243"/>
      <c r="J97" s="241">
        <v>0</v>
      </c>
      <c r="K97" s="242"/>
      <c r="L97" s="243"/>
      <c r="M97" s="241">
        <v>0</v>
      </c>
      <c r="N97" s="242"/>
      <c r="O97" s="243"/>
      <c r="P97" s="241">
        <v>2</v>
      </c>
      <c r="Q97" s="242"/>
      <c r="R97" s="243"/>
      <c r="S97" s="241">
        <v>1</v>
      </c>
      <c r="T97" s="242"/>
      <c r="U97" s="243"/>
      <c r="V97" s="244"/>
      <c r="W97" s="245"/>
      <c r="X97" s="246"/>
      <c r="Y97" s="241">
        <v>2</v>
      </c>
      <c r="Z97" s="242"/>
      <c r="AA97" s="243"/>
      <c r="AB97" s="90"/>
      <c r="AC97" s="241">
        <f>Y97+V97+S97+P97+M97+J97+G97+D97</f>
        <v>5</v>
      </c>
      <c r="AD97" s="91"/>
      <c r="AE97" s="248">
        <v>16</v>
      </c>
    </row>
    <row r="98" spans="2:31">
      <c r="B98" s="256"/>
      <c r="C98" s="257"/>
      <c r="D98" s="199" t="str">
        <f>X86</f>
        <v>п</v>
      </c>
      <c r="E98" s="73" t="s">
        <v>58</v>
      </c>
      <c r="F98" s="95" t="str">
        <f>V86</f>
        <v>в</v>
      </c>
      <c r="G98" s="199" t="str">
        <f>X88</f>
        <v>п</v>
      </c>
      <c r="H98" s="73" t="s">
        <v>58</v>
      </c>
      <c r="I98" s="95" t="str">
        <f>V88</f>
        <v>в</v>
      </c>
      <c r="J98" s="199" t="str">
        <f>X90</f>
        <v>п</v>
      </c>
      <c r="K98" s="73" t="s">
        <v>58</v>
      </c>
      <c r="L98" s="95" t="str">
        <f>V90</f>
        <v>в</v>
      </c>
      <c r="M98" s="199" t="str">
        <f>X92</f>
        <v>п</v>
      </c>
      <c r="N98" s="73" t="s">
        <v>58</v>
      </c>
      <c r="O98" s="95" t="str">
        <f>V92</f>
        <v>в</v>
      </c>
      <c r="P98" s="199">
        <f>X94</f>
        <v>3</v>
      </c>
      <c r="Q98" s="73" t="s">
        <v>58</v>
      </c>
      <c r="R98" s="95">
        <f>V94</f>
        <v>2</v>
      </c>
      <c r="S98" s="199">
        <f>X96</f>
        <v>2</v>
      </c>
      <c r="T98" s="73" t="s">
        <v>58</v>
      </c>
      <c r="U98" s="95">
        <f>V96</f>
        <v>3</v>
      </c>
      <c r="V98" s="92"/>
      <c r="W98" s="93"/>
      <c r="X98" s="94"/>
      <c r="Y98" s="199">
        <v>3</v>
      </c>
      <c r="Z98" s="73" t="s">
        <v>58</v>
      </c>
      <c r="AA98" s="95">
        <v>1</v>
      </c>
      <c r="AB98" s="90"/>
      <c r="AC98" s="254"/>
      <c r="AD98" s="96"/>
      <c r="AE98" s="255"/>
    </row>
    <row r="99" spans="2:31">
      <c r="B99" s="250">
        <v>8</v>
      </c>
      <c r="C99" s="252" t="s">
        <v>97</v>
      </c>
      <c r="D99" s="241">
        <v>1</v>
      </c>
      <c r="E99" s="242"/>
      <c r="F99" s="243"/>
      <c r="G99" s="241">
        <v>1</v>
      </c>
      <c r="H99" s="242"/>
      <c r="I99" s="243"/>
      <c r="J99" s="241">
        <v>2</v>
      </c>
      <c r="K99" s="242"/>
      <c r="L99" s="243"/>
      <c r="M99" s="241">
        <v>1</v>
      </c>
      <c r="N99" s="242"/>
      <c r="O99" s="243"/>
      <c r="P99" s="241">
        <v>1</v>
      </c>
      <c r="Q99" s="242"/>
      <c r="R99" s="243"/>
      <c r="S99" s="241">
        <v>2</v>
      </c>
      <c r="T99" s="242"/>
      <c r="U99" s="243"/>
      <c r="V99" s="241">
        <v>1</v>
      </c>
      <c r="W99" s="242"/>
      <c r="X99" s="243"/>
      <c r="Y99" s="244"/>
      <c r="Z99" s="245"/>
      <c r="AA99" s="246"/>
      <c r="AB99" s="90"/>
      <c r="AC99" s="241">
        <f>Y99+V99+S99+P99+M99+J99+G99+D99</f>
        <v>9</v>
      </c>
      <c r="AD99" s="91"/>
      <c r="AE99" s="248">
        <v>14</v>
      </c>
    </row>
    <row r="100" spans="2:31">
      <c r="B100" s="256"/>
      <c r="C100" s="257"/>
      <c r="D100" s="199">
        <f>AA86</f>
        <v>2</v>
      </c>
      <c r="E100" s="73" t="s">
        <v>58</v>
      </c>
      <c r="F100" s="95">
        <f>Y86</f>
        <v>3</v>
      </c>
      <c r="G100" s="199">
        <f>AA88</f>
        <v>0</v>
      </c>
      <c r="H100" s="73" t="s">
        <v>58</v>
      </c>
      <c r="I100" s="95">
        <f>Y88</f>
        <v>3</v>
      </c>
      <c r="J100" s="199">
        <f>AA90</f>
        <v>3</v>
      </c>
      <c r="K100" s="73" t="s">
        <v>58</v>
      </c>
      <c r="L100" s="95">
        <f>Y90</f>
        <v>0</v>
      </c>
      <c r="M100" s="199">
        <f>AA92</f>
        <v>0</v>
      </c>
      <c r="N100" s="73" t="s">
        <v>58</v>
      </c>
      <c r="O100" s="95">
        <f>Y92</f>
        <v>3</v>
      </c>
      <c r="P100" s="199">
        <f>AA94</f>
        <v>1</v>
      </c>
      <c r="Q100" s="73" t="s">
        <v>58</v>
      </c>
      <c r="R100" s="95">
        <f>Y94</f>
        <v>3</v>
      </c>
      <c r="S100" s="199">
        <f>AA96</f>
        <v>3</v>
      </c>
      <c r="T100" s="73" t="s">
        <v>58</v>
      </c>
      <c r="U100" s="95">
        <f>Y96</f>
        <v>1</v>
      </c>
      <c r="V100" s="199">
        <f>AA98</f>
        <v>1</v>
      </c>
      <c r="W100" s="73" t="s">
        <v>58</v>
      </c>
      <c r="X100" s="95">
        <f>Y98</f>
        <v>3</v>
      </c>
      <c r="Y100" s="92"/>
      <c r="Z100" s="93"/>
      <c r="AA100" s="94"/>
      <c r="AB100" s="90"/>
      <c r="AC100" s="254"/>
      <c r="AD100" s="96"/>
      <c r="AE100" s="255"/>
    </row>
    <row r="102" spans="2:31">
      <c r="C102" s="236" t="s">
        <v>285</v>
      </c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6"/>
      <c r="AD102" s="236"/>
    </row>
    <row r="103" spans="2:31">
      <c r="C103" s="236" t="s">
        <v>284</v>
      </c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</row>
  </sheetData>
  <mergeCells count="456">
    <mergeCell ref="D1:H1"/>
    <mergeCell ref="C2:AD2"/>
    <mergeCell ref="C3:AD3"/>
    <mergeCell ref="C4:AD4"/>
    <mergeCell ref="D6:V6"/>
    <mergeCell ref="B9:B10"/>
    <mergeCell ref="C9:C10"/>
    <mergeCell ref="D9:F10"/>
    <mergeCell ref="G9:I10"/>
    <mergeCell ref="J9:L10"/>
    <mergeCell ref="B13:B14"/>
    <mergeCell ref="C13:C14"/>
    <mergeCell ref="D13:F13"/>
    <mergeCell ref="G13:I13"/>
    <mergeCell ref="J13:L13"/>
    <mergeCell ref="M13:O13"/>
    <mergeCell ref="AD9:AD10"/>
    <mergeCell ref="AE9:AE10"/>
    <mergeCell ref="B11:B12"/>
    <mergeCell ref="C11:C12"/>
    <mergeCell ref="D11:F11"/>
    <mergeCell ref="G11:I11"/>
    <mergeCell ref="J11:L11"/>
    <mergeCell ref="M11:O11"/>
    <mergeCell ref="P11:R11"/>
    <mergeCell ref="S11:U11"/>
    <mergeCell ref="M9:O10"/>
    <mergeCell ref="P9:R10"/>
    <mergeCell ref="S9:U10"/>
    <mergeCell ref="V9:X10"/>
    <mergeCell ref="Y9:AA10"/>
    <mergeCell ref="AC9:AC10"/>
    <mergeCell ref="P13:R13"/>
    <mergeCell ref="S13:U13"/>
    <mergeCell ref="V13:X13"/>
    <mergeCell ref="Y13:AA13"/>
    <mergeCell ref="AC13:AC14"/>
    <mergeCell ref="AE13:AE14"/>
    <mergeCell ref="V11:X11"/>
    <mergeCell ref="Y11:AA11"/>
    <mergeCell ref="AC11:AC12"/>
    <mergeCell ref="AE11:AE12"/>
    <mergeCell ref="P15:R15"/>
    <mergeCell ref="S15:U15"/>
    <mergeCell ref="V15:X15"/>
    <mergeCell ref="Y15:AA15"/>
    <mergeCell ref="AC15:AC16"/>
    <mergeCell ref="AE15:AE16"/>
    <mergeCell ref="B15:B16"/>
    <mergeCell ref="C15:C16"/>
    <mergeCell ref="D15:F15"/>
    <mergeCell ref="G15:I15"/>
    <mergeCell ref="J15:L15"/>
    <mergeCell ref="M15:O15"/>
    <mergeCell ref="P17:R17"/>
    <mergeCell ref="S17:U17"/>
    <mergeCell ref="V17:X17"/>
    <mergeCell ref="Y17:AA17"/>
    <mergeCell ref="AC17:AC18"/>
    <mergeCell ref="AE17:AE18"/>
    <mergeCell ref="B17:B18"/>
    <mergeCell ref="C17:C18"/>
    <mergeCell ref="D17:F17"/>
    <mergeCell ref="G17:I17"/>
    <mergeCell ref="J17:L17"/>
    <mergeCell ref="M17:O17"/>
    <mergeCell ref="P19:R19"/>
    <mergeCell ref="S19:U19"/>
    <mergeCell ref="V19:X19"/>
    <mergeCell ref="Y19:AA19"/>
    <mergeCell ref="AC19:AC20"/>
    <mergeCell ref="AE19:AE20"/>
    <mergeCell ref="B19:B20"/>
    <mergeCell ref="C19:C20"/>
    <mergeCell ref="D19:F19"/>
    <mergeCell ref="G19:I19"/>
    <mergeCell ref="J19:L19"/>
    <mergeCell ref="M19:O19"/>
    <mergeCell ref="P21:R21"/>
    <mergeCell ref="S21:U21"/>
    <mergeCell ref="V21:X21"/>
    <mergeCell ref="Y21:AA21"/>
    <mergeCell ref="AC21:AC22"/>
    <mergeCell ref="AE21:AE22"/>
    <mergeCell ref="B21:B22"/>
    <mergeCell ref="C21:C22"/>
    <mergeCell ref="D21:F21"/>
    <mergeCell ref="G21:I21"/>
    <mergeCell ref="J21:L21"/>
    <mergeCell ref="M21:O21"/>
    <mergeCell ref="P23:R23"/>
    <mergeCell ref="S23:U23"/>
    <mergeCell ref="V23:X23"/>
    <mergeCell ref="Y23:AA23"/>
    <mergeCell ref="AC23:AC24"/>
    <mergeCell ref="AE23:AE24"/>
    <mergeCell ref="B23:B24"/>
    <mergeCell ref="C23:C24"/>
    <mergeCell ref="D23:F23"/>
    <mergeCell ref="G23:I23"/>
    <mergeCell ref="J23:L23"/>
    <mergeCell ref="M23:O23"/>
    <mergeCell ref="P25:R25"/>
    <mergeCell ref="S25:U25"/>
    <mergeCell ref="V25:X25"/>
    <mergeCell ref="Y25:AA25"/>
    <mergeCell ref="AC25:AC26"/>
    <mergeCell ref="AE25:AE26"/>
    <mergeCell ref="B25:B26"/>
    <mergeCell ref="C25:C26"/>
    <mergeCell ref="D25:F25"/>
    <mergeCell ref="G25:I25"/>
    <mergeCell ref="J25:L25"/>
    <mergeCell ref="M25:O25"/>
    <mergeCell ref="AE31:AE32"/>
    <mergeCell ref="B33:B34"/>
    <mergeCell ref="C33:C34"/>
    <mergeCell ref="D33:F33"/>
    <mergeCell ref="G33:I33"/>
    <mergeCell ref="J33:L33"/>
    <mergeCell ref="M33:O33"/>
    <mergeCell ref="P33:R33"/>
    <mergeCell ref="S33:U33"/>
    <mergeCell ref="V33:X33"/>
    <mergeCell ref="P31:R32"/>
    <mergeCell ref="S31:U32"/>
    <mergeCell ref="V31:X32"/>
    <mergeCell ref="Y31:AA32"/>
    <mergeCell ref="AC31:AC32"/>
    <mergeCell ref="AD31:AD32"/>
    <mergeCell ref="B31:B32"/>
    <mergeCell ref="C31:C32"/>
    <mergeCell ref="D31:F32"/>
    <mergeCell ref="G31:I32"/>
    <mergeCell ref="J31:L32"/>
    <mergeCell ref="M31:O32"/>
    <mergeCell ref="Y33:AA33"/>
    <mergeCell ref="AC33:AC34"/>
    <mergeCell ref="AE33:AE34"/>
    <mergeCell ref="B35:B36"/>
    <mergeCell ref="C35:C36"/>
    <mergeCell ref="D35:F35"/>
    <mergeCell ref="G35:I35"/>
    <mergeCell ref="J35:L35"/>
    <mergeCell ref="M35:O35"/>
    <mergeCell ref="P35:R35"/>
    <mergeCell ref="S35:U35"/>
    <mergeCell ref="V35:X35"/>
    <mergeCell ref="Y35:AA35"/>
    <mergeCell ref="AC35:AC36"/>
    <mergeCell ref="AE35:AE36"/>
    <mergeCell ref="B37:B38"/>
    <mergeCell ref="C37:C38"/>
    <mergeCell ref="D37:F37"/>
    <mergeCell ref="G37:I37"/>
    <mergeCell ref="J37:L37"/>
    <mergeCell ref="AE37:AE38"/>
    <mergeCell ref="B39:B40"/>
    <mergeCell ref="C39:C40"/>
    <mergeCell ref="D39:F39"/>
    <mergeCell ref="G39:I39"/>
    <mergeCell ref="J39:L39"/>
    <mergeCell ref="M39:O39"/>
    <mergeCell ref="P39:R39"/>
    <mergeCell ref="S39:U39"/>
    <mergeCell ref="V39:X39"/>
    <mergeCell ref="M37:O37"/>
    <mergeCell ref="P37:R37"/>
    <mergeCell ref="S37:U37"/>
    <mergeCell ref="V37:X37"/>
    <mergeCell ref="Y37:AA37"/>
    <mergeCell ref="AC37:AC38"/>
    <mergeCell ref="Y39:AA39"/>
    <mergeCell ref="AC39:AC40"/>
    <mergeCell ref="AE39:AE40"/>
    <mergeCell ref="B41:B42"/>
    <mergeCell ref="C41:C42"/>
    <mergeCell ref="D41:F41"/>
    <mergeCell ref="G41:I41"/>
    <mergeCell ref="J41:L41"/>
    <mergeCell ref="M41:O41"/>
    <mergeCell ref="P41:R41"/>
    <mergeCell ref="S41:U41"/>
    <mergeCell ref="V41:X41"/>
    <mergeCell ref="Y41:AA41"/>
    <mergeCell ref="AC41:AC42"/>
    <mergeCell ref="AE41:AE42"/>
    <mergeCell ref="B43:B44"/>
    <mergeCell ref="C43:C44"/>
    <mergeCell ref="D43:F43"/>
    <mergeCell ref="G43:I43"/>
    <mergeCell ref="J43:L43"/>
    <mergeCell ref="B47:B48"/>
    <mergeCell ref="C47:C48"/>
    <mergeCell ref="D47:F47"/>
    <mergeCell ref="G47:I47"/>
    <mergeCell ref="J47:L47"/>
    <mergeCell ref="M47:O47"/>
    <mergeCell ref="P47:R47"/>
    <mergeCell ref="AE43:AE44"/>
    <mergeCell ref="B45:B46"/>
    <mergeCell ref="C45:C46"/>
    <mergeCell ref="D45:F45"/>
    <mergeCell ref="G45:I45"/>
    <mergeCell ref="J45:L45"/>
    <mergeCell ref="M45:O45"/>
    <mergeCell ref="P45:R45"/>
    <mergeCell ref="S45:U45"/>
    <mergeCell ref="M43:O43"/>
    <mergeCell ref="P43:R43"/>
    <mergeCell ref="S43:U43"/>
    <mergeCell ref="V43:X43"/>
    <mergeCell ref="Y43:AA43"/>
    <mergeCell ref="AC43:AC44"/>
    <mergeCell ref="S47:U47"/>
    <mergeCell ref="V47:X47"/>
    <mergeCell ref="Y47:AA47"/>
    <mergeCell ref="AC47:AC48"/>
    <mergeCell ref="AE47:AE48"/>
    <mergeCell ref="C50:AD50"/>
    <mergeCell ref="Y45:AA45"/>
    <mergeCell ref="AC45:AC46"/>
    <mergeCell ref="AE45:AE46"/>
    <mergeCell ref="C51:AD51"/>
    <mergeCell ref="C55:AD55"/>
    <mergeCell ref="C56:AD56"/>
    <mergeCell ref="C57:AD57"/>
    <mergeCell ref="V45:X45"/>
    <mergeCell ref="D59:V59"/>
    <mergeCell ref="B62:B63"/>
    <mergeCell ref="C62:C63"/>
    <mergeCell ref="D62:F63"/>
    <mergeCell ref="G62:I63"/>
    <mergeCell ref="J62:L63"/>
    <mergeCell ref="B66:B67"/>
    <mergeCell ref="C66:C67"/>
    <mergeCell ref="D66:F66"/>
    <mergeCell ref="G66:I66"/>
    <mergeCell ref="J66:L66"/>
    <mergeCell ref="M66:O66"/>
    <mergeCell ref="P66:R66"/>
    <mergeCell ref="S66:U66"/>
    <mergeCell ref="V66:X66"/>
    <mergeCell ref="AD62:AD63"/>
    <mergeCell ref="AE62:AE63"/>
    <mergeCell ref="B64:B65"/>
    <mergeCell ref="C64:C65"/>
    <mergeCell ref="D64:F64"/>
    <mergeCell ref="G64:I64"/>
    <mergeCell ref="J64:L64"/>
    <mergeCell ref="M64:O64"/>
    <mergeCell ref="P64:R64"/>
    <mergeCell ref="S64:U64"/>
    <mergeCell ref="M62:O63"/>
    <mergeCell ref="P62:R63"/>
    <mergeCell ref="S62:U63"/>
    <mergeCell ref="V62:X63"/>
    <mergeCell ref="Y62:AA63"/>
    <mergeCell ref="AC62:AC63"/>
    <mergeCell ref="Y66:AA66"/>
    <mergeCell ref="AC66:AC67"/>
    <mergeCell ref="AE66:AE67"/>
    <mergeCell ref="V64:X64"/>
    <mergeCell ref="Y64:AA64"/>
    <mergeCell ref="AC64:AC65"/>
    <mergeCell ref="AE64:AE65"/>
    <mergeCell ref="P68:R68"/>
    <mergeCell ref="S68:U68"/>
    <mergeCell ref="V68:X68"/>
    <mergeCell ref="Y68:AA68"/>
    <mergeCell ref="AC68:AC69"/>
    <mergeCell ref="AE68:AE69"/>
    <mergeCell ref="B68:B69"/>
    <mergeCell ref="C68:C69"/>
    <mergeCell ref="D68:F68"/>
    <mergeCell ref="G68:I68"/>
    <mergeCell ref="J68:L68"/>
    <mergeCell ref="M68:O68"/>
    <mergeCell ref="P70:R70"/>
    <mergeCell ref="S70:U70"/>
    <mergeCell ref="V70:X70"/>
    <mergeCell ref="Y70:AA70"/>
    <mergeCell ref="AC70:AC71"/>
    <mergeCell ref="AE70:AE71"/>
    <mergeCell ref="B70:B71"/>
    <mergeCell ref="C70:C71"/>
    <mergeCell ref="D70:F70"/>
    <mergeCell ref="G70:I70"/>
    <mergeCell ref="J70:L70"/>
    <mergeCell ref="M70:O70"/>
    <mergeCell ref="AH73:AH74"/>
    <mergeCell ref="B74:B75"/>
    <mergeCell ref="C74:C75"/>
    <mergeCell ref="D74:F74"/>
    <mergeCell ref="G74:I74"/>
    <mergeCell ref="J74:L74"/>
    <mergeCell ref="M74:O74"/>
    <mergeCell ref="AH71:AH72"/>
    <mergeCell ref="B72:B73"/>
    <mergeCell ref="C72:C73"/>
    <mergeCell ref="D72:F72"/>
    <mergeCell ref="G72:I72"/>
    <mergeCell ref="J72:L72"/>
    <mergeCell ref="M72:O72"/>
    <mergeCell ref="P72:R72"/>
    <mergeCell ref="S72:U72"/>
    <mergeCell ref="V72:X72"/>
    <mergeCell ref="P74:R74"/>
    <mergeCell ref="S74:U74"/>
    <mergeCell ref="V74:X74"/>
    <mergeCell ref="Y74:AA74"/>
    <mergeCell ref="AC74:AC75"/>
    <mergeCell ref="AE74:AE75"/>
    <mergeCell ref="Y72:AA72"/>
    <mergeCell ref="AC72:AC73"/>
    <mergeCell ref="AE72:AE73"/>
    <mergeCell ref="AH77:AH78"/>
    <mergeCell ref="B78:B79"/>
    <mergeCell ref="C78:C79"/>
    <mergeCell ref="D78:F78"/>
    <mergeCell ref="G78:I78"/>
    <mergeCell ref="J78:L78"/>
    <mergeCell ref="M78:O78"/>
    <mergeCell ref="AH75:AH76"/>
    <mergeCell ref="B76:B77"/>
    <mergeCell ref="C76:C77"/>
    <mergeCell ref="D76:F76"/>
    <mergeCell ref="G76:I76"/>
    <mergeCell ref="J76:L76"/>
    <mergeCell ref="M76:O76"/>
    <mergeCell ref="P76:R76"/>
    <mergeCell ref="S76:U76"/>
    <mergeCell ref="V76:X76"/>
    <mergeCell ref="P78:R78"/>
    <mergeCell ref="S78:U78"/>
    <mergeCell ref="V78:X78"/>
    <mergeCell ref="Y78:AA78"/>
    <mergeCell ref="AC78:AC79"/>
    <mergeCell ref="AE78:AE79"/>
    <mergeCell ref="Y76:AA76"/>
    <mergeCell ref="AC76:AC77"/>
    <mergeCell ref="AE76:AE77"/>
    <mergeCell ref="AH79:AH80"/>
    <mergeCell ref="AH82:AH83"/>
    <mergeCell ref="B83:B84"/>
    <mergeCell ref="C83:C84"/>
    <mergeCell ref="D83:F84"/>
    <mergeCell ref="G83:I84"/>
    <mergeCell ref="J83:L84"/>
    <mergeCell ref="M83:O84"/>
    <mergeCell ref="P83:R84"/>
    <mergeCell ref="AH84:AH85"/>
    <mergeCell ref="B85:B86"/>
    <mergeCell ref="C85:C86"/>
    <mergeCell ref="D85:F85"/>
    <mergeCell ref="G85:I85"/>
    <mergeCell ref="J85:L85"/>
    <mergeCell ref="M85:O85"/>
    <mergeCell ref="P85:R85"/>
    <mergeCell ref="S85:U85"/>
    <mergeCell ref="V85:X85"/>
    <mergeCell ref="S83:U84"/>
    <mergeCell ref="V83:X84"/>
    <mergeCell ref="Y83:AA84"/>
    <mergeCell ref="AC83:AC84"/>
    <mergeCell ref="AD83:AD84"/>
    <mergeCell ref="AE83:AE84"/>
    <mergeCell ref="Y85:AA85"/>
    <mergeCell ref="AC85:AC86"/>
    <mergeCell ref="AE85:AE86"/>
    <mergeCell ref="B87:B88"/>
    <mergeCell ref="C87:C88"/>
    <mergeCell ref="D87:F87"/>
    <mergeCell ref="G87:I87"/>
    <mergeCell ref="J87:L87"/>
    <mergeCell ref="M87:O87"/>
    <mergeCell ref="P87:R87"/>
    <mergeCell ref="S87:U87"/>
    <mergeCell ref="V87:X87"/>
    <mergeCell ref="Y87:AA87"/>
    <mergeCell ref="AC87:AC88"/>
    <mergeCell ref="AE87:AE88"/>
    <mergeCell ref="B89:B90"/>
    <mergeCell ref="C89:C90"/>
    <mergeCell ref="D89:F89"/>
    <mergeCell ref="G89:I89"/>
    <mergeCell ref="J89:L89"/>
    <mergeCell ref="AE89:AE90"/>
    <mergeCell ref="B91:B92"/>
    <mergeCell ref="C91:C92"/>
    <mergeCell ref="D91:F91"/>
    <mergeCell ref="G91:I91"/>
    <mergeCell ref="J91:L91"/>
    <mergeCell ref="M91:O91"/>
    <mergeCell ref="P91:R91"/>
    <mergeCell ref="S91:U91"/>
    <mergeCell ref="V91:X91"/>
    <mergeCell ref="M89:O89"/>
    <mergeCell ref="P89:R89"/>
    <mergeCell ref="S89:U89"/>
    <mergeCell ref="V89:X89"/>
    <mergeCell ref="Y89:AA89"/>
    <mergeCell ref="AC89:AC90"/>
    <mergeCell ref="Y91:AA91"/>
    <mergeCell ref="AC91:AC92"/>
    <mergeCell ref="AE91:AE92"/>
    <mergeCell ref="B93:B94"/>
    <mergeCell ref="C93:C94"/>
    <mergeCell ref="D93:F93"/>
    <mergeCell ref="G93:I93"/>
    <mergeCell ref="J93:L93"/>
    <mergeCell ref="M93:O93"/>
    <mergeCell ref="P93:R93"/>
    <mergeCell ref="S93:U93"/>
    <mergeCell ref="V93:X93"/>
    <mergeCell ref="C103:AD103"/>
    <mergeCell ref="S99:U99"/>
    <mergeCell ref="V99:X99"/>
    <mergeCell ref="Y99:AA99"/>
    <mergeCell ref="AC99:AC100"/>
    <mergeCell ref="Y93:AA93"/>
    <mergeCell ref="AC93:AC94"/>
    <mergeCell ref="AE93:AE94"/>
    <mergeCell ref="B95:B96"/>
    <mergeCell ref="C95:C96"/>
    <mergeCell ref="D95:F95"/>
    <mergeCell ref="G95:I95"/>
    <mergeCell ref="J95:L95"/>
    <mergeCell ref="B99:B100"/>
    <mergeCell ref="C99:C100"/>
    <mergeCell ref="D99:F99"/>
    <mergeCell ref="G99:I99"/>
    <mergeCell ref="J99:L99"/>
    <mergeCell ref="M99:O99"/>
    <mergeCell ref="P99:R99"/>
    <mergeCell ref="AE95:AE96"/>
    <mergeCell ref="B97:B98"/>
    <mergeCell ref="C97:C98"/>
    <mergeCell ref="D97:F97"/>
    <mergeCell ref="AE99:AE100"/>
    <mergeCell ref="C102:AD102"/>
    <mergeCell ref="Y97:AA97"/>
    <mergeCell ref="AC97:AC98"/>
    <mergeCell ref="AE97:AE98"/>
    <mergeCell ref="V97:X97"/>
    <mergeCell ref="M95:O95"/>
    <mergeCell ref="P95:R95"/>
    <mergeCell ref="S95:U95"/>
    <mergeCell ref="V95:X95"/>
    <mergeCell ref="Y95:AA95"/>
    <mergeCell ref="AC95:AC96"/>
    <mergeCell ref="G97:I97"/>
    <mergeCell ref="J97:L97"/>
    <mergeCell ref="M97:O97"/>
    <mergeCell ref="P97:R97"/>
    <mergeCell ref="S97:U9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173"/>
  <sheetViews>
    <sheetView workbookViewId="0">
      <selection activeCell="P1" sqref="P1"/>
    </sheetView>
  </sheetViews>
  <sheetFormatPr defaultColWidth="9.109375" defaultRowHeight="13.2"/>
  <cols>
    <col min="1" max="1" width="2.88671875" customWidth="1"/>
    <col min="2" max="2" width="14.6640625" customWidth="1"/>
    <col min="3" max="3" width="2.44140625" customWidth="1"/>
    <col min="4" max="4" width="14.6640625" customWidth="1"/>
    <col min="5" max="5" width="3" customWidth="1"/>
    <col min="6" max="6" width="2.88671875" customWidth="1"/>
    <col min="7" max="7" width="14.33203125" customWidth="1"/>
    <col min="8" max="8" width="2.88671875" customWidth="1"/>
    <col min="9" max="9" width="14.6640625" customWidth="1"/>
    <col min="10" max="10" width="2.88671875" customWidth="1"/>
    <col min="11" max="11" width="14.6640625" customWidth="1"/>
    <col min="12" max="12" width="4.109375" customWidth="1"/>
  </cols>
  <sheetData>
    <row r="2" spans="1:27" ht="15" customHeight="1">
      <c r="B2" s="212" t="s">
        <v>282</v>
      </c>
      <c r="C2" s="212"/>
      <c r="D2" s="212"/>
      <c r="E2" s="212"/>
      <c r="F2" s="212"/>
      <c r="G2" s="212"/>
      <c r="H2" s="212"/>
      <c r="I2" s="212"/>
      <c r="J2" s="212"/>
      <c r="K2" s="212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ht="15" customHeight="1">
      <c r="B3" s="213" t="s">
        <v>102</v>
      </c>
      <c r="C3" s="213"/>
      <c r="D3" s="213"/>
      <c r="E3" s="213"/>
      <c r="F3" s="213"/>
      <c r="G3" s="213"/>
      <c r="H3" s="213"/>
      <c r="I3" s="213"/>
      <c r="J3" s="213"/>
      <c r="K3" s="213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</row>
    <row r="4" spans="1:27" ht="15" customHeight="1">
      <c r="B4" s="214" t="s">
        <v>103</v>
      </c>
      <c r="C4" s="214"/>
      <c r="D4" s="214"/>
      <c r="E4" s="214"/>
      <c r="F4" s="214"/>
      <c r="G4" s="214"/>
      <c r="H4" s="214"/>
      <c r="I4" s="214"/>
      <c r="J4" s="214"/>
      <c r="K4" s="214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</row>
    <row r="5" spans="1:27" ht="15" customHeight="1">
      <c r="B5" s="198"/>
      <c r="D5" s="279" t="s">
        <v>293</v>
      </c>
      <c r="E5" s="279"/>
      <c r="F5" s="279"/>
      <c r="G5" s="279"/>
      <c r="H5" s="279"/>
      <c r="I5" s="279"/>
      <c r="K5" s="174" t="s">
        <v>22</v>
      </c>
    </row>
    <row r="6" spans="1:27" ht="9.6" customHeight="1">
      <c r="A6" s="33">
        <v>1</v>
      </c>
      <c r="B6" s="156" t="s">
        <v>24</v>
      </c>
      <c r="C6" s="35"/>
      <c r="D6" s="36"/>
      <c r="E6" s="35"/>
      <c r="F6" s="35"/>
      <c r="G6" s="171"/>
      <c r="H6" s="38"/>
      <c r="I6" s="172"/>
      <c r="J6" s="38"/>
      <c r="K6" s="174"/>
      <c r="L6" s="41"/>
      <c r="M6" s="42"/>
      <c r="N6" s="42"/>
      <c r="O6" s="165"/>
    </row>
    <row r="7" spans="1:27" ht="9.6" customHeight="1">
      <c r="A7" s="33"/>
      <c r="B7" s="45"/>
      <c r="C7" s="273">
        <v>1</v>
      </c>
      <c r="D7" s="167" t="str">
        <f>B6</f>
        <v>Миркадирова С.</v>
      </c>
      <c r="E7" s="35"/>
      <c r="F7" s="35"/>
      <c r="G7" s="170"/>
      <c r="H7" s="38"/>
      <c r="I7" s="173"/>
      <c r="J7" s="38"/>
      <c r="K7" s="175"/>
      <c r="L7" s="41"/>
      <c r="M7" s="42"/>
      <c r="N7" s="42"/>
      <c r="O7" s="165"/>
    </row>
    <row r="8" spans="1:27" ht="9.6" customHeight="1">
      <c r="A8" s="33">
        <v>2</v>
      </c>
      <c r="B8" s="34" t="s">
        <v>296</v>
      </c>
      <c r="C8" s="274"/>
      <c r="D8" s="168"/>
      <c r="E8" s="273">
        <v>9</v>
      </c>
      <c r="F8" s="35"/>
      <c r="G8" s="170"/>
      <c r="H8" s="38"/>
      <c r="I8" s="173"/>
      <c r="J8" s="38"/>
      <c r="K8" s="176"/>
      <c r="L8" s="41"/>
      <c r="M8" s="42"/>
      <c r="N8" s="42"/>
      <c r="O8" s="165"/>
    </row>
    <row r="9" spans="1:27" ht="9.6" customHeight="1">
      <c r="A9" s="33"/>
      <c r="B9" s="36"/>
      <c r="C9" s="38"/>
      <c r="D9" s="169"/>
      <c r="E9" s="275"/>
      <c r="F9" s="35"/>
      <c r="G9" s="167" t="str">
        <f>D7</f>
        <v>Миркадирова С.</v>
      </c>
      <c r="H9" s="35"/>
      <c r="I9" s="171"/>
      <c r="J9" s="38"/>
      <c r="K9" s="176"/>
      <c r="L9" s="41"/>
      <c r="M9" s="42"/>
      <c r="N9" s="42"/>
      <c r="O9" s="165"/>
    </row>
    <row r="10" spans="1:27" ht="9.6" customHeight="1">
      <c r="A10" s="33">
        <v>3</v>
      </c>
      <c r="B10" s="157" t="s">
        <v>32</v>
      </c>
      <c r="C10" s="35"/>
      <c r="D10" s="169"/>
      <c r="E10" s="275"/>
      <c r="F10" s="47"/>
      <c r="G10" s="168" t="s">
        <v>329</v>
      </c>
      <c r="H10" s="273">
        <v>13</v>
      </c>
      <c r="I10" s="170"/>
      <c r="J10" s="38"/>
      <c r="K10" s="170"/>
      <c r="L10" s="41"/>
      <c r="M10" s="42"/>
      <c r="N10" s="42"/>
      <c r="O10" s="165"/>
    </row>
    <row r="11" spans="1:27" ht="9.6" customHeight="1">
      <c r="A11" s="33"/>
      <c r="B11" s="36"/>
      <c r="C11" s="273">
        <v>2</v>
      </c>
      <c r="D11" s="167" t="str">
        <f>B12</f>
        <v>Кошкумбаева Ж.</v>
      </c>
      <c r="E11" s="274"/>
      <c r="F11" s="35"/>
      <c r="G11" s="169"/>
      <c r="H11" s="275"/>
      <c r="I11" s="170"/>
      <c r="J11" s="38"/>
      <c r="K11" s="170"/>
      <c r="L11" s="41"/>
      <c r="M11" s="42"/>
      <c r="N11" s="42"/>
      <c r="O11" s="165"/>
    </row>
    <row r="12" spans="1:27" ht="9.6" customHeight="1">
      <c r="A12" s="33">
        <v>4</v>
      </c>
      <c r="B12" s="156" t="s">
        <v>31</v>
      </c>
      <c r="C12" s="274"/>
      <c r="D12" s="170" t="s">
        <v>334</v>
      </c>
      <c r="E12" s="38"/>
      <c r="F12" s="35"/>
      <c r="G12" s="169"/>
      <c r="H12" s="275"/>
      <c r="I12" s="170"/>
      <c r="J12" s="38"/>
      <c r="K12" s="170"/>
      <c r="L12" s="41"/>
      <c r="M12" s="42"/>
      <c r="N12" s="42"/>
      <c r="O12" s="165"/>
    </row>
    <row r="13" spans="1:27" ht="9.6" customHeight="1">
      <c r="A13" s="33"/>
      <c r="B13" s="45"/>
      <c r="C13" s="38"/>
      <c r="D13" s="170"/>
      <c r="E13" s="38"/>
      <c r="F13" s="35"/>
      <c r="G13" s="169"/>
      <c r="H13" s="275"/>
      <c r="I13" s="167" t="str">
        <f>G9</f>
        <v>Миркадирова С.</v>
      </c>
      <c r="J13" s="35"/>
      <c r="K13" s="170"/>
      <c r="L13" s="41"/>
      <c r="M13" s="42"/>
      <c r="N13" s="42"/>
      <c r="O13" s="165"/>
    </row>
    <row r="14" spans="1:27" ht="9.6" customHeight="1">
      <c r="A14" s="33">
        <v>5</v>
      </c>
      <c r="B14" s="157" t="s">
        <v>30</v>
      </c>
      <c r="C14" s="35"/>
      <c r="D14" s="170"/>
      <c r="E14" s="38"/>
      <c r="F14" s="35"/>
      <c r="G14" s="169"/>
      <c r="H14" s="275"/>
      <c r="I14" s="168" t="s">
        <v>337</v>
      </c>
      <c r="J14" s="273">
        <v>15</v>
      </c>
      <c r="K14" s="170"/>
      <c r="L14" s="41"/>
      <c r="M14" s="42"/>
      <c r="N14" s="42"/>
      <c r="O14" s="165"/>
    </row>
    <row r="15" spans="1:27" ht="9.6" customHeight="1">
      <c r="A15" s="33"/>
      <c r="B15" s="36"/>
      <c r="C15" s="273">
        <v>3</v>
      </c>
      <c r="D15" s="167" t="str">
        <f>B14</f>
        <v>Торшаева Г.</v>
      </c>
      <c r="E15" s="35"/>
      <c r="F15" s="35"/>
      <c r="G15" s="169"/>
      <c r="H15" s="275"/>
      <c r="I15" s="169"/>
      <c r="J15" s="275"/>
      <c r="K15" s="170"/>
      <c r="L15" s="41"/>
      <c r="M15" s="42"/>
      <c r="N15" s="42"/>
      <c r="O15" s="165"/>
    </row>
    <row r="16" spans="1:27" ht="9.6" customHeight="1">
      <c r="A16" s="33">
        <v>6</v>
      </c>
      <c r="B16" s="156" t="s">
        <v>296</v>
      </c>
      <c r="C16" s="274"/>
      <c r="D16" s="168"/>
      <c r="E16" s="273">
        <v>10</v>
      </c>
      <c r="F16" s="35"/>
      <c r="G16" s="169"/>
      <c r="H16" s="275"/>
      <c r="I16" s="169"/>
      <c r="J16" s="275"/>
      <c r="K16" s="170"/>
      <c r="L16" s="41"/>
      <c r="M16" s="42"/>
      <c r="N16" s="42"/>
      <c r="O16" s="165"/>
    </row>
    <row r="17" spans="1:15" ht="9.6" customHeight="1">
      <c r="A17" s="33"/>
      <c r="B17" s="45"/>
      <c r="C17" s="38"/>
      <c r="D17" s="169"/>
      <c r="E17" s="275"/>
      <c r="F17" s="48"/>
      <c r="G17" s="167" t="str">
        <f>D19</f>
        <v>Смирнова А.</v>
      </c>
      <c r="H17" s="274"/>
      <c r="I17" s="169"/>
      <c r="J17" s="275"/>
      <c r="K17" s="170"/>
      <c r="L17" s="41"/>
      <c r="M17" s="42"/>
      <c r="N17" s="42"/>
      <c r="O17" s="165"/>
    </row>
    <row r="18" spans="1:15" ht="9.6" customHeight="1">
      <c r="A18" s="33">
        <v>7</v>
      </c>
      <c r="B18" s="34" t="s">
        <v>296</v>
      </c>
      <c r="C18" s="35"/>
      <c r="D18" s="169"/>
      <c r="E18" s="275"/>
      <c r="F18" s="35"/>
      <c r="G18" s="170" t="s">
        <v>335</v>
      </c>
      <c r="H18" s="38"/>
      <c r="I18" s="169"/>
      <c r="J18" s="275"/>
      <c r="K18" s="170"/>
      <c r="L18" s="41"/>
      <c r="M18" s="42"/>
      <c r="N18" s="42"/>
    </row>
    <row r="19" spans="1:15" ht="9.6" customHeight="1">
      <c r="A19" s="33"/>
      <c r="B19" s="36"/>
      <c r="C19" s="273">
        <v>4</v>
      </c>
      <c r="D19" s="167" t="str">
        <f>B20</f>
        <v>Смирнова А.</v>
      </c>
      <c r="E19" s="274"/>
      <c r="F19" s="35"/>
      <c r="G19" s="170"/>
      <c r="H19" s="38"/>
      <c r="I19" s="169"/>
      <c r="J19" s="275"/>
      <c r="K19" s="170"/>
      <c r="L19" s="41"/>
      <c r="M19" s="42"/>
      <c r="N19" s="42"/>
    </row>
    <row r="20" spans="1:15" ht="9.6" customHeight="1">
      <c r="A20" s="33">
        <v>8</v>
      </c>
      <c r="B20" s="157" t="s">
        <v>28</v>
      </c>
      <c r="C20" s="274"/>
      <c r="D20" s="170"/>
      <c r="E20" s="38"/>
      <c r="F20" s="38"/>
      <c r="G20" s="170"/>
      <c r="H20" s="38"/>
      <c r="I20" s="169"/>
      <c r="J20" s="275"/>
      <c r="K20" s="170"/>
      <c r="L20" s="41"/>
      <c r="M20" s="42"/>
      <c r="N20" s="42"/>
    </row>
    <row r="21" spans="1:15" ht="9.6" customHeight="1">
      <c r="A21" s="33"/>
      <c r="B21" s="44"/>
      <c r="C21" s="38"/>
      <c r="D21" s="170"/>
      <c r="E21" s="38"/>
      <c r="F21" s="38"/>
      <c r="G21" s="170"/>
      <c r="H21" s="38"/>
      <c r="I21" s="169"/>
      <c r="J21" s="275"/>
      <c r="K21" s="167" t="str">
        <f>I13</f>
        <v>Миркадирова С.</v>
      </c>
      <c r="L21" s="278">
        <v>1</v>
      </c>
      <c r="M21" s="42"/>
      <c r="N21" s="42"/>
    </row>
    <row r="22" spans="1:15" ht="9.6" customHeight="1">
      <c r="A22" s="33">
        <v>9</v>
      </c>
      <c r="B22" s="156" t="s">
        <v>25</v>
      </c>
      <c r="C22" s="35"/>
      <c r="D22" s="170"/>
      <c r="E22" s="38"/>
      <c r="F22" s="38"/>
      <c r="G22" s="170"/>
      <c r="H22" s="38"/>
      <c r="I22" s="169"/>
      <c r="J22" s="275"/>
      <c r="K22" s="168" t="s">
        <v>333</v>
      </c>
      <c r="L22" s="278"/>
      <c r="M22" s="42"/>
      <c r="N22" s="42"/>
    </row>
    <row r="23" spans="1:15" ht="9.6" customHeight="1">
      <c r="A23" s="33"/>
      <c r="B23" s="45"/>
      <c r="C23" s="273">
        <v>5</v>
      </c>
      <c r="D23" s="167" t="str">
        <f>B22</f>
        <v>Бахыт А.</v>
      </c>
      <c r="E23" s="35"/>
      <c r="F23" s="35"/>
      <c r="G23" s="170"/>
      <c r="H23" s="38"/>
      <c r="I23" s="169"/>
      <c r="J23" s="275"/>
      <c r="K23" s="169"/>
      <c r="L23" s="203"/>
      <c r="M23" s="42"/>
      <c r="N23" s="42"/>
    </row>
    <row r="24" spans="1:15" ht="9.6" customHeight="1">
      <c r="A24" s="33">
        <v>10</v>
      </c>
      <c r="B24" s="34" t="s">
        <v>296</v>
      </c>
      <c r="C24" s="274"/>
      <c r="D24" s="168"/>
      <c r="E24" s="273">
        <v>11</v>
      </c>
      <c r="F24" s="35"/>
      <c r="G24" s="170"/>
      <c r="H24" s="38"/>
      <c r="I24" s="169"/>
      <c r="J24" s="275"/>
      <c r="K24" s="169"/>
      <c r="L24" s="203"/>
      <c r="M24" s="42"/>
      <c r="N24" s="42"/>
    </row>
    <row r="25" spans="1:15" ht="9.6" customHeight="1">
      <c r="A25" s="33"/>
      <c r="B25" s="36"/>
      <c r="C25" s="38"/>
      <c r="D25" s="169"/>
      <c r="E25" s="275"/>
      <c r="F25" s="35"/>
      <c r="G25" s="167" t="str">
        <f>D23</f>
        <v>Бахыт А.</v>
      </c>
      <c r="H25" s="35"/>
      <c r="I25" s="169"/>
      <c r="J25" s="275"/>
      <c r="K25" s="169"/>
      <c r="L25" s="203"/>
      <c r="M25" s="42"/>
      <c r="N25" s="42"/>
    </row>
    <row r="26" spans="1:15" ht="9.6" customHeight="1">
      <c r="A26" s="33">
        <v>11</v>
      </c>
      <c r="B26" s="162" t="s">
        <v>35</v>
      </c>
      <c r="C26" s="35"/>
      <c r="D26" s="169"/>
      <c r="E26" s="275"/>
      <c r="F26" s="47"/>
      <c r="G26" s="168" t="s">
        <v>336</v>
      </c>
      <c r="H26" s="273">
        <v>14</v>
      </c>
      <c r="I26" s="169"/>
      <c r="J26" s="275"/>
      <c r="K26" s="169"/>
      <c r="L26" s="203"/>
      <c r="M26" s="42"/>
      <c r="N26" s="42"/>
    </row>
    <row r="27" spans="1:15" ht="9.6" customHeight="1">
      <c r="A27" s="33"/>
      <c r="B27" s="45"/>
      <c r="C27" s="273">
        <v>6</v>
      </c>
      <c r="D27" s="167" t="str">
        <f>B26</f>
        <v>Пюрко Е.</v>
      </c>
      <c r="E27" s="274"/>
      <c r="F27" s="35"/>
      <c r="G27" s="169"/>
      <c r="H27" s="275"/>
      <c r="I27" s="169"/>
      <c r="J27" s="275"/>
      <c r="K27" s="169"/>
      <c r="L27" s="203"/>
      <c r="M27" s="42"/>
      <c r="N27" s="42"/>
    </row>
    <row r="28" spans="1:15" ht="9.6" customHeight="1">
      <c r="A28" s="33">
        <v>12</v>
      </c>
      <c r="B28" s="157" t="s">
        <v>29</v>
      </c>
      <c r="C28" s="274"/>
      <c r="D28" s="170" t="s">
        <v>332</v>
      </c>
      <c r="E28" s="38"/>
      <c r="F28" s="35"/>
      <c r="G28" s="169"/>
      <c r="H28" s="275"/>
      <c r="I28" s="169"/>
      <c r="J28" s="275"/>
      <c r="K28" s="169"/>
      <c r="L28" s="203"/>
      <c r="M28" s="42"/>
      <c r="N28" s="42"/>
    </row>
    <row r="29" spans="1:15" ht="9.6" customHeight="1">
      <c r="A29" s="33"/>
      <c r="B29" s="44"/>
      <c r="C29" s="38"/>
      <c r="D29" s="170"/>
      <c r="E29" s="38"/>
      <c r="F29" s="35"/>
      <c r="G29" s="169"/>
      <c r="H29" s="275"/>
      <c r="I29" s="167" t="str">
        <f>G25</f>
        <v>Бахыт А.</v>
      </c>
      <c r="J29" s="274"/>
      <c r="K29" s="169"/>
      <c r="L29" s="203"/>
      <c r="M29" s="42"/>
      <c r="N29" s="42"/>
    </row>
    <row r="30" spans="1:15" ht="9.6" customHeight="1">
      <c r="A30" s="33">
        <v>13</v>
      </c>
      <c r="B30" s="156" t="s">
        <v>27</v>
      </c>
      <c r="C30" s="35"/>
      <c r="D30" s="170"/>
      <c r="E30" s="38"/>
      <c r="F30" s="35"/>
      <c r="G30" s="169"/>
      <c r="H30" s="275"/>
      <c r="I30" s="170" t="s">
        <v>338</v>
      </c>
      <c r="J30" s="38"/>
      <c r="K30" s="169"/>
      <c r="L30" s="203"/>
      <c r="M30" s="42"/>
      <c r="N30" s="42"/>
    </row>
    <row r="31" spans="1:15" ht="9.6" customHeight="1">
      <c r="A31" s="33"/>
      <c r="B31" s="45"/>
      <c r="C31" s="273">
        <v>7</v>
      </c>
      <c r="D31" s="167" t="str">
        <f>B30</f>
        <v>Ашкеева А.</v>
      </c>
      <c r="E31" s="35"/>
      <c r="F31" s="35"/>
      <c r="G31" s="169"/>
      <c r="H31" s="275"/>
      <c r="I31" s="170"/>
      <c r="J31" s="38">
        <v>-15</v>
      </c>
      <c r="K31" s="167" t="str">
        <f>I29</f>
        <v>Бахыт А.</v>
      </c>
      <c r="L31" s="277">
        <v>2</v>
      </c>
      <c r="M31" s="42"/>
      <c r="N31" s="42"/>
    </row>
    <row r="32" spans="1:15" ht="9.6" customHeight="1">
      <c r="A32" s="33">
        <v>14</v>
      </c>
      <c r="B32" s="166" t="s">
        <v>33</v>
      </c>
      <c r="C32" s="274"/>
      <c r="D32" s="168" t="s">
        <v>327</v>
      </c>
      <c r="E32" s="273">
        <v>12</v>
      </c>
      <c r="F32" s="35"/>
      <c r="G32" s="169"/>
      <c r="H32" s="275"/>
      <c r="I32" s="170"/>
      <c r="J32" s="38"/>
      <c r="K32" s="169"/>
      <c r="L32" s="277"/>
      <c r="M32" s="42"/>
      <c r="N32" s="42"/>
    </row>
    <row r="33" spans="1:16" ht="9.6" customHeight="1">
      <c r="A33" s="33"/>
      <c r="B33" s="44"/>
      <c r="C33" s="38"/>
      <c r="D33" s="169"/>
      <c r="E33" s="275"/>
      <c r="F33" s="48"/>
      <c r="G33" s="167" t="str">
        <f>D31</f>
        <v>Ашкеева А.</v>
      </c>
      <c r="H33" s="274"/>
      <c r="I33" s="170"/>
      <c r="J33" s="38"/>
      <c r="K33" s="169"/>
      <c r="L33" s="203"/>
      <c r="M33" s="42"/>
      <c r="N33" s="42"/>
    </row>
    <row r="34" spans="1:16" ht="9.6" customHeight="1">
      <c r="A34" s="33">
        <v>15</v>
      </c>
      <c r="B34" s="34" t="s">
        <v>296</v>
      </c>
      <c r="C34" s="35"/>
      <c r="D34" s="169"/>
      <c r="E34" s="275"/>
      <c r="F34" s="35"/>
      <c r="G34" s="170" t="s">
        <v>328</v>
      </c>
      <c r="H34" s="38"/>
      <c r="I34" s="170"/>
      <c r="J34" s="38"/>
      <c r="K34" s="169"/>
      <c r="L34" s="203"/>
      <c r="M34" s="42"/>
      <c r="N34" s="42"/>
    </row>
    <row r="35" spans="1:16" ht="9.6" customHeight="1">
      <c r="A35" s="32"/>
      <c r="B35" s="36"/>
      <c r="C35" s="273">
        <v>8</v>
      </c>
      <c r="D35" s="167" t="str">
        <f>B36</f>
        <v>Романовская А.</v>
      </c>
      <c r="E35" s="274"/>
      <c r="F35" s="35"/>
      <c r="G35" s="170"/>
      <c r="H35" s="49">
        <v>-13</v>
      </c>
      <c r="I35" s="167" t="str">
        <f>G17</f>
        <v>Смирнова А.</v>
      </c>
      <c r="J35" s="35"/>
      <c r="K35" s="170"/>
      <c r="L35" s="203"/>
      <c r="M35" s="42"/>
      <c r="N35" s="42"/>
    </row>
    <row r="36" spans="1:16" ht="9.6" customHeight="1">
      <c r="A36" s="33">
        <v>16</v>
      </c>
      <c r="B36" s="157" t="s">
        <v>26</v>
      </c>
      <c r="C36" s="274"/>
      <c r="D36" s="170"/>
      <c r="E36" s="38"/>
      <c r="F36" s="38"/>
      <c r="G36" s="170"/>
      <c r="H36" s="49"/>
      <c r="I36" s="169"/>
      <c r="J36" s="273">
        <v>16</v>
      </c>
      <c r="K36" s="167" t="str">
        <f>I35</f>
        <v>Смирнова А.</v>
      </c>
      <c r="L36" s="277">
        <v>3</v>
      </c>
      <c r="M36" s="42"/>
      <c r="N36" s="42"/>
    </row>
    <row r="37" spans="1:16" ht="9.6" customHeight="1">
      <c r="A37" s="50"/>
      <c r="B37" s="44"/>
      <c r="C37" s="38"/>
      <c r="D37" s="44"/>
      <c r="E37" s="38"/>
      <c r="F37" s="38"/>
      <c r="G37" s="170"/>
      <c r="H37" s="49">
        <v>-14</v>
      </c>
      <c r="I37" s="167" t="str">
        <f>G33</f>
        <v>Ашкеева А.</v>
      </c>
      <c r="J37" s="274"/>
      <c r="K37" s="168" t="s">
        <v>339</v>
      </c>
      <c r="L37" s="277"/>
      <c r="M37" s="51"/>
      <c r="N37" s="51"/>
      <c r="O37" s="51"/>
      <c r="P37" s="32"/>
    </row>
    <row r="38" spans="1:16" ht="9.6" customHeight="1">
      <c r="A38" s="52"/>
      <c r="B38" s="53"/>
      <c r="C38" s="38"/>
      <c r="D38" s="37"/>
      <c r="E38" s="38"/>
      <c r="F38" s="38"/>
      <c r="G38" s="170"/>
      <c r="H38" s="38"/>
      <c r="I38" s="170"/>
      <c r="J38" s="38">
        <v>-16</v>
      </c>
      <c r="K38" s="167" t="str">
        <f>I37</f>
        <v>Ашкеева А.</v>
      </c>
      <c r="L38" s="271">
        <v>4</v>
      </c>
    </row>
    <row r="39" spans="1:16" ht="9.6" customHeight="1">
      <c r="A39" s="52"/>
      <c r="B39" s="53"/>
      <c r="C39" s="38"/>
      <c r="D39" s="37"/>
      <c r="E39" s="38"/>
      <c r="F39" s="49">
        <v>-9</v>
      </c>
      <c r="G39" s="167" t="str">
        <f>D11</f>
        <v>Кошкумбаева Ж.</v>
      </c>
      <c r="H39" s="35"/>
      <c r="I39" s="170"/>
      <c r="J39" s="38"/>
      <c r="K39" s="169"/>
      <c r="L39" s="271"/>
    </row>
    <row r="40" spans="1:16" ht="9.6" customHeight="1">
      <c r="A40" s="52"/>
      <c r="B40" s="53"/>
      <c r="C40" s="38"/>
      <c r="D40" s="37"/>
      <c r="E40" s="38"/>
      <c r="F40" s="49"/>
      <c r="G40" s="169"/>
      <c r="H40" s="273">
        <v>17</v>
      </c>
      <c r="I40" s="167" t="str">
        <f>G39</f>
        <v>Кошкумбаева Ж.</v>
      </c>
      <c r="J40" s="35"/>
      <c r="K40" s="169"/>
      <c r="L40" s="54"/>
    </row>
    <row r="41" spans="1:16" ht="9.6" customHeight="1">
      <c r="A41" s="52"/>
      <c r="B41" s="53"/>
      <c r="C41" s="38"/>
      <c r="D41" s="37"/>
      <c r="E41" s="38"/>
      <c r="F41" s="49">
        <v>-10</v>
      </c>
      <c r="G41" s="167" t="str">
        <f>D15</f>
        <v>Торшаева Г.</v>
      </c>
      <c r="H41" s="274"/>
      <c r="I41" s="168" t="s">
        <v>326</v>
      </c>
      <c r="J41" s="273">
        <v>19</v>
      </c>
      <c r="K41" s="169"/>
      <c r="L41" s="54"/>
    </row>
    <row r="42" spans="1:16" ht="9.6" customHeight="1">
      <c r="A42" s="52"/>
      <c r="B42" s="53"/>
      <c r="C42" s="38"/>
      <c r="D42" s="37"/>
      <c r="E42" s="38"/>
      <c r="F42" s="49"/>
      <c r="G42" s="170"/>
      <c r="H42" s="38"/>
      <c r="I42" s="169"/>
      <c r="J42" s="275"/>
      <c r="K42" s="167" t="str">
        <f>I44</f>
        <v>Романовская А.</v>
      </c>
      <c r="L42" s="278">
        <v>5</v>
      </c>
    </row>
    <row r="43" spans="1:16" ht="9.6" customHeight="1">
      <c r="A43" s="52"/>
      <c r="B43" s="53"/>
      <c r="C43" s="38"/>
      <c r="D43" s="37"/>
      <c r="E43" s="38"/>
      <c r="F43" s="49">
        <v>-11</v>
      </c>
      <c r="G43" s="167" t="str">
        <f>D27</f>
        <v>Пюрко Е.</v>
      </c>
      <c r="H43" s="35"/>
      <c r="I43" s="169"/>
      <c r="J43" s="275"/>
      <c r="K43" s="169" t="s">
        <v>331</v>
      </c>
      <c r="L43" s="278"/>
    </row>
    <row r="44" spans="1:16" ht="9.6" customHeight="1">
      <c r="A44" s="52"/>
      <c r="B44" s="53"/>
      <c r="C44" s="38"/>
      <c r="D44" s="37"/>
      <c r="E44" s="38"/>
      <c r="F44" s="49"/>
      <c r="G44" s="169"/>
      <c r="H44" s="273">
        <v>18</v>
      </c>
      <c r="I44" s="167" t="str">
        <f>G45</f>
        <v>Романовская А.</v>
      </c>
      <c r="J44" s="274"/>
      <c r="K44" s="169"/>
      <c r="L44" s="41"/>
    </row>
    <row r="45" spans="1:16" ht="9.6" customHeight="1">
      <c r="A45" s="52"/>
      <c r="B45" s="53"/>
      <c r="C45" s="38"/>
      <c r="D45" s="37"/>
      <c r="E45" s="38"/>
      <c r="F45" s="49">
        <v>-12</v>
      </c>
      <c r="G45" s="167" t="str">
        <f>D35</f>
        <v>Романовская А.</v>
      </c>
      <c r="H45" s="274"/>
      <c r="I45" s="170" t="s">
        <v>340</v>
      </c>
      <c r="J45" s="38">
        <f>19</f>
        <v>19</v>
      </c>
      <c r="K45" s="167" t="str">
        <f>I40</f>
        <v>Кошкумбаева Ж.</v>
      </c>
      <c r="L45" s="271">
        <v>6</v>
      </c>
    </row>
    <row r="46" spans="1:16" ht="9.6" customHeight="1">
      <c r="A46" s="52"/>
      <c r="B46" s="55"/>
      <c r="C46" s="38"/>
      <c r="D46" s="37"/>
      <c r="E46" s="38"/>
      <c r="F46" s="38"/>
      <c r="G46" s="170"/>
      <c r="H46" s="38"/>
      <c r="I46" s="170"/>
      <c r="J46" s="38"/>
      <c r="K46" s="170"/>
      <c r="L46" s="271"/>
    </row>
    <row r="47" spans="1:16" ht="9.6" customHeight="1">
      <c r="A47" s="56"/>
      <c r="B47" s="280"/>
      <c r="C47" s="38"/>
      <c r="D47" s="171"/>
      <c r="E47" s="38"/>
      <c r="F47" s="38"/>
      <c r="G47" s="170"/>
      <c r="H47" s="49">
        <v>-17</v>
      </c>
      <c r="I47" s="167" t="str">
        <f>G41</f>
        <v>Торшаева Г.</v>
      </c>
      <c r="J47" s="35"/>
      <c r="K47" s="170"/>
      <c r="L47" s="41"/>
    </row>
    <row r="48" spans="1:16" ht="9.6" customHeight="1">
      <c r="A48" s="56"/>
      <c r="B48" s="280"/>
      <c r="C48" s="38"/>
      <c r="D48" s="170"/>
      <c r="E48" s="38"/>
      <c r="F48" s="38"/>
      <c r="G48" s="170"/>
      <c r="H48" s="49"/>
      <c r="I48" s="169"/>
      <c r="J48" s="273">
        <v>20</v>
      </c>
      <c r="K48" s="167" t="str">
        <f>I47</f>
        <v>Торшаева Г.</v>
      </c>
      <c r="L48" s="271">
        <v>7</v>
      </c>
    </row>
    <row r="49" spans="1:19" ht="9.6" customHeight="1">
      <c r="A49" s="56"/>
      <c r="B49" s="55"/>
      <c r="C49" s="38"/>
      <c r="D49" s="170"/>
      <c r="E49" s="38"/>
      <c r="F49" s="38"/>
      <c r="G49" s="170"/>
      <c r="H49" s="49">
        <v>-18</v>
      </c>
      <c r="I49" s="167" t="str">
        <f>G43</f>
        <v>Пюрко Е.</v>
      </c>
      <c r="J49" s="274"/>
      <c r="K49" s="168" t="s">
        <v>324</v>
      </c>
      <c r="L49" s="271"/>
    </row>
    <row r="50" spans="1:19" ht="9.6" customHeight="1">
      <c r="A50" s="56"/>
      <c r="B50" s="55"/>
      <c r="C50" s="38">
        <v>-1</v>
      </c>
      <c r="D50" s="170" t="str">
        <f>B8</f>
        <v>х</v>
      </c>
      <c r="E50" s="38"/>
      <c r="F50" s="38"/>
      <c r="G50" s="170"/>
      <c r="H50" s="38"/>
      <c r="I50" s="170"/>
      <c r="J50" s="38">
        <v>-20</v>
      </c>
      <c r="K50" s="167" t="str">
        <f>I49</f>
        <v>Пюрко Е.</v>
      </c>
      <c r="L50" s="271">
        <v>8</v>
      </c>
    </row>
    <row r="51" spans="1:19" ht="9.6" customHeight="1">
      <c r="A51" s="57"/>
      <c r="B51" s="55"/>
      <c r="C51" s="49"/>
      <c r="D51" s="168"/>
      <c r="E51" s="273">
        <v>21</v>
      </c>
      <c r="F51" s="48"/>
      <c r="G51" s="169" t="str">
        <f>D52</f>
        <v>Цвигун А.</v>
      </c>
      <c r="H51" s="35"/>
      <c r="I51" s="170"/>
      <c r="J51" s="38"/>
      <c r="K51" s="170"/>
      <c r="L51" s="271"/>
    </row>
    <row r="52" spans="1:19" ht="9.6" customHeight="1">
      <c r="A52" s="57"/>
      <c r="B52" s="55"/>
      <c r="C52" s="49">
        <v>-2</v>
      </c>
      <c r="D52" s="167" t="str">
        <f>B10</f>
        <v>Цвигун А.</v>
      </c>
      <c r="E52" s="274"/>
      <c r="F52" s="47"/>
      <c r="G52" s="168"/>
      <c r="H52" s="273">
        <v>25</v>
      </c>
      <c r="I52" s="170"/>
      <c r="J52" s="38"/>
      <c r="K52" s="170"/>
      <c r="L52" s="41"/>
    </row>
    <row r="53" spans="1:19" ht="9.6" customHeight="1">
      <c r="A53" s="57"/>
      <c r="B53" s="55"/>
      <c r="C53" s="49"/>
      <c r="D53" s="170"/>
      <c r="E53" s="38"/>
      <c r="F53" s="35"/>
      <c r="G53" s="169"/>
      <c r="H53" s="275"/>
      <c r="I53" s="167" t="str">
        <f>G51</f>
        <v>Цвигун А.</v>
      </c>
      <c r="J53" s="35"/>
      <c r="K53" s="170"/>
      <c r="L53" s="41"/>
    </row>
    <row r="54" spans="1:19" ht="9.6" customHeight="1">
      <c r="A54" s="57"/>
      <c r="B54" s="55"/>
      <c r="C54" s="49">
        <v>-3</v>
      </c>
      <c r="D54" s="167" t="str">
        <f>B16</f>
        <v>х</v>
      </c>
      <c r="E54" s="35"/>
      <c r="F54" s="35"/>
      <c r="G54" s="169"/>
      <c r="H54" s="275"/>
      <c r="I54" s="168"/>
      <c r="J54" s="273">
        <v>27</v>
      </c>
      <c r="K54" s="170"/>
      <c r="L54" s="41"/>
    </row>
    <row r="55" spans="1:19" ht="9.6" customHeight="1">
      <c r="A55" s="57"/>
      <c r="B55" s="55"/>
      <c r="C55" s="49"/>
      <c r="D55" s="169"/>
      <c r="E55" s="273">
        <v>22</v>
      </c>
      <c r="F55" s="48"/>
      <c r="G55" s="167" t="str">
        <f>D54</f>
        <v>х</v>
      </c>
      <c r="H55" s="274"/>
      <c r="I55" s="169"/>
      <c r="J55" s="275"/>
      <c r="K55" s="170"/>
      <c r="L55" s="41"/>
    </row>
    <row r="56" spans="1:19" ht="9.6" customHeight="1">
      <c r="A56" s="57"/>
      <c r="B56" s="55"/>
      <c r="C56" s="49">
        <v>-4</v>
      </c>
      <c r="D56" s="167" t="str">
        <f>B18</f>
        <v>х</v>
      </c>
      <c r="E56" s="274"/>
      <c r="F56" s="38"/>
      <c r="G56" s="170"/>
      <c r="H56" s="35"/>
      <c r="I56" s="169"/>
      <c r="J56" s="275"/>
      <c r="K56" s="170"/>
      <c r="L56" s="41"/>
    </row>
    <row r="57" spans="1:19" ht="9.6" customHeight="1">
      <c r="A57" s="57"/>
      <c r="B57" s="55"/>
      <c r="C57" s="49"/>
      <c r="D57" s="170"/>
      <c r="E57" s="38"/>
      <c r="F57" s="38"/>
      <c r="G57" s="170"/>
      <c r="H57" s="35"/>
      <c r="I57" s="169"/>
      <c r="J57" s="275"/>
      <c r="K57" s="167" t="str">
        <f>I61</f>
        <v>Сандыбаева М.</v>
      </c>
      <c r="L57" s="271">
        <v>9</v>
      </c>
    </row>
    <row r="58" spans="1:19" ht="9.6" customHeight="1">
      <c r="A58" s="57"/>
      <c r="B58" s="55"/>
      <c r="C58" s="49">
        <v>-5</v>
      </c>
      <c r="D58" s="167" t="str">
        <f>B24</f>
        <v>х</v>
      </c>
      <c r="E58" s="35"/>
      <c r="F58" s="38"/>
      <c r="G58" s="170"/>
      <c r="H58" s="35"/>
      <c r="I58" s="169"/>
      <c r="J58" s="275"/>
      <c r="K58" s="168" t="s">
        <v>330</v>
      </c>
      <c r="L58" s="271"/>
    </row>
    <row r="59" spans="1:19" ht="9.6" customHeight="1">
      <c r="A59" s="57"/>
      <c r="B59" s="55"/>
      <c r="C59" s="49"/>
      <c r="D59" s="169"/>
      <c r="E59" s="273">
        <v>23</v>
      </c>
      <c r="F59" s="48"/>
      <c r="G59" s="169" t="str">
        <f>D60</f>
        <v>Сандыбаева М.</v>
      </c>
      <c r="H59" s="35"/>
      <c r="I59" s="169"/>
      <c r="J59" s="275"/>
      <c r="K59" s="169"/>
      <c r="L59" s="41"/>
      <c r="S59" s="198"/>
    </row>
    <row r="60" spans="1:19" ht="9.6" customHeight="1">
      <c r="B60" s="37"/>
      <c r="C60" s="49">
        <v>-6</v>
      </c>
      <c r="D60" s="167" t="str">
        <f>B28</f>
        <v>Сандыбаева М.</v>
      </c>
      <c r="E60" s="274"/>
      <c r="F60" s="47"/>
      <c r="G60" s="168"/>
      <c r="H60" s="273">
        <v>26</v>
      </c>
      <c r="I60" s="169"/>
      <c r="J60" s="275"/>
      <c r="K60" s="169"/>
      <c r="L60" s="41"/>
    </row>
    <row r="61" spans="1:19" ht="9.6" customHeight="1">
      <c r="B61" s="37"/>
      <c r="C61" s="49"/>
      <c r="D61" s="170"/>
      <c r="E61" s="38"/>
      <c r="F61" s="35"/>
      <c r="G61" s="169"/>
      <c r="H61" s="275"/>
      <c r="I61" s="167" t="str">
        <f>G59</f>
        <v>Сандыбаева М.</v>
      </c>
      <c r="J61" s="274"/>
      <c r="K61" s="169"/>
      <c r="L61" s="41"/>
    </row>
    <row r="62" spans="1:19" ht="9.6" customHeight="1">
      <c r="B62" s="37"/>
      <c r="C62" s="49">
        <f>7</f>
        <v>7</v>
      </c>
      <c r="D62" s="193" t="str">
        <f>B32</f>
        <v>Саидмуратханова С.</v>
      </c>
      <c r="E62" s="35"/>
      <c r="F62" s="35"/>
      <c r="G62" s="169"/>
      <c r="H62" s="275"/>
      <c r="I62" s="170" t="s">
        <v>325</v>
      </c>
      <c r="J62" s="38"/>
      <c r="K62" s="169"/>
      <c r="L62" s="41"/>
    </row>
    <row r="63" spans="1:19" ht="9.6" customHeight="1">
      <c r="B63" s="37"/>
      <c r="C63" s="49"/>
      <c r="D63" s="169"/>
      <c r="E63" s="273">
        <v>24</v>
      </c>
      <c r="F63" s="48"/>
      <c r="G63" s="194" t="str">
        <f>D62</f>
        <v>Саидмуратханова С.</v>
      </c>
      <c r="H63" s="274"/>
      <c r="I63" s="170"/>
      <c r="J63" s="38">
        <v>-27</v>
      </c>
      <c r="K63" s="167" t="str">
        <f>I53</f>
        <v>Цвигун А.</v>
      </c>
      <c r="L63" s="271">
        <v>10</v>
      </c>
    </row>
    <row r="64" spans="1:19" ht="9.6" customHeight="1">
      <c r="B64" s="37"/>
      <c r="C64" s="49">
        <v>-8</v>
      </c>
      <c r="D64" s="167" t="str">
        <f>B34</f>
        <v>х</v>
      </c>
      <c r="E64" s="274"/>
      <c r="F64" s="38"/>
      <c r="G64" s="170"/>
      <c r="H64" s="38"/>
      <c r="I64" s="170"/>
      <c r="J64" s="38"/>
      <c r="K64" s="170"/>
      <c r="L64" s="271"/>
    </row>
    <row r="65" spans="2:12" ht="9.6" customHeight="1">
      <c r="B65" s="37"/>
      <c r="C65" s="38"/>
      <c r="D65" s="158"/>
      <c r="E65" s="38"/>
      <c r="F65" s="35"/>
      <c r="G65" s="170"/>
      <c r="H65" s="49">
        <v>-25</v>
      </c>
      <c r="I65" s="167" t="str">
        <f>G55</f>
        <v>х</v>
      </c>
      <c r="J65" s="35"/>
      <c r="K65" s="170"/>
      <c r="L65" s="41"/>
    </row>
    <row r="66" spans="2:12" ht="9.6" customHeight="1">
      <c r="B66" s="37"/>
      <c r="D66" s="158"/>
      <c r="E66" s="38"/>
      <c r="F66" s="38"/>
      <c r="G66" s="44"/>
      <c r="H66" s="49"/>
      <c r="I66" s="169"/>
      <c r="J66" s="273">
        <v>28</v>
      </c>
      <c r="K66" s="193" t="str">
        <f>I67</f>
        <v>Саидмуратханова С.</v>
      </c>
      <c r="L66" s="271">
        <v>11</v>
      </c>
    </row>
    <row r="67" spans="2:12" ht="9.6" customHeight="1">
      <c r="B67" s="37"/>
      <c r="D67" s="170"/>
      <c r="E67" s="38"/>
      <c r="F67" s="38"/>
      <c r="G67" s="53"/>
      <c r="H67" s="49">
        <v>-26</v>
      </c>
      <c r="I67" s="193" t="str">
        <f>G63</f>
        <v>Саидмуратханова С.</v>
      </c>
      <c r="J67" s="274"/>
      <c r="K67" s="168"/>
      <c r="L67" s="271"/>
    </row>
    <row r="68" spans="2:12" ht="9.6" customHeight="1">
      <c r="B68" s="37"/>
      <c r="D68" s="44"/>
      <c r="F68" s="38"/>
      <c r="G68" s="37"/>
      <c r="H68" s="38"/>
      <c r="I68" s="170"/>
      <c r="J68" s="38">
        <v>-28</v>
      </c>
      <c r="K68" s="167" t="str">
        <f>I65</f>
        <v>х</v>
      </c>
      <c r="L68" s="271">
        <v>12</v>
      </c>
    </row>
    <row r="69" spans="2:12" ht="9.6" customHeight="1">
      <c r="B69" s="37"/>
      <c r="D69" s="44"/>
      <c r="F69" s="49">
        <v>-21</v>
      </c>
      <c r="G69" s="43"/>
      <c r="H69" s="35"/>
      <c r="I69" s="170"/>
      <c r="J69" s="38"/>
      <c r="K69" s="169"/>
      <c r="L69" s="271"/>
    </row>
    <row r="70" spans="2:12" ht="9.6" customHeight="1">
      <c r="B70" s="37"/>
      <c r="D70" s="37"/>
      <c r="F70" s="49"/>
      <c r="G70" s="36"/>
      <c r="H70" s="273">
        <v>29</v>
      </c>
      <c r="I70" s="167"/>
      <c r="J70" s="35"/>
      <c r="K70" s="169"/>
      <c r="L70" s="41"/>
    </row>
    <row r="71" spans="2:12" ht="9.6" customHeight="1">
      <c r="B71" s="37"/>
      <c r="D71" s="37"/>
      <c r="F71" s="49">
        <v>-22</v>
      </c>
      <c r="G71" s="43"/>
      <c r="H71" s="274"/>
      <c r="I71" s="45"/>
      <c r="J71" s="273">
        <v>31</v>
      </c>
      <c r="K71" s="169"/>
      <c r="L71" s="41"/>
    </row>
    <row r="72" spans="2:12" ht="9.6" customHeight="1">
      <c r="B72" s="37"/>
      <c r="D72" s="37"/>
      <c r="F72" s="49"/>
      <c r="G72" s="44"/>
      <c r="H72" s="38"/>
      <c r="I72" s="36"/>
      <c r="J72" s="275"/>
      <c r="K72" s="43"/>
      <c r="L72" s="271">
        <v>13</v>
      </c>
    </row>
    <row r="73" spans="2:12" ht="9.6" customHeight="1">
      <c r="B73" s="37"/>
      <c r="F73" s="49">
        <v>-23</v>
      </c>
      <c r="G73" s="43"/>
      <c r="H73" s="35"/>
      <c r="I73" s="36"/>
      <c r="J73" s="275"/>
      <c r="K73" s="36"/>
      <c r="L73" s="271"/>
    </row>
    <row r="74" spans="2:12" ht="9.6" customHeight="1">
      <c r="B74" s="37"/>
      <c r="F74" s="49"/>
      <c r="G74" s="36"/>
      <c r="H74" s="273">
        <v>30</v>
      </c>
      <c r="I74" s="43"/>
      <c r="J74" s="274"/>
      <c r="K74" s="36"/>
      <c r="L74" s="41"/>
    </row>
    <row r="75" spans="2:12" ht="9.6" customHeight="1">
      <c r="B75" s="37"/>
      <c r="F75" s="49">
        <v>-24</v>
      </c>
      <c r="G75" s="43"/>
      <c r="H75" s="274"/>
      <c r="I75" s="44"/>
      <c r="J75" s="38">
        <v>-31</v>
      </c>
      <c r="K75" s="43"/>
      <c r="L75" s="271">
        <v>14</v>
      </c>
    </row>
    <row r="76" spans="2:12" ht="9.6" customHeight="1">
      <c r="B76" s="37"/>
      <c r="F76" s="38"/>
      <c r="G76" s="44"/>
      <c r="H76" s="38"/>
      <c r="I76" s="44"/>
      <c r="J76" s="38"/>
      <c r="K76" s="44"/>
      <c r="L76" s="271"/>
    </row>
    <row r="77" spans="2:12" ht="9.6" customHeight="1">
      <c r="B77" s="37"/>
      <c r="E77" s="51"/>
      <c r="F77" s="38"/>
      <c r="G77" s="58"/>
      <c r="H77" s="49">
        <v>-29</v>
      </c>
      <c r="I77" s="43"/>
      <c r="J77" s="35"/>
      <c r="K77" s="44"/>
      <c r="L77" s="41"/>
    </row>
    <row r="78" spans="2:12" ht="9.6" customHeight="1">
      <c r="B78" s="37"/>
      <c r="F78" s="38"/>
      <c r="G78" s="46"/>
      <c r="H78" s="49"/>
      <c r="I78" s="36"/>
      <c r="J78" s="273">
        <v>32</v>
      </c>
      <c r="K78" s="43"/>
      <c r="L78" s="271">
        <v>15</v>
      </c>
    </row>
    <row r="79" spans="2:12" ht="9.6" customHeight="1">
      <c r="B79" s="37"/>
      <c r="F79" s="38"/>
      <c r="G79" s="46"/>
      <c r="H79" s="49">
        <v>-30</v>
      </c>
      <c r="I79" s="43"/>
      <c r="J79" s="274"/>
      <c r="K79" s="45"/>
      <c r="L79" s="271"/>
    </row>
    <row r="80" spans="2:12" ht="9.6" customHeight="1">
      <c r="B80" s="37"/>
      <c r="F80" s="38"/>
      <c r="G80" s="46"/>
      <c r="H80" s="38"/>
      <c r="I80" s="44"/>
      <c r="J80" s="38">
        <v>-32</v>
      </c>
      <c r="K80" s="43"/>
      <c r="L80" s="271">
        <v>16</v>
      </c>
    </row>
    <row r="81" spans="1:29" ht="9.6" customHeight="1">
      <c r="B81" s="37"/>
      <c r="F81" s="38"/>
      <c r="G81" s="46"/>
      <c r="H81" s="38"/>
      <c r="I81" s="44"/>
      <c r="J81" s="38"/>
      <c r="K81" s="36"/>
      <c r="L81" s="271"/>
    </row>
    <row r="82" spans="1:29" ht="9.6" customHeight="1">
      <c r="B82" s="272" t="s">
        <v>294</v>
      </c>
      <c r="C82" s="272"/>
      <c r="D82" s="272"/>
      <c r="E82" s="272"/>
      <c r="F82" s="272"/>
      <c r="G82" s="272"/>
      <c r="H82" s="272"/>
      <c r="I82" s="272"/>
      <c r="J82" s="272"/>
      <c r="K82" s="272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</row>
    <row r="83" spans="1:29" ht="9.6" customHeight="1">
      <c r="B83" s="272" t="s">
        <v>284</v>
      </c>
      <c r="C83" s="272"/>
      <c r="D83" s="272"/>
      <c r="E83" s="272"/>
      <c r="F83" s="272"/>
      <c r="G83" s="272"/>
      <c r="H83" s="272"/>
      <c r="I83" s="272"/>
      <c r="J83" s="272"/>
      <c r="K83" s="272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</row>
    <row r="84" spans="1:29" ht="9.6" customHeight="1"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</row>
    <row r="85" spans="1:29" ht="15" customHeight="1">
      <c r="B85" s="212" t="s">
        <v>282</v>
      </c>
      <c r="C85" s="212"/>
      <c r="D85" s="212"/>
      <c r="E85" s="212"/>
      <c r="F85" s="212"/>
      <c r="G85" s="212"/>
      <c r="H85" s="212"/>
      <c r="I85" s="212"/>
      <c r="J85" s="212"/>
      <c r="K85" s="212"/>
      <c r="L85" s="163"/>
    </row>
    <row r="86" spans="1:29" ht="15" customHeight="1">
      <c r="B86" s="213" t="s">
        <v>102</v>
      </c>
      <c r="C86" s="213"/>
      <c r="D86" s="213"/>
      <c r="E86" s="213"/>
      <c r="F86" s="213"/>
      <c r="G86" s="213"/>
      <c r="H86" s="213"/>
      <c r="I86" s="213"/>
      <c r="J86" s="213"/>
      <c r="K86" s="213"/>
      <c r="L86" s="163"/>
    </row>
    <row r="87" spans="1:29" ht="15" customHeight="1">
      <c r="B87" s="214" t="s">
        <v>103</v>
      </c>
      <c r="C87" s="214"/>
      <c r="D87" s="214"/>
      <c r="E87" s="214"/>
      <c r="F87" s="214"/>
      <c r="G87" s="214"/>
      <c r="H87" s="214"/>
      <c r="I87" s="214"/>
      <c r="J87" s="214"/>
      <c r="K87" s="214"/>
      <c r="L87" s="163"/>
    </row>
    <row r="88" spans="1:29" ht="15" customHeight="1">
      <c r="D88" s="279" t="s">
        <v>295</v>
      </c>
      <c r="E88" s="279"/>
      <c r="F88" s="279"/>
      <c r="G88" s="279"/>
      <c r="H88" s="279"/>
      <c r="I88" s="279"/>
      <c r="K88" s="40" t="s">
        <v>22</v>
      </c>
      <c r="L88" s="163"/>
    </row>
    <row r="89" spans="1:29" ht="9.6" customHeight="1">
      <c r="A89" s="33">
        <v>1</v>
      </c>
      <c r="B89" s="156" t="s">
        <v>62</v>
      </c>
      <c r="C89" s="35"/>
      <c r="D89" s="169"/>
      <c r="E89" s="35"/>
      <c r="F89" s="35"/>
      <c r="G89" s="170"/>
      <c r="H89" s="38"/>
      <c r="I89" s="170"/>
      <c r="J89" s="38"/>
      <c r="K89" s="42"/>
      <c r="L89" s="41"/>
      <c r="P89" s="159"/>
      <c r="Q89" s="164"/>
    </row>
    <row r="90" spans="1:29" ht="9.6" customHeight="1">
      <c r="A90" s="33"/>
      <c r="B90" s="179"/>
      <c r="C90" s="273">
        <v>1</v>
      </c>
      <c r="D90" s="167" t="str">
        <f>B89</f>
        <v>Курмамбаев С.</v>
      </c>
      <c r="E90" s="35"/>
      <c r="F90" s="35"/>
      <c r="G90" s="170"/>
      <c r="H90" s="38"/>
      <c r="I90" s="170"/>
      <c r="J90" s="38"/>
      <c r="K90" s="42"/>
      <c r="L90" s="41"/>
      <c r="P90" s="159"/>
      <c r="Q90" s="164"/>
    </row>
    <row r="91" spans="1:29" ht="9.6" customHeight="1">
      <c r="A91" s="33">
        <v>2</v>
      </c>
      <c r="B91" s="186" t="s">
        <v>296</v>
      </c>
      <c r="C91" s="274"/>
      <c r="D91" s="168"/>
      <c r="E91" s="273">
        <v>9</v>
      </c>
      <c r="F91" s="35"/>
      <c r="G91" s="170"/>
      <c r="H91" s="38"/>
      <c r="I91" s="170"/>
      <c r="J91" s="38"/>
      <c r="K91" s="42"/>
      <c r="L91" s="41"/>
      <c r="P91" s="159"/>
      <c r="Q91" s="164"/>
    </row>
    <row r="92" spans="1:29" ht="9.6" customHeight="1">
      <c r="A92" s="33"/>
      <c r="B92" s="206"/>
      <c r="C92" s="38"/>
      <c r="D92" s="169"/>
      <c r="E92" s="275"/>
      <c r="F92" s="35"/>
      <c r="G92" s="167" t="str">
        <f>D90</f>
        <v>Курмамбаев С.</v>
      </c>
      <c r="H92" s="35"/>
      <c r="I92" s="170"/>
      <c r="J92" s="38"/>
      <c r="K92" s="42"/>
      <c r="L92" s="41"/>
      <c r="P92" s="159"/>
      <c r="Q92" s="164"/>
    </row>
    <row r="93" spans="1:29" ht="9.6" customHeight="1">
      <c r="A93" s="33">
        <v>3</v>
      </c>
      <c r="B93" s="156" t="s">
        <v>71</v>
      </c>
      <c r="C93" s="35"/>
      <c r="D93" s="169"/>
      <c r="E93" s="275"/>
      <c r="F93" s="47"/>
      <c r="G93" s="168" t="s">
        <v>376</v>
      </c>
      <c r="H93" s="273">
        <v>13</v>
      </c>
      <c r="I93" s="170"/>
      <c r="J93" s="38"/>
      <c r="K93" s="42"/>
      <c r="L93" s="41"/>
      <c r="P93" s="159"/>
      <c r="Q93" s="164"/>
    </row>
    <row r="94" spans="1:29" ht="9.6" customHeight="1">
      <c r="A94" s="33"/>
      <c r="B94" s="179"/>
      <c r="C94" s="273">
        <v>2</v>
      </c>
      <c r="D94" s="167" t="str">
        <f>B93</f>
        <v>Кыстаубаев Д.</v>
      </c>
      <c r="E94" s="274"/>
      <c r="F94" s="35"/>
      <c r="G94" s="169"/>
      <c r="H94" s="275"/>
      <c r="I94" s="170"/>
      <c r="J94" s="38"/>
      <c r="K94" s="176"/>
      <c r="L94" s="41"/>
      <c r="P94" s="159"/>
      <c r="Q94" s="164"/>
    </row>
    <row r="95" spans="1:29" ht="9.6" customHeight="1">
      <c r="A95" s="33">
        <v>4</v>
      </c>
      <c r="B95" s="156" t="s">
        <v>68</v>
      </c>
      <c r="C95" s="274"/>
      <c r="D95" s="170" t="s">
        <v>388</v>
      </c>
      <c r="E95" s="38"/>
      <c r="F95" s="35"/>
      <c r="G95" s="169"/>
      <c r="H95" s="275"/>
      <c r="I95" s="170"/>
      <c r="J95" s="38"/>
      <c r="K95" s="176"/>
      <c r="L95" s="41"/>
      <c r="P95" s="159"/>
      <c r="Q95" s="164"/>
    </row>
    <row r="96" spans="1:29" ht="9.6" customHeight="1">
      <c r="A96" s="33"/>
      <c r="B96" s="179"/>
      <c r="C96" s="38"/>
      <c r="D96" s="170"/>
      <c r="E96" s="38"/>
      <c r="F96" s="35"/>
      <c r="G96" s="169"/>
      <c r="H96" s="275"/>
      <c r="I96" s="167" t="str">
        <f>G92</f>
        <v>Курмамбаев С.</v>
      </c>
      <c r="J96" s="35"/>
      <c r="K96" s="176"/>
      <c r="L96" s="41"/>
      <c r="P96" s="159"/>
      <c r="Q96" s="164"/>
    </row>
    <row r="97" spans="1:17" ht="9.6" customHeight="1">
      <c r="A97" s="33">
        <v>5</v>
      </c>
      <c r="B97" s="162" t="s">
        <v>63</v>
      </c>
      <c r="C97" s="35"/>
      <c r="D97" s="170"/>
      <c r="E97" s="38"/>
      <c r="F97" s="35"/>
      <c r="G97" s="169"/>
      <c r="H97" s="275"/>
      <c r="I97" s="168" t="s">
        <v>385</v>
      </c>
      <c r="J97" s="273">
        <v>15</v>
      </c>
      <c r="K97" s="176"/>
      <c r="L97" s="41"/>
      <c r="P97" s="159"/>
      <c r="Q97" s="164"/>
    </row>
    <row r="98" spans="1:17" ht="9.6" customHeight="1">
      <c r="A98" s="33"/>
      <c r="B98" s="179"/>
      <c r="C98" s="273">
        <v>3</v>
      </c>
      <c r="D98" s="167" t="str">
        <f>B97</f>
        <v>Ким Т.</v>
      </c>
      <c r="E98" s="35"/>
      <c r="F98" s="35"/>
      <c r="G98" s="169"/>
      <c r="H98" s="275"/>
      <c r="I98" s="169"/>
      <c r="J98" s="275"/>
      <c r="K98" s="176"/>
      <c r="L98" s="41"/>
      <c r="P98" s="159"/>
      <c r="Q98" s="164"/>
    </row>
    <row r="99" spans="1:17" ht="9.6" customHeight="1">
      <c r="A99" s="33">
        <v>6</v>
      </c>
      <c r="B99" s="157" t="s">
        <v>69</v>
      </c>
      <c r="C99" s="274"/>
      <c r="D99" s="168" t="s">
        <v>382</v>
      </c>
      <c r="E99" s="273">
        <v>10</v>
      </c>
      <c r="F99" s="35"/>
      <c r="G99" s="169"/>
      <c r="H99" s="275"/>
      <c r="I99" s="169"/>
      <c r="J99" s="275"/>
      <c r="K99" s="176"/>
      <c r="L99" s="41"/>
      <c r="P99" s="159"/>
      <c r="Q99" s="164"/>
    </row>
    <row r="100" spans="1:17" ht="9.6" customHeight="1">
      <c r="A100" s="33"/>
      <c r="B100" s="206"/>
      <c r="C100" s="38"/>
      <c r="D100" s="169"/>
      <c r="E100" s="275"/>
      <c r="F100" s="48"/>
      <c r="G100" s="167" t="str">
        <f>D98</f>
        <v>Ким Т.</v>
      </c>
      <c r="H100" s="274"/>
      <c r="I100" s="169"/>
      <c r="J100" s="275"/>
      <c r="K100" s="176"/>
      <c r="L100" s="41"/>
      <c r="P100" s="159"/>
      <c r="Q100" s="164"/>
    </row>
    <row r="101" spans="1:17" ht="9.6" customHeight="1">
      <c r="A101" s="33">
        <v>7</v>
      </c>
      <c r="B101" s="186" t="s">
        <v>296</v>
      </c>
      <c r="C101" s="35"/>
      <c r="D101" s="169"/>
      <c r="E101" s="275"/>
      <c r="F101" s="35"/>
      <c r="G101" s="170" t="s">
        <v>378</v>
      </c>
      <c r="H101" s="38"/>
      <c r="I101" s="169"/>
      <c r="J101" s="275"/>
      <c r="K101" s="176"/>
      <c r="L101" s="41"/>
    </row>
    <row r="102" spans="1:17" ht="9.6" customHeight="1">
      <c r="A102" s="33"/>
      <c r="B102" s="179"/>
      <c r="C102" s="273">
        <v>4</v>
      </c>
      <c r="D102" s="167" t="str">
        <f>B103</f>
        <v>Жубанов С.</v>
      </c>
      <c r="E102" s="274"/>
      <c r="F102" s="35"/>
      <c r="G102" s="170"/>
      <c r="H102" s="38"/>
      <c r="I102" s="169"/>
      <c r="J102" s="275"/>
      <c r="K102" s="176"/>
      <c r="L102" s="41"/>
    </row>
    <row r="103" spans="1:17" ht="9.6" customHeight="1">
      <c r="A103" s="33">
        <v>8</v>
      </c>
      <c r="B103" s="156" t="s">
        <v>64</v>
      </c>
      <c r="C103" s="274"/>
      <c r="D103" s="170"/>
      <c r="E103" s="38"/>
      <c r="F103" s="38"/>
      <c r="G103" s="170"/>
      <c r="H103" s="38"/>
      <c r="I103" s="169"/>
      <c r="J103" s="275"/>
      <c r="K103" s="176"/>
      <c r="L103" s="41"/>
    </row>
    <row r="104" spans="1:17" ht="9.6" customHeight="1">
      <c r="A104" s="33"/>
      <c r="B104" s="179"/>
      <c r="C104" s="38"/>
      <c r="D104" s="170"/>
      <c r="E104" s="38"/>
      <c r="F104" s="38"/>
      <c r="G104" s="170"/>
      <c r="H104" s="38"/>
      <c r="I104" s="169"/>
      <c r="J104" s="275"/>
      <c r="K104" s="187" t="str">
        <f>I112</f>
        <v>Курмангалиев А.</v>
      </c>
      <c r="L104" s="278">
        <v>1</v>
      </c>
    </row>
    <row r="105" spans="1:17" ht="9.6" customHeight="1">
      <c r="A105" s="33">
        <v>9</v>
      </c>
      <c r="B105" s="162" t="s">
        <v>61</v>
      </c>
      <c r="C105" s="35"/>
      <c r="D105" s="170"/>
      <c r="E105" s="38"/>
      <c r="F105" s="38"/>
      <c r="G105" s="170"/>
      <c r="H105" s="38"/>
      <c r="I105" s="169"/>
      <c r="J105" s="275"/>
      <c r="K105" s="168" t="s">
        <v>381</v>
      </c>
      <c r="L105" s="278"/>
    </row>
    <row r="106" spans="1:17" ht="9.6" customHeight="1">
      <c r="A106" s="33"/>
      <c r="B106" s="179"/>
      <c r="C106" s="273">
        <v>5</v>
      </c>
      <c r="D106" s="167" t="str">
        <f>B105</f>
        <v>Харки И.</v>
      </c>
      <c r="E106" s="35"/>
      <c r="F106" s="35"/>
      <c r="G106" s="170"/>
      <c r="H106" s="38"/>
      <c r="I106" s="169"/>
      <c r="J106" s="275"/>
      <c r="K106" s="189"/>
      <c r="L106" s="203"/>
    </row>
    <row r="107" spans="1:17" ht="9.6" customHeight="1">
      <c r="A107" s="33">
        <v>10</v>
      </c>
      <c r="B107" s="180" t="s">
        <v>296</v>
      </c>
      <c r="C107" s="274"/>
      <c r="D107" s="168"/>
      <c r="E107" s="273">
        <v>11</v>
      </c>
      <c r="F107" s="35"/>
      <c r="G107" s="170"/>
      <c r="H107" s="38"/>
      <c r="I107" s="169"/>
      <c r="J107" s="275"/>
      <c r="K107" s="189"/>
      <c r="L107" s="203"/>
    </row>
    <row r="108" spans="1:17" ht="9.6" customHeight="1">
      <c r="A108" s="33"/>
      <c r="B108" s="181"/>
      <c r="C108" s="38"/>
      <c r="D108" s="169"/>
      <c r="E108" s="275"/>
      <c r="F108" s="35"/>
      <c r="G108" s="167" t="str">
        <f>D106</f>
        <v>Харки И.</v>
      </c>
      <c r="H108" s="35"/>
      <c r="I108" s="169"/>
      <c r="J108" s="275"/>
      <c r="K108" s="189"/>
      <c r="L108" s="203"/>
    </row>
    <row r="109" spans="1:17" ht="9.6" customHeight="1">
      <c r="A109" s="33">
        <v>11</v>
      </c>
      <c r="B109" s="162" t="s">
        <v>67</v>
      </c>
      <c r="C109" s="35"/>
      <c r="D109" s="169"/>
      <c r="E109" s="275"/>
      <c r="F109" s="47"/>
      <c r="G109" s="168" t="s">
        <v>377</v>
      </c>
      <c r="H109" s="273">
        <v>14</v>
      </c>
      <c r="I109" s="169"/>
      <c r="J109" s="275"/>
      <c r="K109" s="189"/>
      <c r="L109" s="203"/>
    </row>
    <row r="110" spans="1:17" ht="9.6" customHeight="1">
      <c r="A110" s="33"/>
      <c r="B110" s="179"/>
      <c r="C110" s="273">
        <v>6</v>
      </c>
      <c r="D110" s="167" t="str">
        <f>B111</f>
        <v>Герасименко Т.</v>
      </c>
      <c r="E110" s="274"/>
      <c r="F110" s="35"/>
      <c r="G110" s="169"/>
      <c r="H110" s="275"/>
      <c r="I110" s="169"/>
      <c r="J110" s="275"/>
      <c r="K110" s="189"/>
      <c r="L110" s="203"/>
    </row>
    <row r="111" spans="1:17" ht="9.6" customHeight="1">
      <c r="A111" s="33">
        <v>12</v>
      </c>
      <c r="B111" s="157" t="s">
        <v>65</v>
      </c>
      <c r="C111" s="274"/>
      <c r="D111" s="170" t="s">
        <v>387</v>
      </c>
      <c r="E111" s="38"/>
      <c r="F111" s="35"/>
      <c r="G111" s="169"/>
      <c r="H111" s="275"/>
      <c r="I111" s="169"/>
      <c r="J111" s="275"/>
      <c r="K111" s="189"/>
      <c r="L111" s="203"/>
    </row>
    <row r="112" spans="1:17" ht="9.6" customHeight="1">
      <c r="A112" s="33"/>
      <c r="B112" s="206"/>
      <c r="C112" s="38"/>
      <c r="D112" s="170"/>
      <c r="E112" s="38"/>
      <c r="F112" s="35"/>
      <c r="G112" s="169"/>
      <c r="H112" s="275"/>
      <c r="I112" s="167" t="str">
        <f>G116</f>
        <v>Курмангалиев А.</v>
      </c>
      <c r="J112" s="274"/>
      <c r="K112" s="189"/>
      <c r="L112" s="203"/>
    </row>
    <row r="113" spans="1:12" ht="9.6" customHeight="1">
      <c r="A113" s="33">
        <v>13</v>
      </c>
      <c r="B113" s="156" t="s">
        <v>66</v>
      </c>
      <c r="C113" s="35"/>
      <c r="D113" s="170"/>
      <c r="E113" s="38"/>
      <c r="F113" s="35"/>
      <c r="G113" s="169"/>
      <c r="H113" s="275"/>
      <c r="I113" s="170" t="s">
        <v>379</v>
      </c>
      <c r="J113" s="38"/>
      <c r="K113" s="189"/>
      <c r="L113" s="203"/>
    </row>
    <row r="114" spans="1:12" ht="9.6" customHeight="1">
      <c r="A114" s="33"/>
      <c r="B114" s="179"/>
      <c r="C114" s="273">
        <v>7</v>
      </c>
      <c r="D114" s="167" t="str">
        <f>B113</f>
        <v>Сарсенбай Д.</v>
      </c>
      <c r="E114" s="35"/>
      <c r="F114" s="35"/>
      <c r="G114" s="169"/>
      <c r="H114" s="275"/>
      <c r="I114" s="170"/>
      <c r="J114" s="38">
        <v>-15</v>
      </c>
      <c r="K114" s="187" t="str">
        <f>I96</f>
        <v>Курмамбаев С.</v>
      </c>
      <c r="L114" s="277">
        <v>2</v>
      </c>
    </row>
    <row r="115" spans="1:12" ht="9.6" customHeight="1">
      <c r="A115" s="33">
        <v>14</v>
      </c>
      <c r="B115" s="156" t="s">
        <v>70</v>
      </c>
      <c r="C115" s="274"/>
      <c r="D115" s="168" t="s">
        <v>375</v>
      </c>
      <c r="E115" s="273">
        <v>12</v>
      </c>
      <c r="F115" s="35"/>
      <c r="G115" s="169"/>
      <c r="H115" s="275"/>
      <c r="I115" s="170"/>
      <c r="J115" s="38"/>
      <c r="K115" s="189"/>
      <c r="L115" s="277"/>
    </row>
    <row r="116" spans="1:12" ht="9.6" customHeight="1">
      <c r="A116" s="33"/>
      <c r="B116" s="179"/>
      <c r="C116" s="38"/>
      <c r="D116" s="169"/>
      <c r="E116" s="275"/>
      <c r="F116" s="48"/>
      <c r="G116" s="167" t="str">
        <f>D118</f>
        <v>Курмангалиев А.</v>
      </c>
      <c r="H116" s="274"/>
      <c r="I116" s="170"/>
      <c r="J116" s="38"/>
      <c r="K116" s="189"/>
      <c r="L116" s="203"/>
    </row>
    <row r="117" spans="1:12" ht="9.6" customHeight="1">
      <c r="A117" s="33">
        <v>15</v>
      </c>
      <c r="B117" s="180" t="s">
        <v>296</v>
      </c>
      <c r="C117" s="35"/>
      <c r="D117" s="169"/>
      <c r="E117" s="275"/>
      <c r="F117" s="35"/>
      <c r="G117" s="170" t="s">
        <v>358</v>
      </c>
      <c r="H117" s="38"/>
      <c r="I117" s="170"/>
      <c r="J117" s="38"/>
      <c r="K117" s="189"/>
      <c r="L117" s="203"/>
    </row>
    <row r="118" spans="1:12" ht="9.6" customHeight="1">
      <c r="A118" s="32"/>
      <c r="B118" s="179"/>
      <c r="C118" s="273">
        <v>8</v>
      </c>
      <c r="D118" s="167" t="str">
        <f>B119</f>
        <v>Курмангалиев А.</v>
      </c>
      <c r="E118" s="274"/>
      <c r="F118" s="35"/>
      <c r="G118" s="170"/>
      <c r="H118" s="49">
        <v>-13</v>
      </c>
      <c r="I118" s="167" t="str">
        <f>G100</f>
        <v>Ким Т.</v>
      </c>
      <c r="J118" s="35"/>
      <c r="K118" s="176"/>
      <c r="L118" s="203"/>
    </row>
    <row r="119" spans="1:12" ht="9.6" customHeight="1">
      <c r="A119" s="33">
        <v>16</v>
      </c>
      <c r="B119" s="157" t="s">
        <v>60</v>
      </c>
      <c r="C119" s="274"/>
      <c r="D119" s="170"/>
      <c r="E119" s="38"/>
      <c r="F119" s="38"/>
      <c r="G119" s="170"/>
      <c r="H119" s="49"/>
      <c r="I119" s="168"/>
      <c r="J119" s="273">
        <v>16</v>
      </c>
      <c r="K119" s="187" t="str">
        <f>I120</f>
        <v>Харки И.</v>
      </c>
      <c r="L119" s="277">
        <v>3</v>
      </c>
    </row>
    <row r="120" spans="1:12" ht="9.6" customHeight="1">
      <c r="A120" s="50"/>
      <c r="B120" s="182"/>
      <c r="C120" s="38"/>
      <c r="D120" s="170"/>
      <c r="E120" s="38"/>
      <c r="F120" s="38"/>
      <c r="G120" s="170"/>
      <c r="H120" s="49">
        <v>-14</v>
      </c>
      <c r="I120" s="167" t="str">
        <f>G108</f>
        <v>Харки И.</v>
      </c>
      <c r="J120" s="274"/>
      <c r="K120" s="168" t="s">
        <v>392</v>
      </c>
      <c r="L120" s="277"/>
    </row>
    <row r="121" spans="1:12" ht="9.6" customHeight="1">
      <c r="A121" s="52"/>
      <c r="B121" s="32"/>
      <c r="C121" s="38"/>
      <c r="D121" s="156"/>
      <c r="E121" s="38"/>
      <c r="F121" s="38"/>
      <c r="G121" s="156"/>
      <c r="H121" s="38"/>
      <c r="I121" s="156"/>
      <c r="J121" s="38">
        <v>-16</v>
      </c>
      <c r="K121" s="191" t="str">
        <f>I118</f>
        <v>Ким Т.</v>
      </c>
      <c r="L121" s="271">
        <v>4</v>
      </c>
    </row>
    <row r="122" spans="1:12" ht="9.6" customHeight="1">
      <c r="A122" s="52"/>
      <c r="B122" s="32"/>
      <c r="C122" s="38"/>
      <c r="D122" s="156"/>
      <c r="E122" s="38"/>
      <c r="F122" s="49">
        <v>-9</v>
      </c>
      <c r="G122" s="167" t="str">
        <f>D94</f>
        <v>Кыстаубаев Д.</v>
      </c>
      <c r="H122" s="35"/>
      <c r="I122" s="170"/>
      <c r="J122" s="38"/>
      <c r="K122" s="184"/>
      <c r="L122" s="271"/>
    </row>
    <row r="123" spans="1:12" ht="9.6" customHeight="1">
      <c r="A123" s="52"/>
      <c r="B123" s="32"/>
      <c r="C123" s="38"/>
      <c r="D123" s="156"/>
      <c r="E123" s="38"/>
      <c r="F123" s="49"/>
      <c r="G123" s="168"/>
      <c r="H123" s="273">
        <v>17</v>
      </c>
      <c r="I123" s="167" t="str">
        <f>G124</f>
        <v>Жубанов С.</v>
      </c>
      <c r="J123" s="35"/>
      <c r="K123" s="184"/>
      <c r="L123" s="54"/>
    </row>
    <row r="124" spans="1:12" ht="9.6" customHeight="1">
      <c r="A124" s="52"/>
      <c r="B124" s="32"/>
      <c r="C124" s="38"/>
      <c r="D124" s="156"/>
      <c r="E124" s="38"/>
      <c r="F124" s="49">
        <v>-10</v>
      </c>
      <c r="G124" s="167" t="str">
        <f>D102</f>
        <v>Жубанов С.</v>
      </c>
      <c r="H124" s="274"/>
      <c r="I124" s="168" t="s">
        <v>390</v>
      </c>
      <c r="J124" s="273">
        <v>19</v>
      </c>
      <c r="K124" s="169"/>
      <c r="L124" s="54"/>
    </row>
    <row r="125" spans="1:12" ht="9.6" customHeight="1">
      <c r="A125" s="52"/>
      <c r="B125" s="32"/>
      <c r="C125" s="38"/>
      <c r="D125" s="156"/>
      <c r="E125" s="38"/>
      <c r="F125" s="49"/>
      <c r="G125" s="170"/>
      <c r="H125" s="38"/>
      <c r="I125" s="169"/>
      <c r="J125" s="275"/>
      <c r="K125" s="167" t="str">
        <f>I127</f>
        <v>Сарсенбай Д.</v>
      </c>
      <c r="L125" s="278">
        <v>5</v>
      </c>
    </row>
    <row r="126" spans="1:12" ht="9.6" customHeight="1">
      <c r="A126" s="52"/>
      <c r="B126" s="32"/>
      <c r="C126" s="38"/>
      <c r="D126" s="156"/>
      <c r="E126" s="38"/>
      <c r="F126" s="49">
        <v>-11</v>
      </c>
      <c r="G126" s="167" t="str">
        <f>D110</f>
        <v>Герасименко Т.</v>
      </c>
      <c r="H126" s="35"/>
      <c r="I126" s="169"/>
      <c r="J126" s="275"/>
      <c r="K126" s="169" t="s">
        <v>391</v>
      </c>
      <c r="L126" s="278"/>
    </row>
    <row r="127" spans="1:12" ht="9.6" customHeight="1">
      <c r="A127" s="52"/>
      <c r="B127" s="32"/>
      <c r="C127" s="38"/>
      <c r="D127" s="156"/>
      <c r="E127" s="38"/>
      <c r="F127" s="49"/>
      <c r="G127" s="168"/>
      <c r="H127" s="273">
        <v>18</v>
      </c>
      <c r="I127" s="167" t="str">
        <f>G128</f>
        <v>Сарсенбай Д.</v>
      </c>
      <c r="J127" s="274"/>
      <c r="K127" s="169"/>
      <c r="L127" s="41"/>
    </row>
    <row r="128" spans="1:12" ht="9.6" customHeight="1">
      <c r="A128" s="52"/>
      <c r="B128" s="32"/>
      <c r="C128" s="38"/>
      <c r="D128" s="156"/>
      <c r="E128" s="38"/>
      <c r="F128" s="49">
        <v>-12</v>
      </c>
      <c r="G128" s="167" t="str">
        <f>D114</f>
        <v>Сарсенбай Д.</v>
      </c>
      <c r="H128" s="274"/>
      <c r="I128" s="170" t="s">
        <v>383</v>
      </c>
      <c r="J128" s="38">
        <f>19</f>
        <v>19</v>
      </c>
      <c r="K128" s="185" t="str">
        <f>I123</f>
        <v>Жубанов С.</v>
      </c>
      <c r="L128" s="271">
        <v>6</v>
      </c>
    </row>
    <row r="129" spans="1:12" ht="9.6" customHeight="1">
      <c r="A129" s="52"/>
      <c r="B129" s="59"/>
      <c r="C129" s="38"/>
      <c r="D129" s="156"/>
      <c r="E129" s="38"/>
      <c r="F129" s="38"/>
      <c r="G129" s="156"/>
      <c r="H129" s="38"/>
      <c r="I129" s="156"/>
      <c r="J129" s="38"/>
      <c r="K129" s="190"/>
      <c r="L129" s="271"/>
    </row>
    <row r="130" spans="1:12" ht="9.6" customHeight="1">
      <c r="A130" s="56"/>
      <c r="B130" s="276"/>
      <c r="C130" s="38"/>
      <c r="D130" s="156"/>
      <c r="E130" s="38"/>
      <c r="F130" s="38"/>
      <c r="G130" s="156"/>
      <c r="H130" s="49">
        <v>-17</v>
      </c>
      <c r="I130" s="167" t="str">
        <f>G122</f>
        <v>Кыстаубаев Д.</v>
      </c>
      <c r="J130" s="35"/>
      <c r="K130" s="176"/>
      <c r="L130" s="41"/>
    </row>
    <row r="131" spans="1:12" ht="9.6" customHeight="1">
      <c r="A131" s="56"/>
      <c r="B131" s="276"/>
      <c r="C131" s="38"/>
      <c r="D131" s="156"/>
      <c r="E131" s="38"/>
      <c r="F131" s="38"/>
      <c r="G131" s="156"/>
      <c r="H131" s="49"/>
      <c r="I131" s="168"/>
      <c r="J131" s="273">
        <v>20</v>
      </c>
      <c r="K131" s="187" t="str">
        <f>I132</f>
        <v>Герасименко Т.</v>
      </c>
      <c r="L131" s="271">
        <v>7</v>
      </c>
    </row>
    <row r="132" spans="1:12" ht="9.6" customHeight="1">
      <c r="A132" s="56"/>
      <c r="B132" s="59"/>
      <c r="C132" s="38"/>
      <c r="D132" s="156"/>
      <c r="E132" s="38"/>
      <c r="F132" s="38"/>
      <c r="G132" s="156"/>
      <c r="H132" s="49">
        <v>-18</v>
      </c>
      <c r="I132" s="167" t="str">
        <f>G126</f>
        <v>Герасименко Т.</v>
      </c>
      <c r="J132" s="274"/>
      <c r="K132" s="168" t="s">
        <v>374</v>
      </c>
      <c r="L132" s="271"/>
    </row>
    <row r="133" spans="1:12" ht="9.6" customHeight="1">
      <c r="A133" s="56"/>
      <c r="B133" s="59"/>
      <c r="C133" s="38">
        <v>-1</v>
      </c>
      <c r="D133" s="156" t="str">
        <f>B91</f>
        <v>х</v>
      </c>
      <c r="E133" s="38"/>
      <c r="F133" s="38"/>
      <c r="G133" s="156"/>
      <c r="H133" s="38"/>
      <c r="I133" s="156"/>
      <c r="J133" s="38">
        <v>-20</v>
      </c>
      <c r="K133" s="191" t="str">
        <f>I130</f>
        <v>Кыстаубаев Д.</v>
      </c>
      <c r="L133" s="271">
        <v>8</v>
      </c>
    </row>
    <row r="134" spans="1:12" ht="9.6" customHeight="1">
      <c r="A134" s="57"/>
      <c r="B134" s="59"/>
      <c r="C134" s="49"/>
      <c r="D134" s="168"/>
      <c r="E134" s="273">
        <v>21</v>
      </c>
      <c r="F134" s="48"/>
      <c r="G134" s="169" t="str">
        <f>D135</f>
        <v>Гайнеденов Е</v>
      </c>
      <c r="H134" s="35"/>
      <c r="I134" s="170"/>
      <c r="J134" s="38"/>
      <c r="K134" s="176"/>
      <c r="L134" s="271"/>
    </row>
    <row r="135" spans="1:12" ht="9.6" customHeight="1">
      <c r="A135" s="57"/>
      <c r="B135" s="59"/>
      <c r="C135" s="49">
        <v>-2</v>
      </c>
      <c r="D135" s="167" t="str">
        <f>B95</f>
        <v>Гайнеденов Е</v>
      </c>
      <c r="E135" s="274"/>
      <c r="F135" s="47"/>
      <c r="G135" s="168"/>
      <c r="H135" s="273">
        <v>25</v>
      </c>
      <c r="I135" s="170"/>
      <c r="J135" s="38"/>
      <c r="K135" s="176"/>
      <c r="L135" s="41"/>
    </row>
    <row r="136" spans="1:12" ht="9.6" customHeight="1">
      <c r="A136" s="57"/>
      <c r="B136" s="59"/>
      <c r="C136" s="49"/>
      <c r="D136" s="170"/>
      <c r="E136" s="38"/>
      <c r="F136" s="35"/>
      <c r="G136" s="169"/>
      <c r="H136" s="275"/>
      <c r="I136" s="167" t="str">
        <f>G138</f>
        <v>Ниеткалиев Б.</v>
      </c>
      <c r="J136" s="35"/>
      <c r="K136" s="176"/>
      <c r="L136" s="41"/>
    </row>
    <row r="137" spans="1:12" ht="9.6" customHeight="1">
      <c r="A137" s="57"/>
      <c r="B137" s="59"/>
      <c r="C137" s="49">
        <v>-3</v>
      </c>
      <c r="D137" s="167" t="str">
        <f>B99</f>
        <v>Ниеткалиев Б.</v>
      </c>
      <c r="E137" s="35"/>
      <c r="F137" s="35"/>
      <c r="G137" s="169"/>
      <c r="H137" s="275"/>
      <c r="I137" s="168" t="s">
        <v>389</v>
      </c>
      <c r="J137" s="273">
        <v>27</v>
      </c>
      <c r="K137" s="176"/>
      <c r="L137" s="41"/>
    </row>
    <row r="138" spans="1:12" ht="9.6" customHeight="1">
      <c r="A138" s="57"/>
      <c r="B138" s="59"/>
      <c r="C138" s="49"/>
      <c r="D138" s="168"/>
      <c r="E138" s="273">
        <v>22</v>
      </c>
      <c r="F138" s="48"/>
      <c r="G138" s="167" t="str">
        <f>D137</f>
        <v>Ниеткалиев Б.</v>
      </c>
      <c r="H138" s="274"/>
      <c r="I138" s="169"/>
      <c r="J138" s="275"/>
      <c r="K138" s="176"/>
      <c r="L138" s="41"/>
    </row>
    <row r="139" spans="1:12" ht="9.6" customHeight="1">
      <c r="A139" s="57"/>
      <c r="B139" s="59"/>
      <c r="C139" s="49">
        <v>-4</v>
      </c>
      <c r="D139" s="167" t="str">
        <f>B101</f>
        <v>х</v>
      </c>
      <c r="E139" s="274"/>
      <c r="F139" s="38"/>
      <c r="G139" s="170"/>
      <c r="H139" s="35"/>
      <c r="I139" s="169"/>
      <c r="J139" s="275"/>
      <c r="K139" s="176"/>
      <c r="L139" s="41"/>
    </row>
    <row r="140" spans="1:12" ht="9.6" customHeight="1">
      <c r="A140" s="57"/>
      <c r="B140" s="59"/>
      <c r="C140" s="49"/>
      <c r="D140" s="170"/>
      <c r="E140" s="38"/>
      <c r="F140" s="38"/>
      <c r="G140" s="170"/>
      <c r="H140" s="35"/>
      <c r="I140" s="169"/>
      <c r="J140" s="275"/>
      <c r="K140" s="187" t="str">
        <f>I136</f>
        <v>Ниеткалиев Б.</v>
      </c>
      <c r="L140" s="271">
        <v>9</v>
      </c>
    </row>
    <row r="141" spans="1:12" ht="9.6" customHeight="1">
      <c r="A141" s="57"/>
      <c r="B141" s="59"/>
      <c r="C141" s="49">
        <v>-5</v>
      </c>
      <c r="D141" s="167" t="str">
        <f>B107</f>
        <v>х</v>
      </c>
      <c r="E141" s="35"/>
      <c r="F141" s="38"/>
      <c r="G141" s="170"/>
      <c r="H141" s="35"/>
      <c r="I141" s="169"/>
      <c r="J141" s="275"/>
      <c r="K141" s="168" t="s">
        <v>386</v>
      </c>
      <c r="L141" s="271"/>
    </row>
    <row r="142" spans="1:12" ht="9.6" customHeight="1">
      <c r="A142" s="57"/>
      <c r="B142" s="59"/>
      <c r="C142" s="49"/>
      <c r="D142" s="168"/>
      <c r="E142" s="273">
        <v>23</v>
      </c>
      <c r="F142" s="48"/>
      <c r="G142" s="169" t="str">
        <f>D143</f>
        <v>Харки А-М.</v>
      </c>
      <c r="H142" s="35"/>
      <c r="I142" s="169"/>
      <c r="J142" s="275"/>
      <c r="K142" s="189"/>
      <c r="L142" s="41"/>
    </row>
    <row r="143" spans="1:12" ht="9.6" customHeight="1">
      <c r="C143" s="49">
        <v>-6</v>
      </c>
      <c r="D143" s="167" t="str">
        <f>B109</f>
        <v>Харки А-М.</v>
      </c>
      <c r="E143" s="274"/>
      <c r="F143" s="47"/>
      <c r="G143" s="168"/>
      <c r="H143" s="273">
        <v>26</v>
      </c>
      <c r="I143" s="169"/>
      <c r="J143" s="275"/>
      <c r="K143" s="189"/>
      <c r="L143" s="41"/>
    </row>
    <row r="144" spans="1:12" ht="9.6" customHeight="1">
      <c r="C144" s="49"/>
      <c r="D144" s="170"/>
      <c r="E144" s="38"/>
      <c r="F144" s="35"/>
      <c r="G144" s="169"/>
      <c r="H144" s="275"/>
      <c r="I144" s="167" t="str">
        <f>G142</f>
        <v>Харки А-М.</v>
      </c>
      <c r="J144" s="274"/>
      <c r="K144" s="189"/>
      <c r="L144" s="41"/>
    </row>
    <row r="145" spans="3:12" ht="9.6" customHeight="1">
      <c r="C145" s="49">
        <f>7</f>
        <v>7</v>
      </c>
      <c r="D145" s="167" t="str">
        <f>B115</f>
        <v>Ши Ченян</v>
      </c>
      <c r="E145" s="35"/>
      <c r="F145" s="35"/>
      <c r="G145" s="169"/>
      <c r="H145" s="275"/>
      <c r="I145" s="170" t="s">
        <v>384</v>
      </c>
      <c r="J145" s="38"/>
      <c r="K145" s="189"/>
      <c r="L145" s="41"/>
    </row>
    <row r="146" spans="3:12" ht="9.6" customHeight="1">
      <c r="C146" s="49"/>
      <c r="D146" s="168"/>
      <c r="E146" s="273">
        <v>24</v>
      </c>
      <c r="F146" s="48"/>
      <c r="G146" s="167" t="str">
        <f>D145</f>
        <v>Ши Ченян</v>
      </c>
      <c r="H146" s="274"/>
      <c r="I146" s="170"/>
      <c r="J146" s="38">
        <v>-27</v>
      </c>
      <c r="K146" s="187" t="str">
        <f>I144</f>
        <v>Харки А-М.</v>
      </c>
      <c r="L146" s="271">
        <v>10</v>
      </c>
    </row>
    <row r="147" spans="3:12" ht="9.6" customHeight="1">
      <c r="C147" s="49">
        <v>-8</v>
      </c>
      <c r="D147" s="167"/>
      <c r="E147" s="274"/>
      <c r="F147" s="38"/>
      <c r="G147" s="156"/>
      <c r="H147" s="38"/>
      <c r="I147" s="156"/>
      <c r="J147" s="38"/>
      <c r="K147" s="190"/>
      <c r="L147" s="271"/>
    </row>
    <row r="148" spans="3:12" ht="9.6" customHeight="1">
      <c r="C148" s="38"/>
      <c r="D148" s="156"/>
      <c r="E148" s="38"/>
      <c r="F148" s="35"/>
      <c r="G148" s="170"/>
      <c r="H148" s="49">
        <v>-25</v>
      </c>
      <c r="I148" s="167" t="str">
        <f>G134</f>
        <v>Гайнеденов Е</v>
      </c>
      <c r="J148" s="35"/>
      <c r="K148" s="176"/>
      <c r="L148" s="41"/>
    </row>
    <row r="149" spans="3:12" ht="9.6" customHeight="1">
      <c r="D149" s="158"/>
      <c r="E149" s="38"/>
      <c r="F149" s="38"/>
      <c r="G149" s="170"/>
      <c r="H149" s="49"/>
      <c r="I149" s="168"/>
      <c r="J149" s="273">
        <v>28</v>
      </c>
      <c r="K149" s="187" t="str">
        <f>I150</f>
        <v>Ши Ченян</v>
      </c>
      <c r="L149" s="271">
        <v>11</v>
      </c>
    </row>
    <row r="150" spans="3:12" ht="9.6" customHeight="1">
      <c r="D150" s="158"/>
      <c r="E150" s="38"/>
      <c r="F150" s="38"/>
      <c r="G150" s="170"/>
      <c r="H150" s="49">
        <v>-26</v>
      </c>
      <c r="I150" s="167" t="str">
        <f>G146</f>
        <v>Ши Ченян</v>
      </c>
      <c r="J150" s="274"/>
      <c r="K150" s="196" t="s">
        <v>380</v>
      </c>
      <c r="L150" s="271"/>
    </row>
    <row r="151" spans="3:12" ht="9.6" customHeight="1">
      <c r="D151" s="158"/>
      <c r="F151" s="38"/>
      <c r="G151" s="156"/>
      <c r="H151" s="38"/>
      <c r="I151" s="156"/>
      <c r="J151" s="38">
        <v>-28</v>
      </c>
      <c r="K151" s="191" t="str">
        <f>I148</f>
        <v>Гайнеденов Е</v>
      </c>
      <c r="L151" s="271">
        <v>12</v>
      </c>
    </row>
    <row r="152" spans="3:12" ht="9.6" customHeight="1">
      <c r="D152" s="158"/>
      <c r="F152" s="49">
        <v>-21</v>
      </c>
      <c r="G152" s="167"/>
      <c r="H152" s="35"/>
      <c r="I152" s="170"/>
      <c r="J152" s="38"/>
      <c r="K152" s="184"/>
      <c r="L152" s="271"/>
    </row>
    <row r="153" spans="3:12" ht="9.6" customHeight="1">
      <c r="D153" s="158"/>
      <c r="F153" s="49"/>
      <c r="G153" s="168"/>
      <c r="H153" s="273">
        <v>29</v>
      </c>
      <c r="I153" s="167"/>
      <c r="J153" s="35"/>
      <c r="K153" s="184"/>
      <c r="L153" s="41"/>
    </row>
    <row r="154" spans="3:12" ht="9.6" customHeight="1">
      <c r="D154" s="158"/>
      <c r="F154" s="49">
        <v>-22</v>
      </c>
      <c r="G154" s="167"/>
      <c r="H154" s="274"/>
      <c r="I154" s="168"/>
      <c r="J154" s="273">
        <v>31</v>
      </c>
      <c r="K154" s="169"/>
      <c r="L154" s="41"/>
    </row>
    <row r="155" spans="3:12" ht="9.6" customHeight="1">
      <c r="D155" s="158"/>
      <c r="F155" s="49"/>
      <c r="G155" s="170"/>
      <c r="H155" s="38"/>
      <c r="I155" s="169"/>
      <c r="J155" s="275"/>
      <c r="K155" s="167"/>
      <c r="L155" s="271">
        <v>13</v>
      </c>
    </row>
    <row r="156" spans="3:12" ht="9.6" customHeight="1">
      <c r="D156" s="158"/>
      <c r="F156" s="49">
        <v>-23</v>
      </c>
      <c r="G156" s="167"/>
      <c r="H156" s="35"/>
      <c r="I156" s="169"/>
      <c r="J156" s="275"/>
      <c r="K156" s="169"/>
      <c r="L156" s="271"/>
    </row>
    <row r="157" spans="3:12" ht="9.6" customHeight="1">
      <c r="F157" s="49"/>
      <c r="G157" s="168"/>
      <c r="H157" s="273">
        <v>30</v>
      </c>
      <c r="I157" s="167"/>
      <c r="J157" s="274"/>
      <c r="K157" s="169"/>
      <c r="L157" s="41"/>
    </row>
    <row r="158" spans="3:12" ht="9.6" customHeight="1">
      <c r="F158" s="49">
        <v>-24</v>
      </c>
      <c r="G158" s="167"/>
      <c r="H158" s="274"/>
      <c r="I158" s="170"/>
      <c r="J158" s="38">
        <v>-31</v>
      </c>
      <c r="K158" s="185"/>
      <c r="L158" s="271">
        <v>14</v>
      </c>
    </row>
    <row r="159" spans="3:12" ht="9.6" customHeight="1">
      <c r="F159" s="38"/>
      <c r="G159" s="156"/>
      <c r="H159" s="38"/>
      <c r="I159" s="156"/>
      <c r="J159" s="38"/>
      <c r="K159" s="190"/>
      <c r="L159" s="271"/>
    </row>
    <row r="160" spans="3:12" ht="9.6" customHeight="1">
      <c r="E160" s="51"/>
      <c r="F160" s="38"/>
      <c r="G160" s="156"/>
      <c r="H160" s="49">
        <v>-29</v>
      </c>
      <c r="I160" s="167"/>
      <c r="J160" s="35"/>
      <c r="K160" s="176"/>
      <c r="L160" s="41"/>
    </row>
    <row r="161" spans="2:12" ht="9.6" customHeight="1">
      <c r="F161" s="38"/>
      <c r="G161" s="156"/>
      <c r="H161" s="49"/>
      <c r="I161" s="168"/>
      <c r="J161" s="273">
        <v>32</v>
      </c>
      <c r="K161" s="187"/>
      <c r="L161" s="271">
        <v>15</v>
      </c>
    </row>
    <row r="162" spans="2:12" ht="9.6" customHeight="1">
      <c r="F162" s="38"/>
      <c r="G162" s="156"/>
      <c r="H162" s="49">
        <v>-30</v>
      </c>
      <c r="I162" s="167"/>
      <c r="J162" s="274"/>
      <c r="K162" s="188"/>
      <c r="L162" s="271"/>
    </row>
    <row r="163" spans="2:12" ht="9.6" customHeight="1">
      <c r="F163" s="38"/>
      <c r="H163" s="38"/>
      <c r="I163" s="156"/>
      <c r="J163" s="38">
        <v>-32</v>
      </c>
      <c r="K163" s="191"/>
      <c r="L163" s="271">
        <v>16</v>
      </c>
    </row>
    <row r="164" spans="2:12" ht="9.6" customHeight="1">
      <c r="H164" s="38"/>
      <c r="I164" s="183"/>
      <c r="J164" s="42"/>
      <c r="L164" s="271"/>
    </row>
    <row r="165" spans="2:12" ht="9.6" customHeight="1">
      <c r="B165" s="272" t="s">
        <v>294</v>
      </c>
      <c r="C165" s="272"/>
      <c r="D165" s="272"/>
      <c r="E165" s="272"/>
      <c r="F165" s="272"/>
      <c r="G165" s="272"/>
      <c r="H165" s="272"/>
      <c r="I165" s="272"/>
      <c r="J165" s="272"/>
      <c r="K165" s="272"/>
    </row>
    <row r="166" spans="2:12" ht="9.6" customHeight="1">
      <c r="B166" s="272" t="s">
        <v>284</v>
      </c>
      <c r="C166" s="272"/>
      <c r="D166" s="272"/>
      <c r="E166" s="272"/>
      <c r="F166" s="272"/>
      <c r="G166" s="272"/>
      <c r="H166" s="272"/>
      <c r="I166" s="272"/>
      <c r="J166" s="272"/>
      <c r="K166" s="272"/>
    </row>
    <row r="167" spans="2:12" ht="9.6" customHeight="1"/>
    <row r="168" spans="2:12" ht="9.6" customHeight="1"/>
    <row r="169" spans="2:12" ht="9.6" customHeight="1"/>
    <row r="170" spans="2:12" ht="9.6" customHeight="1"/>
    <row r="171" spans="2:12" ht="9.6" customHeight="1"/>
    <row r="172" spans="2:12" ht="9.6" customHeight="1"/>
    <row r="173" spans="2:12" ht="9.6" customHeight="1"/>
  </sheetData>
  <mergeCells count="110">
    <mergeCell ref="B2:K2"/>
    <mergeCell ref="B3:K3"/>
    <mergeCell ref="B4:K4"/>
    <mergeCell ref="D5:I5"/>
    <mergeCell ref="C7:C8"/>
    <mergeCell ref="E8:E11"/>
    <mergeCell ref="H10:H17"/>
    <mergeCell ref="C11:C12"/>
    <mergeCell ref="J14:J29"/>
    <mergeCell ref="C15:C16"/>
    <mergeCell ref="E16:E19"/>
    <mergeCell ref="C19:C20"/>
    <mergeCell ref="L21:L22"/>
    <mergeCell ref="C23:C24"/>
    <mergeCell ref="E24:E27"/>
    <mergeCell ref="H26:H33"/>
    <mergeCell ref="C27:C28"/>
    <mergeCell ref="C31:C32"/>
    <mergeCell ref="L31:L32"/>
    <mergeCell ref="E32:E35"/>
    <mergeCell ref="C35:C36"/>
    <mergeCell ref="J36:J37"/>
    <mergeCell ref="L36:L37"/>
    <mergeCell ref="L38:L39"/>
    <mergeCell ref="H40:H41"/>
    <mergeCell ref="J41:J44"/>
    <mergeCell ref="L42:L43"/>
    <mergeCell ref="H44:H45"/>
    <mergeCell ref="L45:L46"/>
    <mergeCell ref="H60:H63"/>
    <mergeCell ref="E63:E64"/>
    <mergeCell ref="L63:L64"/>
    <mergeCell ref="J66:J67"/>
    <mergeCell ref="L66:L67"/>
    <mergeCell ref="L68:L69"/>
    <mergeCell ref="B47:B48"/>
    <mergeCell ref="J48:J49"/>
    <mergeCell ref="L48:L49"/>
    <mergeCell ref="L50:L51"/>
    <mergeCell ref="E51:E52"/>
    <mergeCell ref="H52:H55"/>
    <mergeCell ref="J54:J61"/>
    <mergeCell ref="E55:E56"/>
    <mergeCell ref="L57:L58"/>
    <mergeCell ref="E59:E60"/>
    <mergeCell ref="L80:L81"/>
    <mergeCell ref="B82:K82"/>
    <mergeCell ref="B83:K83"/>
    <mergeCell ref="B85:K85"/>
    <mergeCell ref="B86:K86"/>
    <mergeCell ref="B87:K87"/>
    <mergeCell ref="H70:H71"/>
    <mergeCell ref="J71:J74"/>
    <mergeCell ref="L72:L73"/>
    <mergeCell ref="H74:H75"/>
    <mergeCell ref="L75:L76"/>
    <mergeCell ref="J78:J79"/>
    <mergeCell ref="L78:L79"/>
    <mergeCell ref="D88:I88"/>
    <mergeCell ref="C90:C91"/>
    <mergeCell ref="E91:E94"/>
    <mergeCell ref="H93:H100"/>
    <mergeCell ref="C94:C95"/>
    <mergeCell ref="J97:J112"/>
    <mergeCell ref="C98:C99"/>
    <mergeCell ref="E99:E102"/>
    <mergeCell ref="C102:C103"/>
    <mergeCell ref="L119:L120"/>
    <mergeCell ref="L121:L122"/>
    <mergeCell ref="H123:H124"/>
    <mergeCell ref="J124:J127"/>
    <mergeCell ref="L125:L126"/>
    <mergeCell ref="H127:H128"/>
    <mergeCell ref="L128:L129"/>
    <mergeCell ref="L104:L105"/>
    <mergeCell ref="C106:C107"/>
    <mergeCell ref="E107:E110"/>
    <mergeCell ref="H109:H116"/>
    <mergeCell ref="C110:C111"/>
    <mergeCell ref="C114:C115"/>
    <mergeCell ref="L114:L115"/>
    <mergeCell ref="E115:E118"/>
    <mergeCell ref="C118:C119"/>
    <mergeCell ref="J119:J120"/>
    <mergeCell ref="H143:H146"/>
    <mergeCell ref="E146:E147"/>
    <mergeCell ref="L146:L147"/>
    <mergeCell ref="J149:J150"/>
    <mergeCell ref="L149:L150"/>
    <mergeCell ref="L151:L152"/>
    <mergeCell ref="B130:B131"/>
    <mergeCell ref="J131:J132"/>
    <mergeCell ref="L131:L132"/>
    <mergeCell ref="L133:L134"/>
    <mergeCell ref="E134:E135"/>
    <mergeCell ref="H135:H138"/>
    <mergeCell ref="J137:J144"/>
    <mergeCell ref="E138:E139"/>
    <mergeCell ref="L140:L141"/>
    <mergeCell ref="E142:E143"/>
    <mergeCell ref="L163:L164"/>
    <mergeCell ref="B165:K165"/>
    <mergeCell ref="B166:K166"/>
    <mergeCell ref="H153:H154"/>
    <mergeCell ref="J154:J157"/>
    <mergeCell ref="L155:L156"/>
    <mergeCell ref="H157:H158"/>
    <mergeCell ref="L158:L159"/>
    <mergeCell ref="J161:J162"/>
    <mergeCell ref="L161:L16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77"/>
  <sheetViews>
    <sheetView workbookViewId="0">
      <selection activeCell="M84" sqref="M84"/>
    </sheetView>
  </sheetViews>
  <sheetFormatPr defaultColWidth="9.109375" defaultRowHeight="13.2"/>
  <cols>
    <col min="1" max="1" width="2.88671875" customWidth="1"/>
    <col min="2" max="2" width="14" customWidth="1"/>
    <col min="3" max="3" width="2.44140625" customWidth="1"/>
    <col min="4" max="4" width="14.44140625" customWidth="1"/>
    <col min="5" max="5" width="3" customWidth="1"/>
    <col min="6" max="6" width="2.88671875" customWidth="1"/>
    <col min="7" max="7" width="13.33203125" customWidth="1"/>
    <col min="8" max="8" width="2.88671875" customWidth="1"/>
    <col min="9" max="9" width="13.33203125" customWidth="1"/>
    <col min="10" max="10" width="2.88671875" customWidth="1"/>
    <col min="11" max="11" width="13" customWidth="1"/>
    <col min="12" max="12" width="4.109375" customWidth="1"/>
  </cols>
  <sheetData>
    <row r="1" spans="1:27" ht="15" customHeight="1">
      <c r="B1" s="140"/>
      <c r="C1" s="140"/>
      <c r="D1" s="140"/>
      <c r="E1" s="140"/>
      <c r="F1" s="140"/>
      <c r="G1" s="198"/>
      <c r="H1" s="2"/>
    </row>
    <row r="2" spans="1:27" ht="15" customHeight="1">
      <c r="B2" s="212" t="s">
        <v>282</v>
      </c>
      <c r="C2" s="212"/>
      <c r="D2" s="212"/>
      <c r="E2" s="212"/>
      <c r="F2" s="212"/>
      <c r="G2" s="212"/>
      <c r="H2" s="212"/>
      <c r="I2" s="212"/>
      <c r="J2" s="212"/>
      <c r="K2" s="212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ht="15" customHeight="1">
      <c r="B3" s="213" t="s">
        <v>102</v>
      </c>
      <c r="C3" s="213"/>
      <c r="D3" s="213"/>
      <c r="E3" s="213"/>
      <c r="F3" s="213"/>
      <c r="G3" s="213"/>
      <c r="H3" s="213"/>
      <c r="I3" s="213"/>
      <c r="J3" s="213"/>
      <c r="K3" s="213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</row>
    <row r="4" spans="1:27" ht="15" customHeight="1">
      <c r="B4" s="214" t="s">
        <v>103</v>
      </c>
      <c r="C4" s="214"/>
      <c r="D4" s="214"/>
      <c r="E4" s="214"/>
      <c r="F4" s="214"/>
      <c r="G4" s="214"/>
      <c r="H4" s="214"/>
      <c r="I4" s="214"/>
      <c r="J4" s="214"/>
      <c r="K4" s="214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</row>
    <row r="5" spans="1:27" ht="15" customHeight="1">
      <c r="D5" s="268" t="s">
        <v>292</v>
      </c>
      <c r="E5" s="268"/>
      <c r="F5" s="268"/>
      <c r="G5" s="268"/>
      <c r="H5" s="268"/>
      <c r="I5" s="268"/>
      <c r="K5" s="174" t="s">
        <v>22</v>
      </c>
    </row>
    <row r="6" spans="1:27" ht="9.6" customHeight="1">
      <c r="A6" s="33">
        <v>1</v>
      </c>
      <c r="B6" s="156" t="s">
        <v>51</v>
      </c>
      <c r="C6" s="35"/>
      <c r="D6" s="36"/>
      <c r="E6" s="35"/>
      <c r="F6" s="35"/>
      <c r="G6" s="37"/>
      <c r="H6" s="38"/>
      <c r="I6" s="39"/>
      <c r="J6" s="38"/>
      <c r="K6" s="174"/>
      <c r="L6" s="41"/>
      <c r="M6" s="42"/>
      <c r="N6" s="42"/>
    </row>
    <row r="7" spans="1:27" ht="9.6" customHeight="1">
      <c r="A7" s="33"/>
      <c r="B7" s="45"/>
      <c r="C7" s="273">
        <v>1</v>
      </c>
      <c r="D7" s="167" t="str">
        <f>B6</f>
        <v>Бекиш А.</v>
      </c>
      <c r="E7" s="35"/>
      <c r="F7" s="35"/>
      <c r="G7" s="170"/>
      <c r="H7" s="38"/>
      <c r="I7" s="42"/>
      <c r="J7" s="38"/>
      <c r="K7" s="175"/>
      <c r="L7" s="41"/>
      <c r="M7" s="42"/>
      <c r="N7" s="42"/>
      <c r="P7" s="155"/>
    </row>
    <row r="8" spans="1:27" ht="9.6" customHeight="1">
      <c r="A8" s="33">
        <v>2</v>
      </c>
      <c r="B8" s="157" t="s">
        <v>81</v>
      </c>
      <c r="C8" s="274"/>
      <c r="D8" s="168" t="s">
        <v>341</v>
      </c>
      <c r="E8" s="273">
        <v>9</v>
      </c>
      <c r="F8" s="35"/>
      <c r="G8" s="170"/>
      <c r="H8" s="38"/>
      <c r="I8" s="42"/>
      <c r="J8" s="38"/>
      <c r="K8" s="176"/>
      <c r="L8" s="41"/>
      <c r="M8" s="42"/>
      <c r="N8" s="42"/>
      <c r="P8" s="155"/>
    </row>
    <row r="9" spans="1:27" ht="9.6" customHeight="1">
      <c r="A9" s="33"/>
      <c r="B9" s="44"/>
      <c r="C9" s="38"/>
      <c r="D9" s="169"/>
      <c r="E9" s="275"/>
      <c r="F9" s="35"/>
      <c r="G9" s="167" t="str">
        <f>D7</f>
        <v>Бекиш А.</v>
      </c>
      <c r="H9" s="35"/>
      <c r="I9" s="37"/>
      <c r="J9" s="38"/>
      <c r="K9" s="176"/>
      <c r="L9" s="41"/>
      <c r="M9" s="42"/>
      <c r="N9" s="42"/>
      <c r="P9" s="155"/>
    </row>
    <row r="10" spans="1:27" ht="9.6" customHeight="1">
      <c r="A10" s="33">
        <v>3</v>
      </c>
      <c r="B10" s="156" t="s">
        <v>79</v>
      </c>
      <c r="C10" s="35"/>
      <c r="D10" s="169"/>
      <c r="E10" s="275"/>
      <c r="F10" s="47"/>
      <c r="G10" s="168" t="s">
        <v>345</v>
      </c>
      <c r="H10" s="273">
        <v>13</v>
      </c>
      <c r="I10" s="44"/>
      <c r="J10" s="38"/>
      <c r="K10" s="170"/>
      <c r="L10" s="41"/>
      <c r="M10" s="42"/>
      <c r="N10" s="42"/>
      <c r="P10" s="155"/>
    </row>
    <row r="11" spans="1:27" ht="9.6" customHeight="1">
      <c r="A11" s="33"/>
      <c r="B11" s="45"/>
      <c r="C11" s="273">
        <v>2</v>
      </c>
      <c r="D11" s="167" t="str">
        <f>B10</f>
        <v>Серикбай Н.</v>
      </c>
      <c r="E11" s="274"/>
      <c r="F11" s="35"/>
      <c r="G11" s="169"/>
      <c r="H11" s="275"/>
      <c r="I11" s="44"/>
      <c r="J11" s="38"/>
      <c r="K11" s="170"/>
      <c r="L11" s="41"/>
      <c r="M11" s="42"/>
      <c r="N11" s="42"/>
      <c r="P11" s="155"/>
    </row>
    <row r="12" spans="1:27" ht="9.6" customHeight="1">
      <c r="A12" s="33">
        <v>4</v>
      </c>
      <c r="B12" s="157" t="s">
        <v>52</v>
      </c>
      <c r="C12" s="274"/>
      <c r="D12" s="170" t="s">
        <v>353</v>
      </c>
      <c r="E12" s="38"/>
      <c r="F12" s="35"/>
      <c r="G12" s="169"/>
      <c r="H12" s="275"/>
      <c r="I12" s="170"/>
      <c r="J12" s="38"/>
      <c r="K12" s="170"/>
      <c r="L12" s="41"/>
      <c r="M12" s="42"/>
      <c r="N12" s="42"/>
      <c r="P12" s="155"/>
    </row>
    <row r="13" spans="1:27" ht="9.6" customHeight="1">
      <c r="A13" s="33"/>
      <c r="B13" s="44"/>
      <c r="C13" s="38"/>
      <c r="D13" s="170"/>
      <c r="E13" s="38"/>
      <c r="F13" s="35"/>
      <c r="G13" s="169"/>
      <c r="H13" s="275"/>
      <c r="I13" s="167" t="str">
        <f>G17</f>
        <v>Ахмадалиева Ш.</v>
      </c>
      <c r="J13" s="35"/>
      <c r="K13" s="170"/>
      <c r="L13" s="41"/>
      <c r="M13" s="42"/>
      <c r="N13" s="42"/>
      <c r="P13" s="155"/>
    </row>
    <row r="14" spans="1:27" ht="9.6" customHeight="1">
      <c r="A14" s="33">
        <v>5</v>
      </c>
      <c r="B14" s="156" t="s">
        <v>47</v>
      </c>
      <c r="C14" s="35"/>
      <c r="D14" s="170"/>
      <c r="E14" s="38"/>
      <c r="F14" s="35"/>
      <c r="G14" s="169"/>
      <c r="H14" s="275"/>
      <c r="I14" s="168" t="s">
        <v>347</v>
      </c>
      <c r="J14" s="273">
        <v>15</v>
      </c>
      <c r="K14" s="170"/>
      <c r="L14" s="41"/>
      <c r="M14" s="42"/>
      <c r="N14" s="42"/>
      <c r="P14" s="155"/>
    </row>
    <row r="15" spans="1:27" ht="9.6" customHeight="1">
      <c r="A15" s="33"/>
      <c r="B15" s="45"/>
      <c r="C15" s="273">
        <v>3</v>
      </c>
      <c r="D15" s="167" t="str">
        <f>B14</f>
        <v>Охмак Е.</v>
      </c>
      <c r="E15" s="35"/>
      <c r="F15" s="35"/>
      <c r="G15" s="169"/>
      <c r="H15" s="275"/>
      <c r="I15" s="169"/>
      <c r="J15" s="275"/>
      <c r="K15" s="170"/>
      <c r="L15" s="41"/>
      <c r="M15" s="42"/>
      <c r="N15" s="42"/>
      <c r="P15" s="155"/>
    </row>
    <row r="16" spans="1:27" ht="9.6" customHeight="1">
      <c r="A16" s="33">
        <v>6</v>
      </c>
      <c r="B16" s="157" t="s">
        <v>80</v>
      </c>
      <c r="C16" s="274"/>
      <c r="D16" s="168" t="s">
        <v>366</v>
      </c>
      <c r="E16" s="273">
        <v>10</v>
      </c>
      <c r="F16" s="35"/>
      <c r="G16" s="169"/>
      <c r="H16" s="275"/>
      <c r="I16" s="169"/>
      <c r="J16" s="275"/>
      <c r="K16" s="170"/>
      <c r="L16" s="41"/>
      <c r="M16" s="42"/>
      <c r="N16" s="42"/>
      <c r="P16" s="155"/>
    </row>
    <row r="17" spans="1:16" ht="9.6" customHeight="1">
      <c r="A17" s="33"/>
      <c r="B17" s="44"/>
      <c r="C17" s="38"/>
      <c r="D17" s="169"/>
      <c r="E17" s="275"/>
      <c r="F17" s="48"/>
      <c r="G17" s="167" t="str">
        <f>D19</f>
        <v>Ахмадалиева Ш.</v>
      </c>
      <c r="H17" s="274"/>
      <c r="I17" s="169"/>
      <c r="J17" s="275"/>
      <c r="K17" s="170"/>
      <c r="L17" s="41"/>
      <c r="M17" s="42"/>
      <c r="N17" s="42"/>
      <c r="P17" s="155"/>
    </row>
    <row r="18" spans="1:16" ht="9.6" customHeight="1">
      <c r="A18" s="33">
        <v>7</v>
      </c>
      <c r="B18" s="156" t="s">
        <v>74</v>
      </c>
      <c r="C18" s="35"/>
      <c r="D18" s="169"/>
      <c r="E18" s="275"/>
      <c r="F18" s="35"/>
      <c r="G18" s="195" t="s">
        <v>370</v>
      </c>
      <c r="H18" s="38"/>
      <c r="I18" s="169"/>
      <c r="J18" s="275"/>
      <c r="K18" s="170"/>
      <c r="L18" s="41"/>
      <c r="M18" s="42"/>
      <c r="N18" s="42"/>
      <c r="P18" s="155"/>
    </row>
    <row r="19" spans="1:16" ht="9.6" customHeight="1">
      <c r="A19" s="33"/>
      <c r="B19" s="45"/>
      <c r="C19" s="273">
        <v>4</v>
      </c>
      <c r="D19" s="167" t="str">
        <f>B20</f>
        <v>Ахмадалиева Ш.</v>
      </c>
      <c r="E19" s="274"/>
      <c r="F19" s="35"/>
      <c r="G19" s="170"/>
      <c r="H19" s="38"/>
      <c r="I19" s="169"/>
      <c r="J19" s="275"/>
      <c r="K19" s="170"/>
      <c r="L19" s="41"/>
      <c r="M19" s="42"/>
      <c r="N19" s="42"/>
      <c r="P19" s="155"/>
    </row>
    <row r="20" spans="1:16" ht="9.6" customHeight="1">
      <c r="A20" s="33">
        <v>8</v>
      </c>
      <c r="B20" s="157" t="s">
        <v>48</v>
      </c>
      <c r="C20" s="274"/>
      <c r="D20" s="170" t="s">
        <v>359</v>
      </c>
      <c r="E20" s="38"/>
      <c r="F20" s="38"/>
      <c r="G20" s="170"/>
      <c r="H20" s="38"/>
      <c r="I20" s="169"/>
      <c r="J20" s="275"/>
      <c r="K20" s="170"/>
      <c r="L20" s="41"/>
      <c r="M20" s="42"/>
      <c r="N20" s="42"/>
      <c r="P20" s="155"/>
    </row>
    <row r="21" spans="1:16" ht="9.6" customHeight="1">
      <c r="A21" s="33"/>
      <c r="B21" s="44"/>
      <c r="C21" s="38"/>
      <c r="D21" s="170"/>
      <c r="E21" s="38"/>
      <c r="F21" s="38"/>
      <c r="G21" s="170"/>
      <c r="H21" s="38"/>
      <c r="I21" s="169"/>
      <c r="J21" s="275"/>
      <c r="K21" s="167" t="str">
        <f>I13</f>
        <v>Ахмадалиева Ш.</v>
      </c>
      <c r="L21" s="278">
        <v>1</v>
      </c>
      <c r="M21" s="42"/>
      <c r="N21" s="42"/>
      <c r="P21" s="155"/>
    </row>
    <row r="22" spans="1:16" ht="9.6" customHeight="1">
      <c r="A22" s="33">
        <v>9</v>
      </c>
      <c r="B22" s="156" t="s">
        <v>54</v>
      </c>
      <c r="C22" s="35"/>
      <c r="D22" s="170"/>
      <c r="E22" s="38"/>
      <c r="F22" s="38"/>
      <c r="G22" s="170"/>
      <c r="H22" s="38"/>
      <c r="I22" s="169"/>
      <c r="J22" s="275"/>
      <c r="K22" s="168" t="s">
        <v>352</v>
      </c>
      <c r="L22" s="278"/>
      <c r="M22" s="42"/>
      <c r="N22" s="42"/>
      <c r="P22" s="155"/>
    </row>
    <row r="23" spans="1:16" ht="9.6" customHeight="1">
      <c r="A23" s="33"/>
      <c r="B23" s="45"/>
      <c r="C23" s="273">
        <v>5</v>
      </c>
      <c r="D23" s="167" t="str">
        <f>B22</f>
        <v>Мочалкина В.</v>
      </c>
      <c r="E23" s="35"/>
      <c r="F23" s="35"/>
      <c r="G23" s="170"/>
      <c r="H23" s="38"/>
      <c r="I23" s="169"/>
      <c r="J23" s="275"/>
      <c r="K23" s="169"/>
      <c r="L23" s="203"/>
      <c r="M23" s="42"/>
      <c r="N23" s="42"/>
      <c r="P23" s="155"/>
    </row>
    <row r="24" spans="1:16" ht="9.6" customHeight="1">
      <c r="A24" s="33">
        <v>10</v>
      </c>
      <c r="B24" s="157" t="s">
        <v>76</v>
      </c>
      <c r="C24" s="274"/>
      <c r="D24" s="168" t="s">
        <v>349</v>
      </c>
      <c r="E24" s="273">
        <v>11</v>
      </c>
      <c r="F24" s="35"/>
      <c r="G24" s="170"/>
      <c r="H24" s="38"/>
      <c r="I24" s="169"/>
      <c r="J24" s="275"/>
      <c r="K24" s="169"/>
      <c r="L24" s="203"/>
      <c r="M24" s="42"/>
      <c r="N24" s="42"/>
    </row>
    <row r="25" spans="1:16" ht="9.6" customHeight="1">
      <c r="A25" s="33"/>
      <c r="B25" s="44"/>
      <c r="C25" s="38"/>
      <c r="D25" s="169"/>
      <c r="E25" s="275"/>
      <c r="F25" s="35"/>
      <c r="G25" s="167" t="str">
        <f>D23</f>
        <v>Мочалкина В.</v>
      </c>
      <c r="H25" s="35"/>
      <c r="I25" s="169"/>
      <c r="J25" s="275"/>
      <c r="K25" s="169"/>
      <c r="L25" s="203"/>
      <c r="M25" s="42"/>
      <c r="N25" s="42"/>
    </row>
    <row r="26" spans="1:16" ht="9.6" customHeight="1">
      <c r="A26" s="33">
        <v>11</v>
      </c>
      <c r="B26" s="156" t="s">
        <v>75</v>
      </c>
      <c r="C26" s="35"/>
      <c r="D26" s="169"/>
      <c r="E26" s="275"/>
      <c r="F26" s="47"/>
      <c r="G26" s="168" t="s">
        <v>350</v>
      </c>
      <c r="H26" s="273">
        <v>14</v>
      </c>
      <c r="I26" s="169"/>
      <c r="J26" s="275"/>
      <c r="K26" s="169"/>
      <c r="L26" s="203"/>
      <c r="M26" s="42"/>
      <c r="N26" s="42"/>
    </row>
    <row r="27" spans="1:16" ht="9.6" customHeight="1">
      <c r="A27" s="33"/>
      <c r="B27" s="45"/>
      <c r="C27" s="273">
        <v>6</v>
      </c>
      <c r="D27" s="167" t="str">
        <f>B26</f>
        <v>Усипбаева А.</v>
      </c>
      <c r="E27" s="274"/>
      <c r="F27" s="35"/>
      <c r="G27" s="169"/>
      <c r="H27" s="275"/>
      <c r="I27" s="169"/>
      <c r="J27" s="275"/>
      <c r="K27" s="169"/>
      <c r="L27" s="203"/>
      <c r="M27" s="42"/>
      <c r="N27" s="42"/>
    </row>
    <row r="28" spans="1:16" ht="9.6" customHeight="1">
      <c r="A28" s="33">
        <v>12</v>
      </c>
      <c r="B28" s="157" t="s">
        <v>50</v>
      </c>
      <c r="C28" s="274"/>
      <c r="D28" s="170" t="s">
        <v>342</v>
      </c>
      <c r="E28" s="38"/>
      <c r="F28" s="35"/>
      <c r="G28" s="169"/>
      <c r="H28" s="275"/>
      <c r="I28" s="169"/>
      <c r="J28" s="275"/>
      <c r="K28" s="169"/>
      <c r="L28" s="203"/>
      <c r="M28" s="42"/>
      <c r="N28" s="42"/>
    </row>
    <row r="29" spans="1:16" ht="9.6" customHeight="1">
      <c r="A29" s="33"/>
      <c r="B29" s="44"/>
      <c r="C29" s="38"/>
      <c r="D29" s="170"/>
      <c r="E29" s="38"/>
      <c r="F29" s="35"/>
      <c r="G29" s="169"/>
      <c r="H29" s="275"/>
      <c r="I29" s="167" t="str">
        <f>G33</f>
        <v>Жаксылыкова А.</v>
      </c>
      <c r="J29" s="274"/>
      <c r="K29" s="169"/>
      <c r="L29" s="203"/>
      <c r="M29" s="42"/>
      <c r="N29" s="42"/>
    </row>
    <row r="30" spans="1:16" ht="9.6" customHeight="1">
      <c r="A30" s="33">
        <v>13</v>
      </c>
      <c r="B30" s="156" t="s">
        <v>78</v>
      </c>
      <c r="C30" s="35"/>
      <c r="D30" s="170"/>
      <c r="E30" s="38"/>
      <c r="F30" s="35"/>
      <c r="G30" s="169"/>
      <c r="H30" s="275"/>
      <c r="I30" s="170" t="s">
        <v>348</v>
      </c>
      <c r="J30" s="38"/>
      <c r="K30" s="169"/>
      <c r="L30" s="203"/>
      <c r="M30" s="42"/>
      <c r="N30" s="42"/>
    </row>
    <row r="31" spans="1:16" ht="9.6" customHeight="1">
      <c r="A31" s="33"/>
      <c r="B31" s="45"/>
      <c r="C31" s="273">
        <v>7</v>
      </c>
      <c r="D31" s="167" t="str">
        <f>B32</f>
        <v>Асет А.</v>
      </c>
      <c r="E31" s="35"/>
      <c r="F31" s="35"/>
      <c r="G31" s="169"/>
      <c r="H31" s="275"/>
      <c r="I31" s="170"/>
      <c r="J31" s="38">
        <v>-15</v>
      </c>
      <c r="K31" s="167" t="str">
        <f>I29</f>
        <v>Жаксылыкова А.</v>
      </c>
      <c r="L31" s="277">
        <v>2</v>
      </c>
      <c r="M31" s="42"/>
      <c r="N31" s="42"/>
    </row>
    <row r="32" spans="1:16" ht="9.6" customHeight="1">
      <c r="A32" s="33">
        <v>14</v>
      </c>
      <c r="B32" s="157" t="s">
        <v>53</v>
      </c>
      <c r="C32" s="274"/>
      <c r="D32" s="168" t="s">
        <v>354</v>
      </c>
      <c r="E32" s="273">
        <v>12</v>
      </c>
      <c r="F32" s="35"/>
      <c r="G32" s="169"/>
      <c r="H32" s="275"/>
      <c r="I32" s="170"/>
      <c r="J32" s="38"/>
      <c r="K32" s="169"/>
      <c r="L32" s="277"/>
      <c r="M32" s="42"/>
      <c r="N32" s="42"/>
    </row>
    <row r="33" spans="1:15" ht="9.6" customHeight="1">
      <c r="A33" s="33"/>
      <c r="B33" s="44"/>
      <c r="C33" s="38"/>
      <c r="D33" s="169"/>
      <c r="E33" s="275"/>
      <c r="F33" s="48"/>
      <c r="G33" s="167" t="str">
        <f>D35</f>
        <v>Жаксылыкова А.</v>
      </c>
      <c r="H33" s="274"/>
      <c r="I33" s="170"/>
      <c r="J33" s="38"/>
      <c r="K33" s="169"/>
      <c r="L33" s="203"/>
      <c r="M33" s="42"/>
      <c r="N33" s="42"/>
    </row>
    <row r="34" spans="1:15" ht="9.6" customHeight="1">
      <c r="A34" s="33">
        <v>15</v>
      </c>
      <c r="B34" s="156" t="s">
        <v>77</v>
      </c>
      <c r="C34" s="35"/>
      <c r="D34" s="169"/>
      <c r="E34" s="275"/>
      <c r="F34" s="35"/>
      <c r="G34" s="170" t="s">
        <v>371</v>
      </c>
      <c r="H34" s="38"/>
      <c r="I34" s="170"/>
      <c r="J34" s="38"/>
      <c r="K34" s="169"/>
      <c r="L34" s="203"/>
      <c r="M34" s="42"/>
      <c r="N34" s="42"/>
    </row>
    <row r="35" spans="1:15" ht="9.6" customHeight="1">
      <c r="A35" s="32"/>
      <c r="B35" s="45"/>
      <c r="C35" s="273">
        <v>8</v>
      </c>
      <c r="D35" s="167" t="str">
        <f>B36</f>
        <v>Жаксылыкова А.</v>
      </c>
      <c r="E35" s="274"/>
      <c r="F35" s="35"/>
      <c r="G35" s="170"/>
      <c r="H35" s="49">
        <v>-13</v>
      </c>
      <c r="I35" s="167" t="str">
        <f>G9</f>
        <v>Бекиш А.</v>
      </c>
      <c r="J35" s="35"/>
      <c r="K35" s="170"/>
      <c r="L35" s="203"/>
      <c r="M35" s="42"/>
      <c r="N35" s="42"/>
    </row>
    <row r="36" spans="1:15" ht="9.6" customHeight="1">
      <c r="A36" s="33">
        <v>16</v>
      </c>
      <c r="B36" s="157" t="s">
        <v>49</v>
      </c>
      <c r="C36" s="274"/>
      <c r="D36" s="170" t="s">
        <v>367</v>
      </c>
      <c r="E36" s="38"/>
      <c r="F36" s="38"/>
      <c r="G36" s="170"/>
      <c r="H36" s="49"/>
      <c r="I36" s="169"/>
      <c r="J36" s="273">
        <v>16</v>
      </c>
      <c r="K36" s="167" t="str">
        <f>I37</f>
        <v>Мочалкина В.</v>
      </c>
      <c r="L36" s="277">
        <v>3</v>
      </c>
      <c r="M36" s="42"/>
      <c r="N36" s="42"/>
    </row>
    <row r="37" spans="1:15" ht="9.6" customHeight="1">
      <c r="A37" s="50"/>
      <c r="B37" s="44"/>
      <c r="C37" s="38"/>
      <c r="D37" s="170"/>
      <c r="E37" s="38"/>
      <c r="F37" s="38"/>
      <c r="G37" s="170"/>
      <c r="H37" s="49">
        <v>-14</v>
      </c>
      <c r="I37" s="167" t="str">
        <f>G25</f>
        <v>Мочалкина В.</v>
      </c>
      <c r="J37" s="274"/>
      <c r="K37" s="168" t="s">
        <v>344</v>
      </c>
      <c r="L37" s="277"/>
      <c r="M37" s="51"/>
      <c r="N37" s="51"/>
      <c r="O37" s="51"/>
    </row>
    <row r="38" spans="1:15" ht="9.6" customHeight="1">
      <c r="A38" s="52"/>
      <c r="B38" s="53"/>
      <c r="C38" s="38"/>
      <c r="D38" s="171"/>
      <c r="E38" s="38"/>
      <c r="F38" s="38"/>
      <c r="G38" s="170"/>
      <c r="H38" s="38"/>
      <c r="I38" s="170"/>
      <c r="J38" s="38">
        <v>-16</v>
      </c>
      <c r="K38" s="167" t="str">
        <f>I35</f>
        <v>Бекиш А.</v>
      </c>
      <c r="L38" s="271">
        <v>4</v>
      </c>
    </row>
    <row r="39" spans="1:15" ht="9.6" customHeight="1">
      <c r="A39" s="52"/>
      <c r="B39" s="53"/>
      <c r="C39" s="38"/>
      <c r="D39" s="171"/>
      <c r="E39" s="38"/>
      <c r="F39" s="49">
        <v>-9</v>
      </c>
      <c r="G39" s="167" t="str">
        <f>D11</f>
        <v>Серикбай Н.</v>
      </c>
      <c r="H39" s="35"/>
      <c r="I39" s="170"/>
      <c r="J39" s="38"/>
      <c r="K39" s="169"/>
      <c r="L39" s="271"/>
    </row>
    <row r="40" spans="1:15" ht="9.6" customHeight="1">
      <c r="A40" s="52"/>
      <c r="B40" s="53"/>
      <c r="C40" s="38"/>
      <c r="D40" s="171"/>
      <c r="E40" s="38"/>
      <c r="F40" s="49"/>
      <c r="G40" s="169"/>
      <c r="H40" s="273">
        <v>17</v>
      </c>
      <c r="I40" s="167" t="str">
        <f>G41</f>
        <v>Охмак Е.</v>
      </c>
      <c r="J40" s="35"/>
      <c r="K40" s="169"/>
      <c r="L40" s="54"/>
    </row>
    <row r="41" spans="1:15" ht="9.6" customHeight="1">
      <c r="A41" s="52"/>
      <c r="B41" s="53"/>
      <c r="C41" s="38"/>
      <c r="D41" s="171"/>
      <c r="E41" s="38"/>
      <c r="F41" s="49">
        <v>-10</v>
      </c>
      <c r="G41" s="167" t="str">
        <f>D15</f>
        <v>Охмак Е.</v>
      </c>
      <c r="H41" s="274"/>
      <c r="I41" s="168" t="s">
        <v>346</v>
      </c>
      <c r="J41" s="273">
        <v>19</v>
      </c>
      <c r="K41" s="169"/>
      <c r="L41" s="54"/>
    </row>
    <row r="42" spans="1:15" ht="9.6" customHeight="1">
      <c r="A42" s="52"/>
      <c r="B42" s="53"/>
      <c r="C42" s="38"/>
      <c r="D42" s="171"/>
      <c r="E42" s="38"/>
      <c r="F42" s="49"/>
      <c r="G42" s="170"/>
      <c r="H42" s="38"/>
      <c r="I42" s="169"/>
      <c r="J42" s="275"/>
      <c r="K42" s="167" t="str">
        <f>I40</f>
        <v>Охмак Е.</v>
      </c>
      <c r="L42" s="278">
        <v>5</v>
      </c>
    </row>
    <row r="43" spans="1:15" ht="9.6" customHeight="1">
      <c r="A43" s="52"/>
      <c r="B43" s="53"/>
      <c r="C43" s="38"/>
      <c r="D43" s="171"/>
      <c r="E43" s="38"/>
      <c r="F43" s="49">
        <v>-11</v>
      </c>
      <c r="G43" s="167" t="str">
        <f>D27</f>
        <v>Усипбаева А.</v>
      </c>
      <c r="H43" s="35"/>
      <c r="I43" s="169"/>
      <c r="J43" s="275"/>
      <c r="K43" s="169" t="s">
        <v>357</v>
      </c>
      <c r="L43" s="278"/>
    </row>
    <row r="44" spans="1:15" ht="9.6" customHeight="1">
      <c r="A44" s="52"/>
      <c r="B44" s="53"/>
      <c r="C44" s="38"/>
      <c r="D44" s="171"/>
      <c r="E44" s="38"/>
      <c r="F44" s="49"/>
      <c r="G44" s="169"/>
      <c r="H44" s="273">
        <v>18</v>
      </c>
      <c r="I44" s="167" t="str">
        <f>G45</f>
        <v>Асет А.</v>
      </c>
      <c r="J44" s="274"/>
      <c r="K44" s="169"/>
      <c r="L44" s="41"/>
    </row>
    <row r="45" spans="1:15" ht="9.6" customHeight="1">
      <c r="A45" s="52"/>
      <c r="B45" s="53"/>
      <c r="C45" s="38"/>
      <c r="D45" s="171"/>
      <c r="E45" s="38"/>
      <c r="F45" s="49">
        <v>-12</v>
      </c>
      <c r="G45" s="167" t="str">
        <f>D31</f>
        <v>Асет А.</v>
      </c>
      <c r="H45" s="274"/>
      <c r="I45" s="170" t="s">
        <v>356</v>
      </c>
      <c r="J45" s="38">
        <f>19</f>
        <v>19</v>
      </c>
      <c r="K45" s="167" t="str">
        <f>I44</f>
        <v>Асет А.</v>
      </c>
      <c r="L45" s="271">
        <v>6</v>
      </c>
    </row>
    <row r="46" spans="1:15" ht="9.6" customHeight="1">
      <c r="A46" s="52"/>
      <c r="B46" s="55"/>
      <c r="C46" s="38"/>
      <c r="D46" s="171"/>
      <c r="E46" s="38"/>
      <c r="F46" s="38"/>
      <c r="G46" s="170"/>
      <c r="H46" s="38"/>
      <c r="I46" s="170"/>
      <c r="J46" s="38"/>
      <c r="K46" s="170"/>
      <c r="L46" s="271"/>
    </row>
    <row r="47" spans="1:15" ht="9.6" customHeight="1">
      <c r="A47" s="56"/>
      <c r="B47" s="280"/>
      <c r="C47" s="38"/>
      <c r="D47" s="171"/>
      <c r="E47" s="38"/>
      <c r="F47" s="38"/>
      <c r="G47" s="170"/>
      <c r="H47" s="49">
        <v>-17</v>
      </c>
      <c r="I47" s="167" t="str">
        <f>G39</f>
        <v>Серикбай Н.</v>
      </c>
      <c r="J47" s="35"/>
      <c r="K47" s="170"/>
      <c r="L47" s="41"/>
    </row>
    <row r="48" spans="1:15" ht="9.6" customHeight="1">
      <c r="A48" s="56"/>
      <c r="B48" s="280"/>
      <c r="C48" s="38"/>
      <c r="D48" s="170"/>
      <c r="E48" s="38"/>
      <c r="F48" s="38"/>
      <c r="G48" s="170"/>
      <c r="H48" s="49"/>
      <c r="I48" s="169"/>
      <c r="J48" s="273">
        <v>20</v>
      </c>
      <c r="K48" s="167" t="str">
        <f>I49</f>
        <v>Усипбаева А.</v>
      </c>
      <c r="L48" s="271">
        <v>7</v>
      </c>
    </row>
    <row r="49" spans="1:12" ht="9.6" customHeight="1">
      <c r="A49" s="56"/>
      <c r="B49" s="55"/>
      <c r="C49" s="38"/>
      <c r="D49" s="170"/>
      <c r="E49" s="38"/>
      <c r="F49" s="38"/>
      <c r="G49" s="170"/>
      <c r="H49" s="49">
        <v>-18</v>
      </c>
      <c r="I49" s="167" t="str">
        <f>G43</f>
        <v>Усипбаева А.</v>
      </c>
      <c r="J49" s="274"/>
      <c r="K49" s="168" t="s">
        <v>369</v>
      </c>
      <c r="L49" s="271"/>
    </row>
    <row r="50" spans="1:12" ht="9.6" customHeight="1">
      <c r="A50" s="56"/>
      <c r="B50" s="55"/>
      <c r="C50" s="38">
        <v>-1</v>
      </c>
      <c r="D50" s="170" t="str">
        <f>B8</f>
        <v>Акмурзина М.</v>
      </c>
      <c r="E50" s="38"/>
      <c r="F50" s="38"/>
      <c r="G50" s="170"/>
      <c r="H50" s="38"/>
      <c r="I50" s="170"/>
      <c r="J50" s="38">
        <v>-20</v>
      </c>
      <c r="K50" s="167" t="str">
        <f>I47</f>
        <v>Серикбай Н.</v>
      </c>
      <c r="L50" s="271">
        <v>8</v>
      </c>
    </row>
    <row r="51" spans="1:12" ht="9.6" customHeight="1">
      <c r="A51" s="57"/>
      <c r="B51" s="55"/>
      <c r="C51" s="49"/>
      <c r="D51" s="168"/>
      <c r="E51" s="273">
        <v>21</v>
      </c>
      <c r="F51" s="48"/>
      <c r="G51" s="169" t="str">
        <f>D50</f>
        <v>Акмурзина М.</v>
      </c>
      <c r="H51" s="35"/>
      <c r="I51" s="170"/>
      <c r="J51" s="38"/>
      <c r="K51" s="170"/>
      <c r="L51" s="271"/>
    </row>
    <row r="52" spans="1:12" ht="9.6" customHeight="1">
      <c r="A52" s="57"/>
      <c r="B52" s="55"/>
      <c r="C52" s="49">
        <v>-2</v>
      </c>
      <c r="D52" s="167" t="str">
        <f>B12</f>
        <v>Ильяс А.</v>
      </c>
      <c r="E52" s="274"/>
      <c r="F52" s="47"/>
      <c r="G52" s="168" t="s">
        <v>360</v>
      </c>
      <c r="H52" s="273">
        <v>25</v>
      </c>
      <c r="I52" s="170"/>
      <c r="J52" s="38"/>
      <c r="K52" s="170"/>
      <c r="L52" s="41"/>
    </row>
    <row r="53" spans="1:12" ht="9.6" customHeight="1">
      <c r="A53" s="57"/>
      <c r="B53" s="55"/>
      <c r="C53" s="49"/>
      <c r="D53" s="170"/>
      <c r="E53" s="38"/>
      <c r="F53" s="35"/>
      <c r="G53" s="169"/>
      <c r="H53" s="275"/>
      <c r="I53" s="167" t="str">
        <f>G51</f>
        <v>Акмурзина М.</v>
      </c>
      <c r="J53" s="35"/>
      <c r="K53" s="170"/>
      <c r="L53" s="41"/>
    </row>
    <row r="54" spans="1:12" ht="9.6" customHeight="1">
      <c r="A54" s="57"/>
      <c r="B54" s="55"/>
      <c r="C54" s="49">
        <v>-3</v>
      </c>
      <c r="D54" s="167" t="str">
        <f>B16</f>
        <v>Шокобалинова Д.</v>
      </c>
      <c r="E54" s="35"/>
      <c r="F54" s="35"/>
      <c r="G54" s="169"/>
      <c r="H54" s="275"/>
      <c r="I54" s="168" t="s">
        <v>372</v>
      </c>
      <c r="J54" s="273">
        <v>27</v>
      </c>
      <c r="K54" s="170"/>
      <c r="L54" s="41"/>
    </row>
    <row r="55" spans="1:12" ht="9.6" customHeight="1">
      <c r="A55" s="57"/>
      <c r="B55" s="55"/>
      <c r="C55" s="49"/>
      <c r="D55" s="169"/>
      <c r="E55" s="273">
        <v>22</v>
      </c>
      <c r="F55" s="48"/>
      <c r="G55" s="167" t="str">
        <f>D54</f>
        <v>Шокобалинова Д.</v>
      </c>
      <c r="H55" s="274"/>
      <c r="I55" s="169"/>
      <c r="J55" s="275"/>
      <c r="K55" s="170"/>
      <c r="L55" s="41"/>
    </row>
    <row r="56" spans="1:12" ht="9.6" customHeight="1">
      <c r="A56" s="57"/>
      <c r="B56" s="55"/>
      <c r="C56" s="49">
        <v>-4</v>
      </c>
      <c r="D56" s="167" t="str">
        <f>B18</f>
        <v>Темирханова А.</v>
      </c>
      <c r="E56" s="274"/>
      <c r="F56" s="38"/>
      <c r="G56" s="170" t="s">
        <v>361</v>
      </c>
      <c r="H56" s="35"/>
      <c r="I56" s="169"/>
      <c r="J56" s="275"/>
      <c r="K56" s="170"/>
      <c r="L56" s="41"/>
    </row>
    <row r="57" spans="1:12" ht="9.6" customHeight="1">
      <c r="A57" s="57"/>
      <c r="B57" s="55"/>
      <c r="C57" s="49"/>
      <c r="D57" s="170"/>
      <c r="E57" s="38"/>
      <c r="F57" s="38"/>
      <c r="G57" s="170"/>
      <c r="H57" s="35"/>
      <c r="I57" s="169"/>
      <c r="J57" s="275"/>
      <c r="K57" s="167" t="str">
        <f>I61</f>
        <v>Шлетгауэр В.</v>
      </c>
      <c r="L57" s="271">
        <v>9</v>
      </c>
    </row>
    <row r="58" spans="1:12" ht="9.6" customHeight="1">
      <c r="A58" s="57"/>
      <c r="B58" s="55"/>
      <c r="C58" s="49">
        <v>-5</v>
      </c>
      <c r="D58" s="167" t="str">
        <f>B24</f>
        <v>Фу Д.</v>
      </c>
      <c r="E58" s="35"/>
      <c r="F58" s="38"/>
      <c r="G58" s="170"/>
      <c r="H58" s="35"/>
      <c r="I58" s="169"/>
      <c r="J58" s="275"/>
      <c r="K58" s="168" t="s">
        <v>365</v>
      </c>
      <c r="L58" s="271"/>
    </row>
    <row r="59" spans="1:12" ht="9.6" customHeight="1">
      <c r="A59" s="57"/>
      <c r="B59" s="55"/>
      <c r="C59" s="49"/>
      <c r="D59" s="169"/>
      <c r="E59" s="273">
        <v>23</v>
      </c>
      <c r="F59" s="48"/>
      <c r="G59" s="169" t="str">
        <f>D60</f>
        <v>Лаврова Е</v>
      </c>
      <c r="H59" s="35"/>
      <c r="I59" s="169"/>
      <c r="J59" s="275"/>
      <c r="K59" s="169"/>
      <c r="L59" s="41"/>
    </row>
    <row r="60" spans="1:12" ht="9.6" customHeight="1">
      <c r="B60" s="37"/>
      <c r="C60" s="49">
        <v>-6</v>
      </c>
      <c r="D60" s="167" t="str">
        <f>B28</f>
        <v>Лаврова Е</v>
      </c>
      <c r="E60" s="274"/>
      <c r="F60" s="47"/>
      <c r="G60" s="168" t="s">
        <v>355</v>
      </c>
      <c r="H60" s="273">
        <v>26</v>
      </c>
      <c r="I60" s="169"/>
      <c r="J60" s="275"/>
      <c r="K60" s="169"/>
      <c r="L60" s="41"/>
    </row>
    <row r="61" spans="1:12" ht="9.6" customHeight="1">
      <c r="B61" s="37"/>
      <c r="C61" s="49"/>
      <c r="D61" s="170"/>
      <c r="E61" s="38"/>
      <c r="F61" s="35"/>
      <c r="G61" s="169"/>
      <c r="H61" s="275"/>
      <c r="I61" s="167" t="str">
        <f>G63</f>
        <v>Шлетгауэр В.</v>
      </c>
      <c r="J61" s="274"/>
      <c r="K61" s="169"/>
      <c r="L61" s="41"/>
    </row>
    <row r="62" spans="1:12" ht="9.6" customHeight="1">
      <c r="B62" s="37"/>
      <c r="C62" s="49">
        <f>7</f>
        <v>7</v>
      </c>
      <c r="D62" s="167" t="str">
        <f>B30</f>
        <v>Шавкатова Г.</v>
      </c>
      <c r="E62" s="35"/>
      <c r="F62" s="35"/>
      <c r="G62" s="169"/>
      <c r="H62" s="275"/>
      <c r="I62" s="170" t="s">
        <v>351</v>
      </c>
      <c r="J62" s="38"/>
      <c r="K62" s="169"/>
      <c r="L62" s="41"/>
    </row>
    <row r="63" spans="1:12" ht="9.6" customHeight="1">
      <c r="B63" s="37"/>
      <c r="C63" s="49"/>
      <c r="D63" s="169"/>
      <c r="E63" s="273">
        <v>24</v>
      </c>
      <c r="F63" s="48"/>
      <c r="G63" s="167" t="str">
        <f>D64</f>
        <v>Шлетгауэр В.</v>
      </c>
      <c r="H63" s="274"/>
      <c r="I63" s="170"/>
      <c r="J63" s="38">
        <v>-27</v>
      </c>
      <c r="K63" s="167" t="str">
        <f>I53</f>
        <v>Акмурзина М.</v>
      </c>
      <c r="L63" s="271">
        <v>10</v>
      </c>
    </row>
    <row r="64" spans="1:12" ht="9.6" customHeight="1">
      <c r="B64" s="37"/>
      <c r="C64" s="49">
        <v>-8</v>
      </c>
      <c r="D64" s="167" t="str">
        <f>B34</f>
        <v>Шлетгауэр В.</v>
      </c>
      <c r="E64" s="274"/>
      <c r="F64" s="38"/>
      <c r="G64" s="170" t="s">
        <v>343</v>
      </c>
      <c r="H64" s="38"/>
      <c r="I64" s="170"/>
      <c r="J64" s="38"/>
      <c r="K64" s="170"/>
      <c r="L64" s="271"/>
    </row>
    <row r="65" spans="2:12" ht="9.6" customHeight="1">
      <c r="B65" s="37"/>
      <c r="C65" s="38"/>
      <c r="D65" s="158"/>
      <c r="E65" s="38"/>
      <c r="F65" s="35"/>
      <c r="G65" s="170"/>
      <c r="H65" s="49">
        <v>-25</v>
      </c>
      <c r="I65" s="167" t="str">
        <f>G55</f>
        <v>Шокобалинова Д.</v>
      </c>
      <c r="J65" s="35"/>
      <c r="K65" s="170"/>
      <c r="L65" s="41"/>
    </row>
    <row r="66" spans="2:12" ht="9.6" customHeight="1">
      <c r="B66" s="37"/>
      <c r="D66" s="158"/>
      <c r="E66" s="38"/>
      <c r="F66" s="38"/>
      <c r="G66" s="170"/>
      <c r="H66" s="49"/>
      <c r="I66" s="169"/>
      <c r="J66" s="273">
        <v>28</v>
      </c>
      <c r="K66" s="167" t="str">
        <f>I67</f>
        <v>Лаврова Е</v>
      </c>
      <c r="L66" s="271">
        <v>11</v>
      </c>
    </row>
    <row r="67" spans="2:12" ht="9.6" customHeight="1">
      <c r="B67" s="37"/>
      <c r="D67" s="170"/>
      <c r="E67" s="38"/>
      <c r="F67" s="38"/>
      <c r="G67" s="177"/>
      <c r="H67" s="49">
        <v>-26</v>
      </c>
      <c r="I67" s="167" t="str">
        <f>G59</f>
        <v>Лаврова Е</v>
      </c>
      <c r="J67" s="274"/>
      <c r="K67" s="168" t="s">
        <v>358</v>
      </c>
      <c r="L67" s="271"/>
    </row>
    <row r="68" spans="2:12" ht="9.6" customHeight="1">
      <c r="B68" s="37"/>
      <c r="D68" s="170"/>
      <c r="F68" s="38"/>
      <c r="G68" s="171"/>
      <c r="H68" s="38"/>
      <c r="I68" s="170"/>
      <c r="J68" s="38">
        <v>-28</v>
      </c>
      <c r="K68" s="167" t="str">
        <f>I65</f>
        <v>Шокобалинова Д.</v>
      </c>
      <c r="L68" s="271">
        <v>12</v>
      </c>
    </row>
    <row r="69" spans="2:12" ht="9.6" customHeight="1">
      <c r="B69" s="37"/>
      <c r="D69" s="170"/>
      <c r="F69" s="49">
        <v>-21</v>
      </c>
      <c r="G69" s="167" t="str">
        <f>D52</f>
        <v>Ильяс А.</v>
      </c>
      <c r="H69" s="35"/>
      <c r="I69" s="170"/>
      <c r="J69" s="38"/>
      <c r="K69" s="169"/>
      <c r="L69" s="271"/>
    </row>
    <row r="70" spans="2:12" ht="9.6" customHeight="1">
      <c r="B70" s="37"/>
      <c r="D70" s="171"/>
      <c r="F70" s="49"/>
      <c r="G70" s="169"/>
      <c r="H70" s="273">
        <v>29</v>
      </c>
      <c r="I70" s="167" t="str">
        <f>G71</f>
        <v>Темирханова А.</v>
      </c>
      <c r="J70" s="35"/>
      <c r="K70" s="169"/>
      <c r="L70" s="41"/>
    </row>
    <row r="71" spans="2:12" ht="9.6" customHeight="1">
      <c r="B71" s="37"/>
      <c r="D71" s="171"/>
      <c r="F71" s="49">
        <v>-22</v>
      </c>
      <c r="G71" s="167" t="str">
        <f>D56</f>
        <v>Темирханова А.</v>
      </c>
      <c r="H71" s="274"/>
      <c r="I71" s="168" t="s">
        <v>362</v>
      </c>
      <c r="J71" s="273">
        <v>31</v>
      </c>
      <c r="K71" s="169"/>
      <c r="L71" s="41"/>
    </row>
    <row r="72" spans="2:12" ht="9.6" customHeight="1">
      <c r="B72" s="37"/>
      <c r="D72" s="171"/>
      <c r="F72" s="49"/>
      <c r="G72" s="170"/>
      <c r="H72" s="38"/>
      <c r="I72" s="169"/>
      <c r="J72" s="275"/>
      <c r="K72" s="167" t="str">
        <f>I74</f>
        <v>Шавкатова Г.</v>
      </c>
      <c r="L72" s="271">
        <v>13</v>
      </c>
    </row>
    <row r="73" spans="2:12" ht="9.6" customHeight="1">
      <c r="B73" s="37"/>
      <c r="D73" s="158"/>
      <c r="F73" s="49">
        <v>-23</v>
      </c>
      <c r="G73" s="167" t="str">
        <f>D58</f>
        <v>Фу Д.</v>
      </c>
      <c r="H73" s="35"/>
      <c r="I73" s="169"/>
      <c r="J73" s="275"/>
      <c r="K73" s="169" t="s">
        <v>364</v>
      </c>
      <c r="L73" s="271"/>
    </row>
    <row r="74" spans="2:12" ht="9.6" customHeight="1">
      <c r="B74" s="37"/>
      <c r="D74" s="158"/>
      <c r="F74" s="49"/>
      <c r="G74" s="169"/>
      <c r="H74" s="273">
        <v>30</v>
      </c>
      <c r="I74" s="167" t="str">
        <f>G75</f>
        <v>Шавкатова Г.</v>
      </c>
      <c r="J74" s="274"/>
      <c r="K74" s="169"/>
      <c r="L74" s="41"/>
    </row>
    <row r="75" spans="2:12" ht="9.6" customHeight="1">
      <c r="B75" s="37"/>
      <c r="D75" s="158"/>
      <c r="F75" s="49">
        <v>-24</v>
      </c>
      <c r="G75" s="167" t="str">
        <f>D62</f>
        <v>Шавкатова Г.</v>
      </c>
      <c r="H75" s="274"/>
      <c r="I75" s="170" t="s">
        <v>363</v>
      </c>
      <c r="J75" s="38">
        <v>-31</v>
      </c>
      <c r="K75" s="167" t="str">
        <f>I70</f>
        <v>Темирханова А.</v>
      </c>
      <c r="L75" s="271">
        <v>14</v>
      </c>
    </row>
    <row r="76" spans="2:12" ht="9.6" customHeight="1">
      <c r="B76" s="37"/>
      <c r="D76" s="158"/>
      <c r="F76" s="38"/>
      <c r="G76" s="170"/>
      <c r="H76" s="38"/>
      <c r="I76" s="170"/>
      <c r="J76" s="38"/>
      <c r="K76" s="170"/>
      <c r="L76" s="271"/>
    </row>
    <row r="77" spans="2:12" ht="9.6" customHeight="1">
      <c r="B77" s="37"/>
      <c r="D77" s="158"/>
      <c r="E77" s="51"/>
      <c r="F77" s="38"/>
      <c r="G77" s="160"/>
      <c r="H77" s="49">
        <v>-29</v>
      </c>
      <c r="I77" s="167" t="str">
        <f>G69</f>
        <v>Ильяс А.</v>
      </c>
      <c r="J77" s="35"/>
      <c r="K77" s="170"/>
      <c r="L77" s="41"/>
    </row>
    <row r="78" spans="2:12" ht="9.6" customHeight="1">
      <c r="B78" s="37"/>
      <c r="D78" s="158"/>
      <c r="F78" s="38"/>
      <c r="G78" s="176"/>
      <c r="H78" s="49"/>
      <c r="I78" s="169"/>
      <c r="J78" s="273">
        <v>32</v>
      </c>
      <c r="K78" s="167" t="str">
        <f>I77</f>
        <v>Ильяс А.</v>
      </c>
      <c r="L78" s="271">
        <v>15</v>
      </c>
    </row>
    <row r="79" spans="2:12" ht="9.6" customHeight="1">
      <c r="B79" s="37"/>
      <c r="D79" s="158"/>
      <c r="F79" s="38"/>
      <c r="G79" s="176"/>
      <c r="H79" s="49">
        <v>-30</v>
      </c>
      <c r="I79" s="167" t="str">
        <f>G73</f>
        <v>Фу Д.</v>
      </c>
      <c r="J79" s="274"/>
      <c r="K79" s="168" t="s">
        <v>368</v>
      </c>
      <c r="L79" s="271"/>
    </row>
    <row r="80" spans="2:12" ht="9.6" customHeight="1">
      <c r="B80" s="37"/>
      <c r="D80" s="158"/>
      <c r="F80" s="38"/>
      <c r="G80" s="176"/>
      <c r="H80" s="38"/>
      <c r="I80" s="170"/>
      <c r="J80" s="38">
        <v>-32</v>
      </c>
      <c r="K80" s="167" t="str">
        <f>I79</f>
        <v>Фу Д.</v>
      </c>
      <c r="L80" s="271">
        <v>16</v>
      </c>
    </row>
    <row r="81" spans="1:12" ht="9.6" customHeight="1">
      <c r="B81" s="160"/>
      <c r="D81" s="158"/>
      <c r="G81" s="158"/>
      <c r="H81" s="38"/>
      <c r="I81" s="170"/>
      <c r="J81" s="42"/>
      <c r="K81" s="170"/>
      <c r="L81" s="271"/>
    </row>
    <row r="82" spans="1:12" ht="9.6" customHeight="1">
      <c r="B82" s="272" t="s">
        <v>294</v>
      </c>
      <c r="C82" s="272"/>
      <c r="D82" s="272"/>
      <c r="E82" s="272"/>
      <c r="F82" s="272"/>
      <c r="G82" s="272"/>
      <c r="H82" s="272"/>
      <c r="I82" s="272"/>
      <c r="J82" s="272"/>
      <c r="K82" s="272"/>
      <c r="L82" s="204"/>
    </row>
    <row r="83" spans="1:12" ht="9.6" customHeight="1">
      <c r="B83" s="272" t="s">
        <v>284</v>
      </c>
      <c r="C83" s="272"/>
      <c r="D83" s="272"/>
      <c r="E83" s="272"/>
      <c r="F83" s="272"/>
      <c r="G83" s="272"/>
      <c r="H83" s="272"/>
      <c r="I83" s="272"/>
      <c r="J83" s="272"/>
      <c r="K83" s="272"/>
      <c r="L83" s="204"/>
    </row>
    <row r="84" spans="1:12" ht="15" customHeight="1">
      <c r="B84" s="160"/>
      <c r="H84" s="38"/>
      <c r="I84" s="44"/>
      <c r="J84" s="42"/>
      <c r="K84" s="44"/>
      <c r="L84" s="204"/>
    </row>
    <row r="85" spans="1:12" ht="15" customHeight="1">
      <c r="B85" s="212" t="s">
        <v>282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04"/>
    </row>
    <row r="86" spans="1:12" ht="15" customHeight="1">
      <c r="B86" s="213" t="s">
        <v>102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04"/>
    </row>
    <row r="87" spans="1:12" ht="15" customHeight="1">
      <c r="B87" s="214" t="s">
        <v>103</v>
      </c>
      <c r="C87" s="214"/>
      <c r="D87" s="214"/>
      <c r="E87" s="214"/>
      <c r="F87" s="214"/>
      <c r="G87" s="214"/>
      <c r="H87" s="214"/>
      <c r="I87" s="214"/>
      <c r="J87" s="214"/>
      <c r="K87" s="214"/>
      <c r="L87" s="204"/>
    </row>
    <row r="88" spans="1:12" ht="15" customHeight="1">
      <c r="D88" s="279" t="s">
        <v>323</v>
      </c>
      <c r="E88" s="279"/>
      <c r="F88" s="279"/>
      <c r="G88" s="279"/>
      <c r="H88" s="279"/>
      <c r="I88" s="279"/>
      <c r="K88" s="174" t="s">
        <v>22</v>
      </c>
      <c r="L88" s="204"/>
    </row>
    <row r="89" spans="1:12" ht="9.6" customHeight="1">
      <c r="A89" s="33">
        <v>1</v>
      </c>
      <c r="B89" s="156" t="s">
        <v>91</v>
      </c>
      <c r="C89" s="35"/>
      <c r="D89" s="169"/>
      <c r="E89" s="35"/>
      <c r="F89" s="35"/>
      <c r="G89" s="170"/>
      <c r="H89" s="38"/>
      <c r="I89" s="170"/>
      <c r="J89" s="38"/>
      <c r="K89" s="42"/>
      <c r="L89" s="41"/>
    </row>
    <row r="90" spans="1:12" ht="9.6" customHeight="1">
      <c r="A90" s="33"/>
      <c r="B90" s="161"/>
      <c r="C90" s="273">
        <v>1</v>
      </c>
      <c r="D90" s="167" t="str">
        <f>B89</f>
        <v>Торгайбеков А.</v>
      </c>
      <c r="E90" s="35"/>
      <c r="F90" s="35"/>
      <c r="G90" s="170"/>
      <c r="H90" s="38"/>
      <c r="I90" s="170"/>
      <c r="J90" s="38"/>
      <c r="K90" s="170"/>
      <c r="L90" s="41"/>
    </row>
    <row r="91" spans="1:12" ht="9.6" customHeight="1">
      <c r="A91" s="33">
        <v>2</v>
      </c>
      <c r="B91" s="156" t="s">
        <v>95</v>
      </c>
      <c r="C91" s="274"/>
      <c r="D91" s="168" t="s">
        <v>424</v>
      </c>
      <c r="E91" s="273">
        <v>9</v>
      </c>
      <c r="F91" s="35"/>
      <c r="G91" s="170"/>
      <c r="H91" s="38"/>
      <c r="I91" s="170"/>
      <c r="J91" s="38"/>
      <c r="K91" s="170"/>
      <c r="L91" s="41"/>
    </row>
    <row r="92" spans="1:12" ht="9.6" customHeight="1">
      <c r="A92" s="33"/>
      <c r="B92" s="161"/>
      <c r="C92" s="38"/>
      <c r="D92" s="169"/>
      <c r="E92" s="275"/>
      <c r="F92" s="35"/>
      <c r="G92" s="167" t="str">
        <f>D90</f>
        <v>Торгайбеков А.</v>
      </c>
      <c r="H92" s="35"/>
      <c r="I92" s="170"/>
      <c r="J92" s="38"/>
      <c r="K92" s="170"/>
      <c r="L92" s="41"/>
    </row>
    <row r="93" spans="1:12" ht="9.6" customHeight="1">
      <c r="A93" s="33">
        <v>3</v>
      </c>
      <c r="B93" s="162" t="s">
        <v>86</v>
      </c>
      <c r="C93" s="35"/>
      <c r="D93" s="169"/>
      <c r="E93" s="275"/>
      <c r="F93" s="47"/>
      <c r="G93" s="168" t="s">
        <v>395</v>
      </c>
      <c r="H93" s="273">
        <v>13</v>
      </c>
      <c r="I93" s="170"/>
      <c r="J93" s="38"/>
      <c r="K93" s="170"/>
      <c r="L93" s="41"/>
    </row>
    <row r="94" spans="1:12" ht="9.6" customHeight="1">
      <c r="A94" s="33"/>
      <c r="B94" s="161"/>
      <c r="C94" s="273">
        <v>2</v>
      </c>
      <c r="D94" s="167" t="str">
        <f>B93</f>
        <v>Ханзада А.</v>
      </c>
      <c r="E94" s="274"/>
      <c r="F94" s="35"/>
      <c r="G94" s="169"/>
      <c r="H94" s="275"/>
      <c r="I94" s="170"/>
      <c r="J94" s="38"/>
      <c r="K94" s="170"/>
      <c r="L94" s="41"/>
    </row>
    <row r="95" spans="1:12" ht="9.6" customHeight="1">
      <c r="A95" s="33">
        <v>4</v>
      </c>
      <c r="B95" s="157" t="s">
        <v>89</v>
      </c>
      <c r="C95" s="274"/>
      <c r="D95" s="170" t="s">
        <v>414</v>
      </c>
      <c r="E95" s="38"/>
      <c r="F95" s="35"/>
      <c r="G95" s="169"/>
      <c r="H95" s="275"/>
      <c r="I95" s="170"/>
      <c r="J95" s="38"/>
      <c r="K95" s="170"/>
      <c r="L95" s="41"/>
    </row>
    <row r="96" spans="1:12" ht="9.6" customHeight="1">
      <c r="A96" s="33"/>
      <c r="B96" s="160"/>
      <c r="C96" s="38"/>
      <c r="D96" s="170"/>
      <c r="E96" s="38"/>
      <c r="F96" s="35"/>
      <c r="G96" s="169"/>
      <c r="H96" s="275"/>
      <c r="I96" s="167" t="str">
        <f>G100</f>
        <v>Мамай А.</v>
      </c>
      <c r="J96" s="35"/>
      <c r="K96" s="170"/>
      <c r="L96" s="41"/>
    </row>
    <row r="97" spans="1:15" ht="9.6" customHeight="1">
      <c r="A97" s="33">
        <v>5</v>
      </c>
      <c r="B97" s="156" t="s">
        <v>93</v>
      </c>
      <c r="C97" s="35"/>
      <c r="D97" s="170"/>
      <c r="E97" s="38"/>
      <c r="F97" s="35"/>
      <c r="G97" s="169"/>
      <c r="H97" s="275"/>
      <c r="I97" s="168" t="s">
        <v>425</v>
      </c>
      <c r="J97" s="273">
        <v>15</v>
      </c>
      <c r="K97" s="170"/>
      <c r="L97" s="41"/>
    </row>
    <row r="98" spans="1:15" ht="9.6" customHeight="1">
      <c r="A98" s="33"/>
      <c r="B98" s="161"/>
      <c r="C98" s="273">
        <v>3</v>
      </c>
      <c r="D98" s="167" t="str">
        <f>B97</f>
        <v>Абил Т.</v>
      </c>
      <c r="E98" s="35"/>
      <c r="F98" s="35"/>
      <c r="G98" s="169"/>
      <c r="H98" s="275"/>
      <c r="I98" s="169"/>
      <c r="J98" s="275"/>
      <c r="K98" s="170"/>
      <c r="L98" s="41"/>
    </row>
    <row r="99" spans="1:15" ht="9.6" customHeight="1">
      <c r="A99" s="33">
        <v>6</v>
      </c>
      <c r="B99" s="156" t="s">
        <v>96</v>
      </c>
      <c r="C99" s="274"/>
      <c r="D99" s="168" t="s">
        <v>411</v>
      </c>
      <c r="E99" s="273">
        <v>10</v>
      </c>
      <c r="F99" s="35"/>
      <c r="G99" s="169"/>
      <c r="H99" s="275"/>
      <c r="I99" s="169"/>
      <c r="J99" s="275"/>
      <c r="K99" s="170"/>
      <c r="L99" s="41"/>
    </row>
    <row r="100" spans="1:15" ht="9.6" customHeight="1">
      <c r="A100" s="33"/>
      <c r="B100" s="161"/>
      <c r="C100" s="38"/>
      <c r="D100" s="169"/>
      <c r="E100" s="275"/>
      <c r="F100" s="48"/>
      <c r="G100" s="167" t="str">
        <f>D102</f>
        <v>Мамай А.</v>
      </c>
      <c r="H100" s="274"/>
      <c r="I100" s="169"/>
      <c r="J100" s="275"/>
      <c r="K100" s="170"/>
      <c r="L100" s="41"/>
    </row>
    <row r="101" spans="1:15" ht="9.6" customHeight="1">
      <c r="A101" s="33">
        <v>7</v>
      </c>
      <c r="B101" s="162" t="s">
        <v>87</v>
      </c>
      <c r="C101" s="35"/>
      <c r="D101" s="169"/>
      <c r="E101" s="275"/>
      <c r="F101" s="35"/>
      <c r="G101" s="170" t="s">
        <v>401</v>
      </c>
      <c r="H101" s="38"/>
      <c r="I101" s="169"/>
      <c r="J101" s="275"/>
      <c r="K101" s="170"/>
      <c r="L101" s="41"/>
    </row>
    <row r="102" spans="1:15" ht="9.6" customHeight="1">
      <c r="A102" s="33"/>
      <c r="B102" s="161"/>
      <c r="C102" s="273">
        <v>4</v>
      </c>
      <c r="D102" s="167" t="str">
        <f>B103</f>
        <v>Мамай А.</v>
      </c>
      <c r="E102" s="274"/>
      <c r="F102" s="35"/>
      <c r="G102" s="170"/>
      <c r="H102" s="38"/>
      <c r="I102" s="169"/>
      <c r="J102" s="275"/>
      <c r="K102" s="170"/>
      <c r="L102" s="41"/>
      <c r="O102" s="158"/>
    </row>
    <row r="103" spans="1:15" ht="9.6" customHeight="1">
      <c r="A103" s="33">
        <v>8</v>
      </c>
      <c r="B103" s="157" t="s">
        <v>82</v>
      </c>
      <c r="C103" s="274"/>
      <c r="D103" s="170" t="s">
        <v>393</v>
      </c>
      <c r="E103" s="38"/>
      <c r="F103" s="38"/>
      <c r="G103" s="170"/>
      <c r="H103" s="38"/>
      <c r="I103" s="169"/>
      <c r="J103" s="275"/>
      <c r="K103" s="170"/>
      <c r="L103" s="41"/>
      <c r="O103" s="155"/>
    </row>
    <row r="104" spans="1:15" ht="9.6" customHeight="1">
      <c r="A104" s="33"/>
      <c r="B104" s="160"/>
      <c r="C104" s="38"/>
      <c r="D104" s="170"/>
      <c r="E104" s="38"/>
      <c r="F104" s="38"/>
      <c r="G104" s="170"/>
      <c r="H104" s="38"/>
      <c r="I104" s="169"/>
      <c r="J104" s="275"/>
      <c r="K104" s="167" t="str">
        <f>I96</f>
        <v>Мамай А.</v>
      </c>
      <c r="L104" s="278">
        <v>1</v>
      </c>
      <c r="O104" s="155"/>
    </row>
    <row r="105" spans="1:15" ht="9.6" customHeight="1">
      <c r="A105" s="33">
        <v>9</v>
      </c>
      <c r="B105" s="156" t="s">
        <v>94</v>
      </c>
      <c r="C105" s="35"/>
      <c r="D105" s="170"/>
      <c r="E105" s="38"/>
      <c r="F105" s="38"/>
      <c r="G105" s="170"/>
      <c r="H105" s="38"/>
      <c r="I105" s="169"/>
      <c r="J105" s="275"/>
      <c r="K105" s="168" t="s">
        <v>407</v>
      </c>
      <c r="L105" s="278"/>
      <c r="O105" s="155"/>
    </row>
    <row r="106" spans="1:15" ht="9.6" customHeight="1">
      <c r="A106" s="33"/>
      <c r="B106" s="161"/>
      <c r="C106" s="273">
        <v>5</v>
      </c>
      <c r="D106" s="167" t="str">
        <f>B105</f>
        <v>Назир Р.</v>
      </c>
      <c r="E106" s="35"/>
      <c r="F106" s="35"/>
      <c r="G106" s="170"/>
      <c r="H106" s="38"/>
      <c r="I106" s="169"/>
      <c r="J106" s="275"/>
      <c r="K106" s="169"/>
      <c r="L106" s="203"/>
      <c r="O106" s="155"/>
    </row>
    <row r="107" spans="1:15" ht="9.6" customHeight="1">
      <c r="A107" s="33">
        <v>10</v>
      </c>
      <c r="B107" s="156" t="s">
        <v>97</v>
      </c>
      <c r="C107" s="274"/>
      <c r="D107" s="168" t="s">
        <v>400</v>
      </c>
      <c r="E107" s="273">
        <v>11</v>
      </c>
      <c r="F107" s="35"/>
      <c r="G107" s="170"/>
      <c r="H107" s="38"/>
      <c r="I107" s="169"/>
      <c r="J107" s="275"/>
      <c r="K107" s="169"/>
      <c r="L107" s="203"/>
      <c r="O107" s="155"/>
    </row>
    <row r="108" spans="1:15" ht="9.6" customHeight="1">
      <c r="A108" s="33"/>
      <c r="B108" s="161"/>
      <c r="C108" s="38"/>
      <c r="D108" s="169"/>
      <c r="E108" s="275"/>
      <c r="F108" s="35"/>
      <c r="G108" s="167" t="str">
        <f>D106</f>
        <v>Назир Р.</v>
      </c>
      <c r="H108" s="35"/>
      <c r="I108" s="169"/>
      <c r="J108" s="275"/>
      <c r="K108" s="169"/>
      <c r="L108" s="203"/>
      <c r="O108" s="155"/>
    </row>
    <row r="109" spans="1:15" ht="9.6" customHeight="1">
      <c r="A109" s="33">
        <v>11</v>
      </c>
      <c r="B109" s="162" t="s">
        <v>84</v>
      </c>
      <c r="C109" s="35"/>
      <c r="D109" s="169"/>
      <c r="E109" s="275"/>
      <c r="F109" s="47"/>
      <c r="G109" s="168" t="s">
        <v>413</v>
      </c>
      <c r="H109" s="273">
        <v>14</v>
      </c>
      <c r="I109" s="169"/>
      <c r="J109" s="275"/>
      <c r="K109" s="169"/>
      <c r="L109" s="203"/>
      <c r="O109" s="155"/>
    </row>
    <row r="110" spans="1:15" ht="9.6" customHeight="1">
      <c r="A110" s="33"/>
      <c r="B110" s="161"/>
      <c r="C110" s="273">
        <v>6</v>
      </c>
      <c r="D110" s="167" t="str">
        <f>B111</f>
        <v>Кабдылуахитов К.</v>
      </c>
      <c r="E110" s="274"/>
      <c r="F110" s="35"/>
      <c r="G110" s="169"/>
      <c r="H110" s="275"/>
      <c r="I110" s="169"/>
      <c r="J110" s="275"/>
      <c r="K110" s="169"/>
      <c r="L110" s="203"/>
      <c r="O110" s="155"/>
    </row>
    <row r="111" spans="1:15" ht="9.6" customHeight="1">
      <c r="A111" s="33">
        <v>12</v>
      </c>
      <c r="B111" s="157" t="s">
        <v>85</v>
      </c>
      <c r="C111" s="274"/>
      <c r="D111" s="170" t="s">
        <v>394</v>
      </c>
      <c r="E111" s="38"/>
      <c r="F111" s="35"/>
      <c r="G111" s="169"/>
      <c r="H111" s="275"/>
      <c r="I111" s="169"/>
      <c r="J111" s="275"/>
      <c r="K111" s="169"/>
      <c r="L111" s="203"/>
      <c r="O111" s="32"/>
    </row>
    <row r="112" spans="1:15" ht="9.6" customHeight="1">
      <c r="A112" s="33"/>
      <c r="B112" s="160"/>
      <c r="C112" s="38"/>
      <c r="D112" s="170"/>
      <c r="E112" s="38"/>
      <c r="F112" s="35"/>
      <c r="G112" s="169"/>
      <c r="H112" s="275"/>
      <c r="I112" s="167" t="str">
        <f>G108</f>
        <v>Назир Р.</v>
      </c>
      <c r="J112" s="274"/>
      <c r="K112" s="169"/>
      <c r="L112" s="203"/>
      <c r="O112" s="32"/>
    </row>
    <row r="113" spans="1:15" ht="9.6" customHeight="1">
      <c r="A113" s="33">
        <v>13</v>
      </c>
      <c r="B113" s="156" t="s">
        <v>83</v>
      </c>
      <c r="C113" s="35"/>
      <c r="D113" s="170"/>
      <c r="E113" s="38"/>
      <c r="F113" s="35"/>
      <c r="G113" s="169"/>
      <c r="H113" s="275"/>
      <c r="I113" s="170" t="s">
        <v>405</v>
      </c>
      <c r="J113" s="38"/>
      <c r="K113" s="169"/>
      <c r="L113" s="203"/>
      <c r="O113" s="32"/>
    </row>
    <row r="114" spans="1:15" ht="9.6" customHeight="1">
      <c r="A114" s="33"/>
      <c r="B114" s="161"/>
      <c r="C114" s="273">
        <v>7</v>
      </c>
      <c r="D114" s="167" t="str">
        <f>B113</f>
        <v>Ши Данян</v>
      </c>
      <c r="E114" s="35"/>
      <c r="F114" s="35"/>
      <c r="G114" s="169"/>
      <c r="H114" s="275"/>
      <c r="I114" s="170"/>
      <c r="J114" s="38">
        <v>-15</v>
      </c>
      <c r="K114" s="167" t="str">
        <f>I112</f>
        <v>Назир Р.</v>
      </c>
      <c r="L114" s="277">
        <v>2</v>
      </c>
      <c r="O114" s="32"/>
    </row>
    <row r="115" spans="1:15" ht="9.6" customHeight="1">
      <c r="A115" s="33">
        <v>14</v>
      </c>
      <c r="B115" s="156" t="s">
        <v>88</v>
      </c>
      <c r="C115" s="274"/>
      <c r="D115" s="168" t="s">
        <v>415</v>
      </c>
      <c r="E115" s="273">
        <v>12</v>
      </c>
      <c r="F115" s="35"/>
      <c r="G115" s="169"/>
      <c r="H115" s="275"/>
      <c r="I115" s="170"/>
      <c r="J115" s="38"/>
      <c r="K115" s="169"/>
      <c r="L115" s="277"/>
      <c r="O115" s="32"/>
    </row>
    <row r="116" spans="1:15" ht="9.6" customHeight="1">
      <c r="A116" s="33"/>
      <c r="B116" s="161"/>
      <c r="C116" s="38"/>
      <c r="D116" s="169"/>
      <c r="E116" s="275"/>
      <c r="F116" s="48"/>
      <c r="G116" s="167" t="str">
        <f>D114</f>
        <v>Ши Данян</v>
      </c>
      <c r="H116" s="274"/>
      <c r="I116" s="170"/>
      <c r="J116" s="38"/>
      <c r="K116" s="169"/>
      <c r="L116" s="203"/>
      <c r="O116" s="155"/>
    </row>
    <row r="117" spans="1:15" ht="9.6" customHeight="1">
      <c r="A117" s="33">
        <v>15</v>
      </c>
      <c r="B117" s="162" t="s">
        <v>92</v>
      </c>
      <c r="C117" s="35"/>
      <c r="D117" s="169"/>
      <c r="E117" s="275"/>
      <c r="F117" s="35"/>
      <c r="G117" s="170" t="s">
        <v>408</v>
      </c>
      <c r="H117" s="38"/>
      <c r="I117" s="170"/>
      <c r="J117" s="38"/>
      <c r="K117" s="169"/>
      <c r="L117" s="203"/>
      <c r="O117" s="155"/>
    </row>
    <row r="118" spans="1:15" ht="9.6" customHeight="1">
      <c r="A118" s="32"/>
      <c r="B118" s="161"/>
      <c r="C118" s="273">
        <v>8</v>
      </c>
      <c r="D118" s="167" t="str">
        <f>B119</f>
        <v>Мэлсов Д.</v>
      </c>
      <c r="E118" s="274"/>
      <c r="F118" s="35"/>
      <c r="G118" s="170"/>
      <c r="H118" s="49">
        <v>-13</v>
      </c>
      <c r="I118" s="167" t="str">
        <f>G92</f>
        <v>Торгайбеков А.</v>
      </c>
      <c r="J118" s="35"/>
      <c r="K118" s="170"/>
      <c r="L118" s="203"/>
      <c r="O118" s="155"/>
    </row>
    <row r="119" spans="1:15" ht="9.6" customHeight="1">
      <c r="A119" s="33">
        <v>16</v>
      </c>
      <c r="B119" s="157" t="s">
        <v>90</v>
      </c>
      <c r="C119" s="274"/>
      <c r="D119" s="170" t="s">
        <v>412</v>
      </c>
      <c r="E119" s="38"/>
      <c r="F119" s="38"/>
      <c r="G119" s="170"/>
      <c r="H119" s="49"/>
      <c r="I119" s="168"/>
      <c r="J119" s="273">
        <v>16</v>
      </c>
      <c r="K119" s="167" t="str">
        <f>I118</f>
        <v>Торгайбеков А.</v>
      </c>
      <c r="L119" s="277">
        <v>3</v>
      </c>
      <c r="O119" s="155"/>
    </row>
    <row r="120" spans="1:15" ht="9.6" customHeight="1">
      <c r="A120" s="50"/>
      <c r="B120" s="51"/>
      <c r="C120" s="38"/>
      <c r="D120" s="170"/>
      <c r="E120" s="38"/>
      <c r="F120" s="38"/>
      <c r="G120" s="170"/>
      <c r="H120" s="49">
        <v>-14</v>
      </c>
      <c r="I120" s="167" t="str">
        <f>G116</f>
        <v>Ши Данян</v>
      </c>
      <c r="J120" s="274"/>
      <c r="K120" s="168" t="s">
        <v>410</v>
      </c>
      <c r="L120" s="277"/>
      <c r="O120" s="155"/>
    </row>
    <row r="121" spans="1:15" ht="9.6" customHeight="1">
      <c r="A121" s="52"/>
      <c r="B121" s="32"/>
      <c r="C121" s="38"/>
      <c r="D121" s="156"/>
      <c r="E121" s="38"/>
      <c r="F121" s="38"/>
      <c r="G121" s="156"/>
      <c r="H121" s="38"/>
      <c r="I121" s="156"/>
      <c r="J121" s="38">
        <v>-16</v>
      </c>
      <c r="K121" s="157" t="str">
        <f>I120</f>
        <v>Ши Данян</v>
      </c>
      <c r="L121" s="271">
        <v>4</v>
      </c>
      <c r="O121" s="155"/>
    </row>
    <row r="122" spans="1:15" ht="9.6" customHeight="1">
      <c r="A122" s="52"/>
      <c r="B122" s="32"/>
      <c r="C122" s="38"/>
      <c r="D122" s="156"/>
      <c r="E122" s="38"/>
      <c r="F122" s="49">
        <v>-9</v>
      </c>
      <c r="G122" s="167" t="str">
        <f>D94</f>
        <v>Ханзада А.</v>
      </c>
      <c r="H122" s="35"/>
      <c r="I122" s="170"/>
      <c r="J122" s="38"/>
      <c r="K122" s="169"/>
      <c r="L122" s="271"/>
      <c r="O122" s="155"/>
    </row>
    <row r="123" spans="1:15" ht="9.6" customHeight="1">
      <c r="A123" s="52"/>
      <c r="B123" s="32"/>
      <c r="C123" s="38"/>
      <c r="D123" s="156"/>
      <c r="E123" s="38"/>
      <c r="F123" s="49"/>
      <c r="G123" s="168"/>
      <c r="H123" s="273">
        <v>17</v>
      </c>
      <c r="I123" s="167" t="str">
        <f>G124</f>
        <v>Абил Т.</v>
      </c>
      <c r="J123" s="35"/>
      <c r="K123" s="169"/>
      <c r="L123" s="54"/>
      <c r="O123" s="155"/>
    </row>
    <row r="124" spans="1:15" ht="9.6" customHeight="1">
      <c r="A124" s="52"/>
      <c r="B124" s="32"/>
      <c r="C124" s="38"/>
      <c r="D124" s="156"/>
      <c r="E124" s="38"/>
      <c r="F124" s="49">
        <v>-10</v>
      </c>
      <c r="G124" s="167" t="str">
        <f>D98</f>
        <v>Абил Т.</v>
      </c>
      <c r="H124" s="274"/>
      <c r="I124" s="168" t="s">
        <v>397</v>
      </c>
      <c r="J124" s="273">
        <v>19</v>
      </c>
      <c r="K124" s="169"/>
      <c r="L124" s="54"/>
    </row>
    <row r="125" spans="1:15" ht="9.6" customHeight="1">
      <c r="A125" s="52"/>
      <c r="B125" s="32"/>
      <c r="C125" s="38"/>
      <c r="D125" s="156"/>
      <c r="E125" s="38"/>
      <c r="F125" s="49"/>
      <c r="G125" s="170"/>
      <c r="H125" s="38"/>
      <c r="I125" s="169"/>
      <c r="J125" s="275"/>
      <c r="K125" s="167" t="str">
        <f>I123</f>
        <v>Абил Т.</v>
      </c>
      <c r="L125" s="278">
        <v>5</v>
      </c>
    </row>
    <row r="126" spans="1:15" ht="9.6" customHeight="1">
      <c r="A126" s="52"/>
      <c r="B126" s="32"/>
      <c r="C126" s="38"/>
      <c r="D126" s="156"/>
      <c r="E126" s="38"/>
      <c r="F126" s="49">
        <v>-11</v>
      </c>
      <c r="G126" s="193" t="str">
        <f>D110</f>
        <v>Кабдылуахитов К.</v>
      </c>
      <c r="H126" s="35"/>
      <c r="I126" s="169"/>
      <c r="J126" s="275"/>
      <c r="K126" s="169" t="s">
        <v>409</v>
      </c>
      <c r="L126" s="278"/>
    </row>
    <row r="127" spans="1:15" ht="9.6" customHeight="1">
      <c r="A127" s="52"/>
      <c r="B127" s="32"/>
      <c r="C127" s="38"/>
      <c r="D127" s="156"/>
      <c r="E127" s="38"/>
      <c r="F127" s="49"/>
      <c r="G127" s="168"/>
      <c r="H127" s="273">
        <v>18</v>
      </c>
      <c r="I127" s="167" t="str">
        <f>G128</f>
        <v>Мэлсов Д.</v>
      </c>
      <c r="J127" s="274"/>
      <c r="K127" s="169"/>
      <c r="L127" s="41"/>
    </row>
    <row r="128" spans="1:15" ht="9.6" customHeight="1">
      <c r="A128" s="52"/>
      <c r="B128" s="32"/>
      <c r="C128" s="38"/>
      <c r="D128" s="156"/>
      <c r="E128" s="38"/>
      <c r="F128" s="49">
        <v>-12</v>
      </c>
      <c r="G128" s="167" t="str">
        <f>D118</f>
        <v>Мэлсов Д.</v>
      </c>
      <c r="H128" s="274"/>
      <c r="I128" s="170" t="s">
        <v>398</v>
      </c>
      <c r="J128" s="38">
        <f>19</f>
        <v>19</v>
      </c>
      <c r="K128" s="167" t="str">
        <f>I127</f>
        <v>Мэлсов Д.</v>
      </c>
      <c r="L128" s="271">
        <v>6</v>
      </c>
    </row>
    <row r="129" spans="1:12" ht="9.6" customHeight="1">
      <c r="A129" s="52"/>
      <c r="B129" s="59"/>
      <c r="C129" s="38"/>
      <c r="D129" s="156"/>
      <c r="E129" s="38"/>
      <c r="F129" s="38"/>
      <c r="G129" s="156"/>
      <c r="H129" s="38"/>
      <c r="I129" s="156"/>
      <c r="J129" s="38"/>
      <c r="K129" s="156"/>
      <c r="L129" s="271"/>
    </row>
    <row r="130" spans="1:12" ht="9.6" customHeight="1">
      <c r="A130" s="56"/>
      <c r="B130" s="276"/>
      <c r="C130" s="38"/>
      <c r="D130" s="156"/>
      <c r="E130" s="38"/>
      <c r="F130" s="38"/>
      <c r="G130" s="156"/>
      <c r="H130" s="49">
        <v>-17</v>
      </c>
      <c r="I130" s="167" t="str">
        <f>G122</f>
        <v>Ханзада А.</v>
      </c>
      <c r="J130" s="35"/>
      <c r="K130" s="170"/>
      <c r="L130" s="41"/>
    </row>
    <row r="131" spans="1:12" ht="9.6" customHeight="1">
      <c r="A131" s="56"/>
      <c r="B131" s="276"/>
      <c r="C131" s="38"/>
      <c r="D131" s="156"/>
      <c r="E131" s="38"/>
      <c r="F131" s="38"/>
      <c r="G131" s="156"/>
      <c r="H131" s="49"/>
      <c r="I131" s="168"/>
      <c r="J131" s="273">
        <v>20</v>
      </c>
      <c r="K131" s="193" t="str">
        <f>I132</f>
        <v>Кабдылуахитов К.</v>
      </c>
      <c r="L131" s="271">
        <v>7</v>
      </c>
    </row>
    <row r="132" spans="1:12" ht="9.6" customHeight="1">
      <c r="A132" s="56"/>
      <c r="B132" s="59"/>
      <c r="C132" s="38"/>
      <c r="D132" s="156"/>
      <c r="E132" s="38"/>
      <c r="F132" s="38"/>
      <c r="G132" s="156"/>
      <c r="H132" s="49">
        <v>-18</v>
      </c>
      <c r="I132" s="193" t="str">
        <f>G126</f>
        <v>Кабдылуахитов К.</v>
      </c>
      <c r="J132" s="274"/>
      <c r="K132" s="168" t="s">
        <v>423</v>
      </c>
      <c r="L132" s="271"/>
    </row>
    <row r="133" spans="1:12" ht="9.6" customHeight="1">
      <c r="A133" s="56"/>
      <c r="B133" s="59"/>
      <c r="C133" s="38">
        <v>-1</v>
      </c>
      <c r="D133" s="156" t="str">
        <f>B91</f>
        <v>Абдыхалык Н.</v>
      </c>
      <c r="E133" s="38"/>
      <c r="F133" s="38"/>
      <c r="G133" s="156"/>
      <c r="H133" s="38"/>
      <c r="I133" s="156"/>
      <c r="J133" s="38">
        <v>-20</v>
      </c>
      <c r="K133" s="157" t="str">
        <f>I130</f>
        <v>Ханзада А.</v>
      </c>
      <c r="L133" s="271">
        <v>8</v>
      </c>
    </row>
    <row r="134" spans="1:12" ht="9.6" customHeight="1">
      <c r="A134" s="57"/>
      <c r="B134" s="59"/>
      <c r="C134" s="49"/>
      <c r="D134" s="168"/>
      <c r="E134" s="273">
        <v>21</v>
      </c>
      <c r="F134" s="48"/>
      <c r="G134" s="169" t="str">
        <f>D133</f>
        <v>Абдыхалык Н.</v>
      </c>
      <c r="H134" s="35"/>
      <c r="I134" s="170"/>
      <c r="J134" s="38"/>
      <c r="K134" s="170"/>
      <c r="L134" s="271"/>
    </row>
    <row r="135" spans="1:12" ht="9.6" customHeight="1">
      <c r="A135" s="57"/>
      <c r="B135" s="59"/>
      <c r="C135" s="49">
        <v>-2</v>
      </c>
      <c r="D135" s="167" t="str">
        <f>B95</f>
        <v xml:space="preserve">Токтархан Т. </v>
      </c>
      <c r="E135" s="274"/>
      <c r="F135" s="47"/>
      <c r="G135" s="168" t="s">
        <v>416</v>
      </c>
      <c r="H135" s="273">
        <v>25</v>
      </c>
      <c r="I135" s="170"/>
      <c r="J135" s="38"/>
      <c r="K135" s="170"/>
      <c r="L135" s="41"/>
    </row>
    <row r="136" spans="1:12" ht="9.6" customHeight="1">
      <c r="A136" s="57"/>
      <c r="B136" s="59"/>
      <c r="C136" s="49"/>
      <c r="D136" s="170"/>
      <c r="E136" s="38"/>
      <c r="F136" s="35"/>
      <c r="G136" s="169"/>
      <c r="H136" s="275"/>
      <c r="I136" s="167" t="str">
        <f>G138</f>
        <v>Оралханов Е.</v>
      </c>
      <c r="J136" s="35"/>
      <c r="K136" s="170"/>
      <c r="L136" s="41"/>
    </row>
    <row r="137" spans="1:12" ht="9.6" customHeight="1">
      <c r="A137" s="57"/>
      <c r="B137" s="59"/>
      <c r="C137" s="49">
        <v>-3</v>
      </c>
      <c r="D137" s="167" t="str">
        <f>B99</f>
        <v>Оралханов Е.</v>
      </c>
      <c r="E137" s="35"/>
      <c r="F137" s="35"/>
      <c r="G137" s="169"/>
      <c r="H137" s="275"/>
      <c r="I137" s="168" t="s">
        <v>418</v>
      </c>
      <c r="J137" s="273">
        <v>27</v>
      </c>
      <c r="K137" s="170"/>
      <c r="L137" s="41"/>
    </row>
    <row r="138" spans="1:12" ht="9.6" customHeight="1">
      <c r="A138" s="57"/>
      <c r="B138" s="59"/>
      <c r="C138" s="49"/>
      <c r="D138" s="168"/>
      <c r="E138" s="273">
        <v>22</v>
      </c>
      <c r="F138" s="48"/>
      <c r="G138" s="167" t="str">
        <f>D137</f>
        <v>Оралханов Е.</v>
      </c>
      <c r="H138" s="274"/>
      <c r="I138" s="169"/>
      <c r="J138" s="275"/>
      <c r="K138" s="170"/>
      <c r="L138" s="41"/>
    </row>
    <row r="139" spans="1:12" ht="9.6" customHeight="1">
      <c r="A139" s="57"/>
      <c r="B139" s="59"/>
      <c r="C139" s="49">
        <v>-4</v>
      </c>
      <c r="D139" s="167" t="str">
        <f>B101</f>
        <v>Моминжанов А.</v>
      </c>
      <c r="E139" s="274"/>
      <c r="F139" s="38"/>
      <c r="G139" s="170" t="s">
        <v>417</v>
      </c>
      <c r="H139" s="35"/>
      <c r="I139" s="169"/>
      <c r="J139" s="275"/>
      <c r="K139" s="170"/>
      <c r="L139" s="41"/>
    </row>
    <row r="140" spans="1:12" ht="9.6" customHeight="1">
      <c r="A140" s="57"/>
      <c r="B140" s="59"/>
      <c r="C140" s="49"/>
      <c r="D140" s="170"/>
      <c r="E140" s="38"/>
      <c r="F140" s="38"/>
      <c r="G140" s="170"/>
      <c r="H140" s="35"/>
      <c r="I140" s="169"/>
      <c r="J140" s="275"/>
      <c r="K140" s="167" t="str">
        <f>I136</f>
        <v>Оралханов Е.</v>
      </c>
      <c r="L140" s="271">
        <v>9</v>
      </c>
    </row>
    <row r="141" spans="1:12" ht="9.6" customHeight="1">
      <c r="A141" s="57"/>
      <c r="B141" s="59"/>
      <c r="C141" s="49">
        <v>-5</v>
      </c>
      <c r="D141" s="167" t="str">
        <f>B107</f>
        <v>Тагабек З</v>
      </c>
      <c r="E141" s="35"/>
      <c r="F141" s="38"/>
      <c r="G141" s="170"/>
      <c r="H141" s="35"/>
      <c r="I141" s="169"/>
      <c r="J141" s="275"/>
      <c r="K141" s="168" t="s">
        <v>404</v>
      </c>
      <c r="L141" s="271"/>
    </row>
    <row r="142" spans="1:12" ht="9.6" customHeight="1">
      <c r="A142" s="57"/>
      <c r="B142" s="59"/>
      <c r="C142" s="49"/>
      <c r="D142" s="168"/>
      <c r="E142" s="273">
        <v>23</v>
      </c>
      <c r="F142" s="48"/>
      <c r="G142" s="169" t="str">
        <f>D143</f>
        <v>Биримгалиев А.</v>
      </c>
      <c r="H142" s="35"/>
      <c r="I142" s="169"/>
      <c r="J142" s="275"/>
      <c r="K142" s="169"/>
      <c r="L142" s="41"/>
    </row>
    <row r="143" spans="1:12" ht="9.6" customHeight="1">
      <c r="C143" s="49">
        <v>-6</v>
      </c>
      <c r="D143" s="167" t="str">
        <f>B109</f>
        <v>Биримгалиев А.</v>
      </c>
      <c r="E143" s="274"/>
      <c r="F143" s="47"/>
      <c r="G143" s="168" t="s">
        <v>406</v>
      </c>
      <c r="H143" s="273">
        <v>26</v>
      </c>
      <c r="I143" s="169"/>
      <c r="J143" s="275"/>
      <c r="K143" s="169"/>
      <c r="L143" s="41"/>
    </row>
    <row r="144" spans="1:12" ht="9.6" customHeight="1">
      <c r="C144" s="49"/>
      <c r="D144" s="170"/>
      <c r="E144" s="38"/>
      <c r="F144" s="35"/>
      <c r="G144" s="169"/>
      <c r="H144" s="275"/>
      <c r="I144" s="167" t="str">
        <f>G142</f>
        <v>Биримгалиев А.</v>
      </c>
      <c r="J144" s="274"/>
      <c r="K144" s="169"/>
      <c r="L144" s="41"/>
    </row>
    <row r="145" spans="3:12" ht="9.6" customHeight="1">
      <c r="C145" s="49">
        <f>7</f>
        <v>7</v>
      </c>
      <c r="D145" s="167" t="str">
        <f>B115</f>
        <v>Касенов Д.</v>
      </c>
      <c r="E145" s="35"/>
      <c r="F145" s="35"/>
      <c r="G145" s="169"/>
      <c r="H145" s="275"/>
      <c r="I145" s="170" t="s">
        <v>419</v>
      </c>
      <c r="J145" s="38"/>
      <c r="K145" s="169"/>
      <c r="L145" s="41"/>
    </row>
    <row r="146" spans="3:12" ht="9.6" customHeight="1">
      <c r="C146" s="49"/>
      <c r="D146" s="168"/>
      <c r="E146" s="273">
        <v>24</v>
      </c>
      <c r="F146" s="48"/>
      <c r="G146" s="167" t="str">
        <f>D145</f>
        <v>Касенов Д.</v>
      </c>
      <c r="H146" s="274"/>
      <c r="I146" s="170"/>
      <c r="J146" s="38">
        <v>-27</v>
      </c>
      <c r="K146" s="167" t="str">
        <f>I144</f>
        <v>Биримгалиев А.</v>
      </c>
      <c r="L146" s="271">
        <v>10</v>
      </c>
    </row>
    <row r="147" spans="3:12" ht="9.6" customHeight="1">
      <c r="C147" s="49">
        <v>-8</v>
      </c>
      <c r="D147" s="167" t="str">
        <f>B117</f>
        <v>Бакыт А.</v>
      </c>
      <c r="E147" s="274"/>
      <c r="F147" s="38"/>
      <c r="G147" s="156" t="s">
        <v>396</v>
      </c>
      <c r="H147" s="38"/>
      <c r="I147" s="156"/>
      <c r="J147" s="38"/>
      <c r="K147" s="156"/>
      <c r="L147" s="271"/>
    </row>
    <row r="148" spans="3:12" ht="9.6" customHeight="1">
      <c r="C148" s="38"/>
      <c r="D148" s="156"/>
      <c r="E148" s="38"/>
      <c r="F148" s="35"/>
      <c r="G148" s="170"/>
      <c r="H148" s="49">
        <v>-25</v>
      </c>
      <c r="I148" s="167" t="str">
        <f>G134</f>
        <v>Абдыхалык Н.</v>
      </c>
      <c r="J148" s="35"/>
      <c r="K148" s="170"/>
      <c r="L148" s="41"/>
    </row>
    <row r="149" spans="3:12" ht="9.6" customHeight="1">
      <c r="D149" s="156"/>
      <c r="E149" s="38"/>
      <c r="F149" s="38"/>
      <c r="G149" s="170"/>
      <c r="H149" s="49"/>
      <c r="I149" s="168"/>
      <c r="J149" s="273">
        <v>28</v>
      </c>
      <c r="K149" s="167" t="str">
        <f>I148</f>
        <v>Абдыхалык Н.</v>
      </c>
      <c r="L149" s="271">
        <v>11</v>
      </c>
    </row>
    <row r="150" spans="3:12" ht="9.6" customHeight="1">
      <c r="D150" s="156"/>
      <c r="E150" s="38"/>
      <c r="F150" s="38"/>
      <c r="G150" s="170"/>
      <c r="H150" s="49">
        <v>-26</v>
      </c>
      <c r="I150" s="167" t="str">
        <f>G146</f>
        <v>Касенов Д.</v>
      </c>
      <c r="J150" s="274"/>
      <c r="K150" s="168" t="s">
        <v>420</v>
      </c>
      <c r="L150" s="271"/>
    </row>
    <row r="151" spans="3:12" ht="9.6" customHeight="1">
      <c r="D151" s="156"/>
      <c r="F151" s="38"/>
      <c r="G151" s="156"/>
      <c r="H151" s="38"/>
      <c r="I151" s="156"/>
      <c r="J151" s="38">
        <v>-28</v>
      </c>
      <c r="K151" s="157" t="str">
        <f>I150</f>
        <v>Касенов Д.</v>
      </c>
      <c r="L151" s="271">
        <v>12</v>
      </c>
    </row>
    <row r="152" spans="3:12" ht="9.6" customHeight="1">
      <c r="D152" s="156"/>
      <c r="F152" s="49">
        <v>-21</v>
      </c>
      <c r="G152" s="167" t="str">
        <f>D135</f>
        <v xml:space="preserve">Токтархан Т. </v>
      </c>
      <c r="H152" s="35"/>
      <c r="I152" s="170"/>
      <c r="J152" s="38"/>
      <c r="K152" s="169"/>
      <c r="L152" s="271"/>
    </row>
    <row r="153" spans="3:12" ht="9.6" customHeight="1">
      <c r="F153" s="49"/>
      <c r="G153" s="168"/>
      <c r="H153" s="273">
        <v>29</v>
      </c>
      <c r="I153" s="167" t="str">
        <f>G154</f>
        <v>Моминжанов А.</v>
      </c>
      <c r="J153" s="35"/>
      <c r="K153" s="169"/>
      <c r="L153" s="41"/>
    </row>
    <row r="154" spans="3:12" ht="9.6" customHeight="1">
      <c r="F154" s="49">
        <v>-22</v>
      </c>
      <c r="G154" s="167" t="str">
        <f>D139</f>
        <v>Моминжанов А.</v>
      </c>
      <c r="H154" s="274"/>
      <c r="I154" s="168" t="s">
        <v>402</v>
      </c>
      <c r="J154" s="273">
        <v>31</v>
      </c>
      <c r="K154" s="169"/>
      <c r="L154" s="41"/>
    </row>
    <row r="155" spans="3:12" ht="9.6" customHeight="1">
      <c r="F155" s="49"/>
      <c r="G155" s="170"/>
      <c r="H155" s="38"/>
      <c r="I155" s="169"/>
      <c r="J155" s="275"/>
      <c r="K155" s="167" t="str">
        <f>I157</f>
        <v>Тагабек З</v>
      </c>
      <c r="L155" s="271">
        <v>13</v>
      </c>
    </row>
    <row r="156" spans="3:12" ht="9.6" customHeight="1">
      <c r="F156" s="49">
        <v>-23</v>
      </c>
      <c r="G156" s="167" t="str">
        <f>D141</f>
        <v>Тагабек З</v>
      </c>
      <c r="H156" s="35"/>
      <c r="I156" s="169"/>
      <c r="J156" s="275"/>
      <c r="K156" s="169" t="s">
        <v>421</v>
      </c>
      <c r="L156" s="271"/>
    </row>
    <row r="157" spans="3:12" ht="9.6" customHeight="1">
      <c r="F157" s="49"/>
      <c r="G157" s="168"/>
      <c r="H157" s="273">
        <v>30</v>
      </c>
      <c r="I157" s="167" t="str">
        <f>G156</f>
        <v>Тагабек З</v>
      </c>
      <c r="J157" s="274"/>
      <c r="K157" s="169"/>
      <c r="L157" s="41"/>
    </row>
    <row r="158" spans="3:12" ht="9.6" customHeight="1">
      <c r="F158" s="49">
        <v>-24</v>
      </c>
      <c r="G158" s="167" t="str">
        <f>D147</f>
        <v>Бакыт А.</v>
      </c>
      <c r="H158" s="274"/>
      <c r="I158" s="170" t="s">
        <v>403</v>
      </c>
      <c r="J158" s="38">
        <v>-31</v>
      </c>
      <c r="K158" s="167" t="str">
        <f>I153</f>
        <v>Моминжанов А.</v>
      </c>
      <c r="L158" s="271">
        <v>14</v>
      </c>
    </row>
    <row r="159" spans="3:12" ht="9.6" customHeight="1">
      <c r="F159" s="38"/>
      <c r="G159" s="156"/>
      <c r="H159" s="38"/>
      <c r="I159" s="156"/>
      <c r="J159" s="38"/>
      <c r="K159" s="156" t="s">
        <v>422</v>
      </c>
      <c r="L159" s="271"/>
    </row>
    <row r="160" spans="3:12" ht="9.6" customHeight="1">
      <c r="E160" s="51"/>
      <c r="F160" s="38"/>
      <c r="G160" s="156"/>
      <c r="H160" s="49">
        <v>-29</v>
      </c>
      <c r="I160" s="167" t="str">
        <f>G152</f>
        <v xml:space="preserve">Токтархан Т. </v>
      </c>
      <c r="J160" s="35"/>
      <c r="K160" s="170"/>
      <c r="L160" s="41"/>
    </row>
    <row r="161" spans="2:12" ht="9.6" customHeight="1">
      <c r="F161" s="38"/>
      <c r="G161" s="156"/>
      <c r="H161" s="49"/>
      <c r="I161" s="168"/>
      <c r="J161" s="273">
        <v>32</v>
      </c>
      <c r="K161" s="167" t="str">
        <f>I162</f>
        <v>Бакыт А.</v>
      </c>
      <c r="L161" s="271">
        <v>15</v>
      </c>
    </row>
    <row r="162" spans="2:12" ht="9.6" customHeight="1">
      <c r="F162" s="38"/>
      <c r="G162" s="156"/>
      <c r="H162" s="49">
        <v>-30</v>
      </c>
      <c r="I162" s="167" t="str">
        <f>G158</f>
        <v>Бакыт А.</v>
      </c>
      <c r="J162" s="274"/>
      <c r="K162" s="168" t="s">
        <v>399</v>
      </c>
      <c r="L162" s="271"/>
    </row>
    <row r="163" spans="2:12" ht="9.6" customHeight="1">
      <c r="F163" s="38"/>
      <c r="G163" s="156"/>
      <c r="H163" s="38"/>
      <c r="I163" s="156"/>
      <c r="J163" s="38">
        <v>-32</v>
      </c>
      <c r="K163" s="157" t="str">
        <f>I160</f>
        <v xml:space="preserve">Токтархан Т. </v>
      </c>
      <c r="L163" s="271">
        <v>16</v>
      </c>
    </row>
    <row r="164" spans="2:12" ht="9.6" customHeight="1">
      <c r="G164" s="156"/>
      <c r="H164" s="38"/>
      <c r="I164" s="156"/>
      <c r="J164" s="42"/>
      <c r="K164" s="156"/>
      <c r="L164" s="271"/>
    </row>
    <row r="165" spans="2:12" ht="9.6" customHeight="1">
      <c r="B165" s="272" t="s">
        <v>294</v>
      </c>
      <c r="C165" s="272"/>
      <c r="D165" s="272"/>
      <c r="E165" s="272"/>
      <c r="F165" s="272"/>
      <c r="G165" s="272"/>
      <c r="H165" s="272"/>
      <c r="I165" s="272"/>
      <c r="J165" s="272"/>
      <c r="K165" s="272"/>
    </row>
    <row r="166" spans="2:12" ht="9.6" customHeight="1">
      <c r="B166" s="272" t="s">
        <v>284</v>
      </c>
      <c r="C166" s="272"/>
      <c r="D166" s="272"/>
      <c r="E166" s="272"/>
      <c r="F166" s="272"/>
      <c r="G166" s="272"/>
      <c r="H166" s="272"/>
      <c r="I166" s="272"/>
      <c r="J166" s="272"/>
      <c r="K166" s="272"/>
    </row>
    <row r="167" spans="2:12" ht="9.6" customHeight="1"/>
    <row r="168" spans="2:12" ht="9.6" customHeight="1"/>
    <row r="169" spans="2:12" ht="9.6" customHeight="1"/>
    <row r="170" spans="2:12" ht="9.6" customHeight="1"/>
    <row r="171" spans="2:12" ht="9.6" customHeight="1"/>
    <row r="172" spans="2:12" ht="9.6" customHeight="1"/>
    <row r="173" spans="2:12" ht="9.6" customHeight="1"/>
    <row r="174" spans="2:12" ht="9.6" customHeight="1"/>
    <row r="175" spans="2:12" ht="9.6" customHeight="1"/>
    <row r="176" spans="2:12" ht="9.6" customHeight="1"/>
    <row r="177" ht="9.6" customHeight="1"/>
  </sheetData>
  <mergeCells count="110">
    <mergeCell ref="B2:K2"/>
    <mergeCell ref="B3:K3"/>
    <mergeCell ref="B4:K4"/>
    <mergeCell ref="D5:I5"/>
    <mergeCell ref="C7:C8"/>
    <mergeCell ref="E8:E11"/>
    <mergeCell ref="H10:H17"/>
    <mergeCell ref="C11:C12"/>
    <mergeCell ref="J14:J29"/>
    <mergeCell ref="C15:C16"/>
    <mergeCell ref="E16:E19"/>
    <mergeCell ref="C19:C20"/>
    <mergeCell ref="L21:L22"/>
    <mergeCell ref="C23:C24"/>
    <mergeCell ref="E24:E27"/>
    <mergeCell ref="H26:H33"/>
    <mergeCell ref="C27:C28"/>
    <mergeCell ref="C31:C32"/>
    <mergeCell ref="L31:L32"/>
    <mergeCell ref="E32:E35"/>
    <mergeCell ref="C35:C36"/>
    <mergeCell ref="J36:J37"/>
    <mergeCell ref="L36:L37"/>
    <mergeCell ref="L38:L39"/>
    <mergeCell ref="H40:H41"/>
    <mergeCell ref="J41:J44"/>
    <mergeCell ref="L42:L43"/>
    <mergeCell ref="H44:H45"/>
    <mergeCell ref="L45:L46"/>
    <mergeCell ref="H60:H63"/>
    <mergeCell ref="E63:E64"/>
    <mergeCell ref="L63:L64"/>
    <mergeCell ref="J66:J67"/>
    <mergeCell ref="L66:L67"/>
    <mergeCell ref="L68:L69"/>
    <mergeCell ref="B47:B48"/>
    <mergeCell ref="J48:J49"/>
    <mergeCell ref="L48:L49"/>
    <mergeCell ref="L50:L51"/>
    <mergeCell ref="E51:E52"/>
    <mergeCell ref="H52:H55"/>
    <mergeCell ref="J54:J61"/>
    <mergeCell ref="E55:E56"/>
    <mergeCell ref="L57:L58"/>
    <mergeCell ref="E59:E60"/>
    <mergeCell ref="L80:L81"/>
    <mergeCell ref="B82:K82"/>
    <mergeCell ref="B83:K83"/>
    <mergeCell ref="B85:K85"/>
    <mergeCell ref="B86:K86"/>
    <mergeCell ref="B87:K87"/>
    <mergeCell ref="H70:H71"/>
    <mergeCell ref="J71:J74"/>
    <mergeCell ref="L72:L73"/>
    <mergeCell ref="H74:H75"/>
    <mergeCell ref="L75:L76"/>
    <mergeCell ref="J78:J79"/>
    <mergeCell ref="L78:L79"/>
    <mergeCell ref="D88:I88"/>
    <mergeCell ref="C90:C91"/>
    <mergeCell ref="E91:E94"/>
    <mergeCell ref="H93:H100"/>
    <mergeCell ref="C94:C95"/>
    <mergeCell ref="J97:J112"/>
    <mergeCell ref="C98:C99"/>
    <mergeCell ref="E99:E102"/>
    <mergeCell ref="C102:C103"/>
    <mergeCell ref="L119:L120"/>
    <mergeCell ref="L121:L122"/>
    <mergeCell ref="H123:H124"/>
    <mergeCell ref="J124:J127"/>
    <mergeCell ref="L125:L126"/>
    <mergeCell ref="H127:H128"/>
    <mergeCell ref="L128:L129"/>
    <mergeCell ref="L104:L105"/>
    <mergeCell ref="C106:C107"/>
    <mergeCell ref="E107:E110"/>
    <mergeCell ref="H109:H116"/>
    <mergeCell ref="C110:C111"/>
    <mergeCell ref="C114:C115"/>
    <mergeCell ref="L114:L115"/>
    <mergeCell ref="E115:E118"/>
    <mergeCell ref="C118:C119"/>
    <mergeCell ref="J119:J120"/>
    <mergeCell ref="H143:H146"/>
    <mergeCell ref="E146:E147"/>
    <mergeCell ref="L146:L147"/>
    <mergeCell ref="J149:J150"/>
    <mergeCell ref="L149:L150"/>
    <mergeCell ref="L151:L152"/>
    <mergeCell ref="B130:B131"/>
    <mergeCell ref="J131:J132"/>
    <mergeCell ref="L131:L132"/>
    <mergeCell ref="L133:L134"/>
    <mergeCell ref="E134:E135"/>
    <mergeCell ref="H135:H138"/>
    <mergeCell ref="J137:J144"/>
    <mergeCell ref="E138:E139"/>
    <mergeCell ref="L140:L141"/>
    <mergeCell ref="E142:E143"/>
    <mergeCell ref="L163:L164"/>
    <mergeCell ref="B165:K165"/>
    <mergeCell ref="B166:K166"/>
    <mergeCell ref="H153:H154"/>
    <mergeCell ref="J154:J157"/>
    <mergeCell ref="L155:L156"/>
    <mergeCell ref="H157:H158"/>
    <mergeCell ref="L158:L159"/>
    <mergeCell ref="J161:J162"/>
    <mergeCell ref="L161:L16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7"/>
  <sheetViews>
    <sheetView workbookViewId="0">
      <selection activeCell="H20" sqref="H20"/>
    </sheetView>
  </sheetViews>
  <sheetFormatPr defaultRowHeight="13.2"/>
  <cols>
    <col min="1" max="1" width="5.6640625" customWidth="1"/>
    <col min="2" max="2" width="34.6640625" customWidth="1"/>
    <col min="3" max="6" width="11.6640625" customWidth="1"/>
  </cols>
  <sheetData>
    <row r="1" spans="1:9" ht="18">
      <c r="A1" s="211" t="s">
        <v>259</v>
      </c>
      <c r="B1" s="211"/>
      <c r="C1" s="211"/>
      <c r="D1" s="211"/>
      <c r="E1" s="211"/>
      <c r="F1" s="211"/>
    </row>
    <row r="2" spans="1:9" ht="18">
      <c r="A2" s="211" t="s">
        <v>102</v>
      </c>
      <c r="B2" s="211"/>
      <c r="C2" s="211"/>
      <c r="D2" s="211"/>
      <c r="E2" s="211"/>
      <c r="F2" s="211"/>
    </row>
    <row r="3" spans="1:9">
      <c r="A3" s="285" t="s">
        <v>260</v>
      </c>
      <c r="B3" s="285"/>
      <c r="C3" s="285"/>
      <c r="D3" s="285"/>
      <c r="E3" s="285"/>
      <c r="F3" s="285"/>
    </row>
    <row r="4" spans="1:9" ht="15.6">
      <c r="A4" s="281" t="s">
        <v>263</v>
      </c>
      <c r="B4" s="281"/>
      <c r="C4" s="281"/>
      <c r="D4" s="281"/>
      <c r="E4" s="281"/>
      <c r="F4" s="281"/>
      <c r="H4" s="136"/>
    </row>
    <row r="5" spans="1:9" ht="14.4">
      <c r="A5" s="282" t="s">
        <v>0</v>
      </c>
      <c r="B5" s="282" t="s">
        <v>235</v>
      </c>
      <c r="C5" s="126" t="s">
        <v>236</v>
      </c>
      <c r="D5" s="127" t="s">
        <v>236</v>
      </c>
      <c r="E5" s="126" t="s">
        <v>237</v>
      </c>
      <c r="F5" s="127" t="s">
        <v>238</v>
      </c>
    </row>
    <row r="6" spans="1:9" ht="14.4">
      <c r="A6" s="283"/>
      <c r="B6" s="283"/>
      <c r="C6" s="128" t="s">
        <v>239</v>
      </c>
      <c r="D6" s="129" t="s">
        <v>240</v>
      </c>
      <c r="E6" s="128" t="s">
        <v>241</v>
      </c>
      <c r="F6" s="129" t="s">
        <v>242</v>
      </c>
    </row>
    <row r="7" spans="1:9" ht="14.4">
      <c r="A7" s="22">
        <v>1</v>
      </c>
      <c r="B7" s="125" t="s">
        <v>243</v>
      </c>
      <c r="C7" s="130">
        <v>1</v>
      </c>
      <c r="D7" s="130">
        <v>1</v>
      </c>
      <c r="E7" s="130">
        <f>D7+C7</f>
        <v>2</v>
      </c>
      <c r="F7" s="130">
        <v>1</v>
      </c>
    </row>
    <row r="8" spans="1:9" ht="14.4">
      <c r="A8" s="22">
        <v>2</v>
      </c>
      <c r="B8" s="132" t="s">
        <v>245</v>
      </c>
      <c r="C8" s="130">
        <v>2</v>
      </c>
      <c r="D8" s="130">
        <v>5</v>
      </c>
      <c r="E8" s="130">
        <f t="shared" ref="E8:E18" si="0">D8+C8</f>
        <v>7</v>
      </c>
      <c r="F8" s="130">
        <v>3</v>
      </c>
    </row>
    <row r="9" spans="1:9" ht="14.4">
      <c r="A9" s="22">
        <v>3</v>
      </c>
      <c r="B9" s="132" t="s">
        <v>244</v>
      </c>
      <c r="C9" s="130">
        <v>3</v>
      </c>
      <c r="D9" s="130">
        <v>2</v>
      </c>
      <c r="E9" s="130">
        <f t="shared" si="0"/>
        <v>5</v>
      </c>
      <c r="F9" s="130">
        <v>2</v>
      </c>
    </row>
    <row r="10" spans="1:9" ht="14.4">
      <c r="A10" s="22">
        <v>4</v>
      </c>
      <c r="B10" s="132" t="s">
        <v>250</v>
      </c>
      <c r="C10" s="130">
        <v>4</v>
      </c>
      <c r="D10" s="130">
        <v>3</v>
      </c>
      <c r="E10" s="130">
        <f t="shared" si="0"/>
        <v>7</v>
      </c>
      <c r="F10" s="130">
        <v>4</v>
      </c>
      <c r="I10" s="131"/>
    </row>
    <row r="11" spans="1:9" ht="14.4">
      <c r="A11" s="22">
        <v>5</v>
      </c>
      <c r="B11" s="132" t="s">
        <v>247</v>
      </c>
      <c r="C11" s="130">
        <v>5</v>
      </c>
      <c r="D11" s="130">
        <v>7</v>
      </c>
      <c r="E11" s="130">
        <f t="shared" si="0"/>
        <v>12</v>
      </c>
      <c r="F11" s="130">
        <v>6</v>
      </c>
    </row>
    <row r="12" spans="1:9" ht="14.4">
      <c r="A12" s="22">
        <v>6</v>
      </c>
      <c r="B12" s="132" t="s">
        <v>248</v>
      </c>
      <c r="C12" s="130">
        <v>6</v>
      </c>
      <c r="D12" s="130">
        <v>9</v>
      </c>
      <c r="E12" s="130">
        <f t="shared" si="0"/>
        <v>15</v>
      </c>
      <c r="F12" s="130">
        <v>8</v>
      </c>
    </row>
    <row r="13" spans="1:9" ht="14.4">
      <c r="A13" s="22">
        <v>7</v>
      </c>
      <c r="B13" s="132" t="s">
        <v>246</v>
      </c>
      <c r="C13" s="130">
        <v>7</v>
      </c>
      <c r="D13" s="130">
        <v>4</v>
      </c>
      <c r="E13" s="130">
        <f t="shared" si="0"/>
        <v>11</v>
      </c>
      <c r="F13" s="130">
        <v>5</v>
      </c>
    </row>
    <row r="14" spans="1:9" ht="14.4">
      <c r="A14" s="22">
        <v>8</v>
      </c>
      <c r="B14" s="133" t="s">
        <v>249</v>
      </c>
      <c r="C14" s="130">
        <v>8</v>
      </c>
      <c r="D14" s="130">
        <v>6</v>
      </c>
      <c r="E14" s="130">
        <f t="shared" si="0"/>
        <v>14</v>
      </c>
      <c r="F14" s="130">
        <v>7</v>
      </c>
    </row>
    <row r="15" spans="1:9" ht="14.4">
      <c r="A15" s="22">
        <v>9</v>
      </c>
      <c r="B15" s="207" t="s">
        <v>251</v>
      </c>
      <c r="C15" s="130">
        <v>9</v>
      </c>
      <c r="D15" s="130">
        <v>10</v>
      </c>
      <c r="E15" s="130">
        <f t="shared" si="0"/>
        <v>19</v>
      </c>
      <c r="F15" s="130">
        <v>10</v>
      </c>
    </row>
    <row r="16" spans="1:9" ht="14.4">
      <c r="A16" s="22">
        <v>10</v>
      </c>
      <c r="B16" s="132" t="s">
        <v>265</v>
      </c>
      <c r="C16" s="130">
        <v>10</v>
      </c>
      <c r="D16" s="130">
        <v>11</v>
      </c>
      <c r="E16" s="130">
        <f t="shared" si="0"/>
        <v>21</v>
      </c>
      <c r="F16" s="130">
        <v>11</v>
      </c>
    </row>
    <row r="17" spans="1:11" ht="14.4">
      <c r="A17" s="22">
        <v>11</v>
      </c>
      <c r="B17" s="132" t="s">
        <v>266</v>
      </c>
      <c r="C17" s="130">
        <v>11</v>
      </c>
      <c r="D17" s="130">
        <v>8</v>
      </c>
      <c r="E17" s="130">
        <f t="shared" si="0"/>
        <v>19</v>
      </c>
      <c r="F17" s="130">
        <v>9</v>
      </c>
    </row>
    <row r="18" spans="1:11" ht="14.4">
      <c r="A18" s="22">
        <v>12</v>
      </c>
      <c r="B18" s="208" t="s">
        <v>267</v>
      </c>
      <c r="C18" s="130">
        <v>12</v>
      </c>
      <c r="D18" s="130">
        <v>12</v>
      </c>
      <c r="E18" s="130">
        <f t="shared" si="0"/>
        <v>24</v>
      </c>
      <c r="F18" s="130">
        <v>12</v>
      </c>
    </row>
    <row r="20" spans="1:11" ht="15.6">
      <c r="A20" s="281" t="s">
        <v>264</v>
      </c>
      <c r="B20" s="281"/>
      <c r="C20" s="281"/>
      <c r="D20" s="281"/>
      <c r="E20" s="281"/>
      <c r="F20" s="281"/>
    </row>
    <row r="21" spans="1:11" ht="14.4">
      <c r="A21" s="282" t="s">
        <v>0</v>
      </c>
      <c r="B21" s="282" t="s">
        <v>235</v>
      </c>
      <c r="C21" s="126" t="s">
        <v>236</v>
      </c>
      <c r="D21" s="127" t="s">
        <v>236</v>
      </c>
      <c r="E21" s="126" t="s">
        <v>237</v>
      </c>
      <c r="F21" s="127" t="s">
        <v>238</v>
      </c>
    </row>
    <row r="22" spans="1:11" ht="14.4">
      <c r="A22" s="283"/>
      <c r="B22" s="283"/>
      <c r="C22" s="128" t="s">
        <v>239</v>
      </c>
      <c r="D22" s="129" t="s">
        <v>240</v>
      </c>
      <c r="E22" s="128" t="s">
        <v>241</v>
      </c>
      <c r="F22" s="129" t="s">
        <v>242</v>
      </c>
      <c r="K22" s="159"/>
    </row>
    <row r="23" spans="1:11" ht="14.4">
      <c r="A23" s="70">
        <v>1</v>
      </c>
      <c r="B23" s="132" t="s">
        <v>322</v>
      </c>
      <c r="C23" s="130">
        <v>1</v>
      </c>
      <c r="D23" s="130">
        <v>2</v>
      </c>
      <c r="E23" s="130">
        <f>D23+C23</f>
        <v>3</v>
      </c>
      <c r="F23" s="130">
        <v>1</v>
      </c>
      <c r="K23" s="159"/>
    </row>
    <row r="24" spans="1:11" ht="14.4">
      <c r="A24" s="70">
        <v>2</v>
      </c>
      <c r="B24" s="132" t="s">
        <v>254</v>
      </c>
      <c r="C24" s="130">
        <v>2</v>
      </c>
      <c r="D24" s="130">
        <v>1</v>
      </c>
      <c r="E24" s="130">
        <f t="shared" ref="E24:E34" si="1">D24+C24</f>
        <v>3</v>
      </c>
      <c r="F24" s="130">
        <v>2</v>
      </c>
      <c r="K24" s="159"/>
    </row>
    <row r="25" spans="1:11" ht="14.4">
      <c r="A25" s="70">
        <v>3</v>
      </c>
      <c r="B25" s="132" t="s">
        <v>253</v>
      </c>
      <c r="C25" s="130">
        <v>3</v>
      </c>
      <c r="D25" s="130">
        <v>3</v>
      </c>
      <c r="E25" s="130">
        <f t="shared" si="1"/>
        <v>6</v>
      </c>
      <c r="F25" s="130">
        <v>3</v>
      </c>
      <c r="K25" s="159"/>
    </row>
    <row r="26" spans="1:11" ht="14.4">
      <c r="A26" s="70">
        <v>4</v>
      </c>
      <c r="B26" s="133" t="s">
        <v>255</v>
      </c>
      <c r="C26" s="130">
        <v>4</v>
      </c>
      <c r="D26" s="130">
        <v>6</v>
      </c>
      <c r="E26" s="130">
        <f t="shared" si="1"/>
        <v>10</v>
      </c>
      <c r="F26" s="130">
        <v>5</v>
      </c>
      <c r="K26" s="159"/>
    </row>
    <row r="27" spans="1:11" ht="14.4">
      <c r="A27" s="70">
        <v>5</v>
      </c>
      <c r="B27" s="132" t="s">
        <v>256</v>
      </c>
      <c r="C27" s="130">
        <v>5</v>
      </c>
      <c r="D27" s="130">
        <v>4</v>
      </c>
      <c r="E27" s="130">
        <f t="shared" si="1"/>
        <v>9</v>
      </c>
      <c r="F27" s="130">
        <v>4</v>
      </c>
      <c r="K27" s="159"/>
    </row>
    <row r="28" spans="1:11" ht="14.4">
      <c r="A28" s="70">
        <v>6</v>
      </c>
      <c r="B28" s="132" t="s">
        <v>314</v>
      </c>
      <c r="C28" s="130">
        <v>6</v>
      </c>
      <c r="D28" s="130">
        <v>7</v>
      </c>
      <c r="E28" s="130">
        <f t="shared" si="1"/>
        <v>13</v>
      </c>
      <c r="F28" s="130">
        <v>7</v>
      </c>
      <c r="K28" s="159"/>
    </row>
    <row r="29" spans="1:11" ht="14.4">
      <c r="A29" s="70">
        <v>7</v>
      </c>
      <c r="B29" s="132" t="s">
        <v>315</v>
      </c>
      <c r="C29" s="130">
        <v>7</v>
      </c>
      <c r="D29" s="130">
        <v>5</v>
      </c>
      <c r="E29" s="130">
        <f t="shared" si="1"/>
        <v>12</v>
      </c>
      <c r="F29" s="130">
        <v>6</v>
      </c>
      <c r="K29" s="159"/>
    </row>
    <row r="30" spans="1:11" ht="14.4">
      <c r="A30" s="70">
        <v>8</v>
      </c>
      <c r="B30" s="132" t="s">
        <v>316</v>
      </c>
      <c r="C30" s="130">
        <v>8</v>
      </c>
      <c r="D30" s="130">
        <v>12</v>
      </c>
      <c r="E30" s="130">
        <f t="shared" si="1"/>
        <v>20</v>
      </c>
      <c r="F30" s="130">
        <v>9</v>
      </c>
      <c r="K30" s="159"/>
    </row>
    <row r="31" spans="1:11" ht="14.4">
      <c r="A31" s="70">
        <v>9</v>
      </c>
      <c r="B31" s="133" t="s">
        <v>317</v>
      </c>
      <c r="C31" s="130">
        <v>9</v>
      </c>
      <c r="D31" s="130">
        <v>8</v>
      </c>
      <c r="E31" s="130">
        <f t="shared" si="1"/>
        <v>17</v>
      </c>
      <c r="F31" s="130">
        <v>8</v>
      </c>
      <c r="K31" s="159"/>
    </row>
    <row r="32" spans="1:11" ht="14.4">
      <c r="A32" s="70">
        <v>10</v>
      </c>
      <c r="B32" s="132" t="s">
        <v>318</v>
      </c>
      <c r="C32" s="130">
        <v>10</v>
      </c>
      <c r="D32" s="130">
        <v>11</v>
      </c>
      <c r="E32" s="130">
        <f t="shared" si="1"/>
        <v>21</v>
      </c>
      <c r="F32" s="130">
        <v>11</v>
      </c>
      <c r="K32" s="159"/>
    </row>
    <row r="33" spans="1:24" ht="16.5" customHeight="1">
      <c r="A33" s="70">
        <v>11</v>
      </c>
      <c r="B33" s="132" t="s">
        <v>319</v>
      </c>
      <c r="C33" s="130">
        <v>11</v>
      </c>
      <c r="D33" s="130">
        <v>10</v>
      </c>
      <c r="E33" s="130">
        <f t="shared" si="1"/>
        <v>21</v>
      </c>
      <c r="F33" s="130">
        <v>12</v>
      </c>
      <c r="K33" s="159"/>
    </row>
    <row r="34" spans="1:24" ht="16.5" customHeight="1">
      <c r="A34" s="70">
        <v>12</v>
      </c>
      <c r="B34" s="132" t="s">
        <v>320</v>
      </c>
      <c r="C34" s="130">
        <v>12</v>
      </c>
      <c r="D34" s="130">
        <v>9</v>
      </c>
      <c r="E34" s="130">
        <f t="shared" si="1"/>
        <v>21</v>
      </c>
      <c r="F34" s="130">
        <v>10</v>
      </c>
    </row>
    <row r="35" spans="1:24" ht="17.100000000000001" customHeight="1">
      <c r="A35" s="71"/>
      <c r="B35" s="134"/>
      <c r="C35" s="134"/>
      <c r="D35" s="134"/>
      <c r="E35" s="134"/>
      <c r="F35" s="134"/>
    </row>
    <row r="36" spans="1:24" ht="16.2">
      <c r="B36" s="284" t="s">
        <v>258</v>
      </c>
      <c r="C36" s="284"/>
      <c r="D36" s="284"/>
      <c r="E36" s="284"/>
      <c r="F36" s="284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</row>
    <row r="37" spans="1:24" ht="16.2">
      <c r="B37" s="284" t="s">
        <v>257</v>
      </c>
      <c r="C37" s="284"/>
      <c r="D37" s="284"/>
      <c r="E37" s="284"/>
      <c r="F37" s="284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</row>
  </sheetData>
  <mergeCells count="11">
    <mergeCell ref="A1:F1"/>
    <mergeCell ref="A2:F2"/>
    <mergeCell ref="A3:F3"/>
    <mergeCell ref="A4:F4"/>
    <mergeCell ref="A5:A6"/>
    <mergeCell ref="B5:B6"/>
    <mergeCell ref="A20:F20"/>
    <mergeCell ref="A21:A22"/>
    <mergeCell ref="B21:B22"/>
    <mergeCell ref="B36:F36"/>
    <mergeCell ref="B37:F3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60"/>
  <sheetViews>
    <sheetView workbookViewId="0">
      <selection activeCell="I50" sqref="I50"/>
    </sheetView>
  </sheetViews>
  <sheetFormatPr defaultRowHeight="13.2"/>
  <cols>
    <col min="1" max="1" width="5.6640625" customWidth="1"/>
    <col min="2" max="2" width="34.6640625" customWidth="1"/>
    <col min="3" max="6" width="11.6640625" customWidth="1"/>
  </cols>
  <sheetData>
    <row r="1" spans="1:9" ht="18">
      <c r="A1" s="211" t="s">
        <v>259</v>
      </c>
      <c r="B1" s="211"/>
      <c r="C1" s="211"/>
      <c r="D1" s="211"/>
      <c r="E1" s="211"/>
      <c r="F1" s="211"/>
    </row>
    <row r="2" spans="1:9" ht="18">
      <c r="A2" s="211" t="s">
        <v>102</v>
      </c>
      <c r="B2" s="211"/>
      <c r="C2" s="211"/>
      <c r="D2" s="211"/>
      <c r="E2" s="211"/>
      <c r="F2" s="211"/>
    </row>
    <row r="3" spans="1:9">
      <c r="A3" s="285" t="s">
        <v>260</v>
      </c>
      <c r="B3" s="285"/>
      <c r="C3" s="285"/>
      <c r="D3" s="285"/>
      <c r="E3" s="285"/>
      <c r="F3" s="285"/>
    </row>
    <row r="4" spans="1:9" ht="15.6">
      <c r="A4" s="281" t="s">
        <v>261</v>
      </c>
      <c r="B4" s="281"/>
      <c r="C4" s="281"/>
      <c r="D4" s="281"/>
      <c r="E4" s="281"/>
      <c r="F4" s="281"/>
      <c r="H4" s="136"/>
    </row>
    <row r="5" spans="1:9" ht="14.4">
      <c r="A5" s="282" t="s">
        <v>0</v>
      </c>
      <c r="B5" s="282" t="s">
        <v>235</v>
      </c>
      <c r="C5" s="126" t="s">
        <v>236</v>
      </c>
      <c r="D5" s="127" t="s">
        <v>236</v>
      </c>
      <c r="E5" s="126" t="s">
        <v>237</v>
      </c>
      <c r="F5" s="127" t="s">
        <v>238</v>
      </c>
    </row>
    <row r="6" spans="1:9" ht="14.4">
      <c r="A6" s="283"/>
      <c r="B6" s="283"/>
      <c r="C6" s="128" t="s">
        <v>239</v>
      </c>
      <c r="D6" s="129" t="s">
        <v>240</v>
      </c>
      <c r="E6" s="128" t="s">
        <v>241</v>
      </c>
      <c r="F6" s="129" t="s">
        <v>242</v>
      </c>
    </row>
    <row r="7" spans="1:9" ht="14.4">
      <c r="A7" s="22">
        <v>1</v>
      </c>
      <c r="B7" s="125" t="s">
        <v>268</v>
      </c>
      <c r="C7" s="130">
        <v>1</v>
      </c>
      <c r="D7" s="130">
        <v>4</v>
      </c>
      <c r="E7" s="130">
        <f>D7+C7</f>
        <v>5</v>
      </c>
      <c r="F7" s="130">
        <v>2</v>
      </c>
    </row>
    <row r="8" spans="1:9" ht="14.4">
      <c r="A8" s="22">
        <v>2</v>
      </c>
      <c r="B8" s="125" t="s">
        <v>269</v>
      </c>
      <c r="C8" s="130">
        <v>2</v>
      </c>
      <c r="D8" s="130">
        <v>2</v>
      </c>
      <c r="E8" s="130">
        <f t="shared" ref="E8:E22" si="0">D8+C8</f>
        <v>4</v>
      </c>
      <c r="F8" s="130">
        <v>1</v>
      </c>
    </row>
    <row r="9" spans="1:9" ht="14.4">
      <c r="A9" s="22">
        <v>3</v>
      </c>
      <c r="B9" s="125" t="s">
        <v>427</v>
      </c>
      <c r="C9" s="130">
        <v>3</v>
      </c>
      <c r="D9" s="130">
        <v>3</v>
      </c>
      <c r="E9" s="130">
        <f t="shared" si="0"/>
        <v>6</v>
      </c>
      <c r="F9" s="130">
        <v>4</v>
      </c>
    </row>
    <row r="10" spans="1:9" ht="14.4">
      <c r="A10" s="22">
        <v>4</v>
      </c>
      <c r="B10" s="125" t="s">
        <v>270</v>
      </c>
      <c r="C10" s="130">
        <v>4</v>
      </c>
      <c r="D10" s="130">
        <v>1</v>
      </c>
      <c r="E10" s="130">
        <f t="shared" si="0"/>
        <v>5</v>
      </c>
      <c r="F10" s="130">
        <v>3</v>
      </c>
      <c r="I10" s="131"/>
    </row>
    <row r="11" spans="1:9" ht="14.4">
      <c r="A11" s="22">
        <v>5</v>
      </c>
      <c r="B11" s="132" t="s">
        <v>252</v>
      </c>
      <c r="C11" s="130">
        <v>5</v>
      </c>
      <c r="D11" s="130">
        <v>5</v>
      </c>
      <c r="E11" s="130">
        <f t="shared" si="0"/>
        <v>10</v>
      </c>
      <c r="F11" s="130">
        <v>5</v>
      </c>
    </row>
    <row r="12" spans="1:9" ht="14.4">
      <c r="A12" s="22">
        <v>6</v>
      </c>
      <c r="B12" s="132" t="s">
        <v>271</v>
      </c>
      <c r="C12" s="130">
        <v>6</v>
      </c>
      <c r="D12" s="130">
        <v>11</v>
      </c>
      <c r="E12" s="130">
        <f t="shared" si="0"/>
        <v>17</v>
      </c>
      <c r="F12" s="130">
        <v>7</v>
      </c>
    </row>
    <row r="13" spans="1:9" ht="14.4">
      <c r="A13" s="22">
        <v>7</v>
      </c>
      <c r="B13" s="132" t="s">
        <v>272</v>
      </c>
      <c r="C13" s="130">
        <v>7</v>
      </c>
      <c r="D13" s="130">
        <v>13</v>
      </c>
      <c r="E13" s="130">
        <f t="shared" si="0"/>
        <v>20</v>
      </c>
      <c r="F13" s="130">
        <v>10</v>
      </c>
    </row>
    <row r="14" spans="1:9" ht="14.4">
      <c r="A14" s="22">
        <v>8</v>
      </c>
      <c r="B14" s="132" t="s">
        <v>273</v>
      </c>
      <c r="C14" s="130">
        <v>8</v>
      </c>
      <c r="D14" s="130">
        <v>15</v>
      </c>
      <c r="E14" s="130">
        <f t="shared" si="0"/>
        <v>23</v>
      </c>
      <c r="F14" s="130">
        <v>11</v>
      </c>
    </row>
    <row r="15" spans="1:9" ht="14.4">
      <c r="A15" s="22">
        <v>9</v>
      </c>
      <c r="B15" s="132" t="s">
        <v>274</v>
      </c>
      <c r="C15" s="130">
        <v>9</v>
      </c>
      <c r="D15" s="130">
        <v>8</v>
      </c>
      <c r="E15" s="130">
        <f t="shared" si="0"/>
        <v>17</v>
      </c>
      <c r="F15" s="130">
        <v>8</v>
      </c>
    </row>
    <row r="16" spans="1:9" ht="14.4">
      <c r="A16" s="22">
        <v>10</v>
      </c>
      <c r="B16" s="132" t="s">
        <v>275</v>
      </c>
      <c r="C16" s="130">
        <v>10</v>
      </c>
      <c r="D16" s="130">
        <v>6</v>
      </c>
      <c r="E16" s="130">
        <f t="shared" si="0"/>
        <v>16</v>
      </c>
      <c r="F16" s="130">
        <v>6</v>
      </c>
    </row>
    <row r="17" spans="1:10" ht="14.4">
      <c r="A17" s="22">
        <v>11</v>
      </c>
      <c r="B17" s="132" t="s">
        <v>276</v>
      </c>
      <c r="C17" s="130">
        <v>11</v>
      </c>
      <c r="D17" s="130">
        <v>7</v>
      </c>
      <c r="E17" s="130">
        <f t="shared" si="0"/>
        <v>18</v>
      </c>
      <c r="F17" s="130">
        <v>9</v>
      </c>
    </row>
    <row r="18" spans="1:10" ht="14.4">
      <c r="A18" s="22">
        <v>12</v>
      </c>
      <c r="B18" s="133" t="s">
        <v>277</v>
      </c>
      <c r="C18" s="130">
        <v>12</v>
      </c>
      <c r="D18" s="130">
        <v>12</v>
      </c>
      <c r="E18" s="130">
        <f t="shared" si="0"/>
        <v>24</v>
      </c>
      <c r="F18" s="130">
        <v>13</v>
      </c>
    </row>
    <row r="19" spans="1:10" ht="14.4">
      <c r="A19" s="22">
        <v>13</v>
      </c>
      <c r="B19" s="132" t="s">
        <v>278</v>
      </c>
      <c r="C19" s="130">
        <v>13</v>
      </c>
      <c r="D19" s="130">
        <v>14</v>
      </c>
      <c r="E19" s="130">
        <f t="shared" si="0"/>
        <v>27</v>
      </c>
      <c r="F19" s="130">
        <v>15</v>
      </c>
    </row>
    <row r="20" spans="1:10" ht="14.4">
      <c r="A20" s="22">
        <v>14</v>
      </c>
      <c r="B20" s="133" t="s">
        <v>279</v>
      </c>
      <c r="C20" s="130">
        <v>14</v>
      </c>
      <c r="D20" s="130">
        <v>16</v>
      </c>
      <c r="E20" s="130">
        <f t="shared" si="0"/>
        <v>30</v>
      </c>
      <c r="F20" s="130">
        <v>16</v>
      </c>
    </row>
    <row r="21" spans="1:10" ht="14.4">
      <c r="A21" s="22">
        <v>15</v>
      </c>
      <c r="B21" s="132" t="s">
        <v>280</v>
      </c>
      <c r="C21" s="130">
        <v>15</v>
      </c>
      <c r="D21" s="130">
        <v>9</v>
      </c>
      <c r="E21" s="130">
        <f t="shared" si="0"/>
        <v>24</v>
      </c>
      <c r="F21" s="130">
        <v>12</v>
      </c>
    </row>
    <row r="22" spans="1:10" ht="14.4">
      <c r="A22" s="22">
        <v>16</v>
      </c>
      <c r="B22" s="132" t="s">
        <v>281</v>
      </c>
      <c r="C22" s="130">
        <v>16</v>
      </c>
      <c r="D22" s="130">
        <v>10</v>
      </c>
      <c r="E22" s="130">
        <f t="shared" si="0"/>
        <v>26</v>
      </c>
      <c r="F22" s="130">
        <v>14</v>
      </c>
    </row>
    <row r="24" spans="1:10" ht="15.6">
      <c r="A24" s="281" t="s">
        <v>262</v>
      </c>
      <c r="B24" s="281"/>
      <c r="C24" s="281"/>
      <c r="D24" s="281"/>
      <c r="E24" s="281"/>
      <c r="F24" s="281"/>
    </row>
    <row r="25" spans="1:10" ht="14.4">
      <c r="A25" s="282" t="s">
        <v>0</v>
      </c>
      <c r="B25" s="282" t="s">
        <v>235</v>
      </c>
      <c r="C25" s="126" t="s">
        <v>236</v>
      </c>
      <c r="D25" s="127" t="s">
        <v>236</v>
      </c>
      <c r="E25" s="126" t="s">
        <v>237</v>
      </c>
      <c r="F25" s="127" t="s">
        <v>238</v>
      </c>
      <c r="J25" s="162"/>
    </row>
    <row r="26" spans="1:10" ht="14.4">
      <c r="A26" s="283"/>
      <c r="B26" s="283"/>
      <c r="C26" s="128" t="s">
        <v>239</v>
      </c>
      <c r="D26" s="129" t="s">
        <v>240</v>
      </c>
      <c r="E26" s="128" t="s">
        <v>241</v>
      </c>
      <c r="F26" s="129" t="s">
        <v>242</v>
      </c>
      <c r="J26" s="178"/>
    </row>
    <row r="27" spans="1:10" ht="14.4">
      <c r="A27" s="70">
        <v>1</v>
      </c>
      <c r="B27" s="192" t="s">
        <v>321</v>
      </c>
      <c r="C27" s="130">
        <v>1</v>
      </c>
      <c r="D27" s="130">
        <v>3</v>
      </c>
      <c r="E27" s="130">
        <f>D27+C27</f>
        <v>4</v>
      </c>
      <c r="F27" s="130">
        <v>1</v>
      </c>
      <c r="J27" s="162"/>
    </row>
    <row r="28" spans="1:10" ht="14.4">
      <c r="A28" s="70">
        <v>2</v>
      </c>
      <c r="B28" s="132" t="s">
        <v>299</v>
      </c>
      <c r="C28" s="130">
        <v>2</v>
      </c>
      <c r="D28" s="130">
        <v>6</v>
      </c>
      <c r="E28" s="130">
        <f t="shared" ref="E28:E42" si="1">D28+C28</f>
        <v>8</v>
      </c>
      <c r="F28" s="130">
        <v>4</v>
      </c>
      <c r="J28" s="178"/>
    </row>
    <row r="29" spans="1:10" ht="14.4">
      <c r="A29" s="70">
        <v>3</v>
      </c>
      <c r="B29" s="132" t="s">
        <v>300</v>
      </c>
      <c r="C29" s="130">
        <v>3</v>
      </c>
      <c r="D29" s="130">
        <v>2</v>
      </c>
      <c r="E29" s="130">
        <f t="shared" si="1"/>
        <v>5</v>
      </c>
      <c r="F29" s="130">
        <v>3</v>
      </c>
      <c r="J29" s="162"/>
    </row>
    <row r="30" spans="1:10" ht="14.4">
      <c r="A30" s="70">
        <v>4</v>
      </c>
      <c r="B30" s="132" t="s">
        <v>301</v>
      </c>
      <c r="C30" s="130">
        <v>4</v>
      </c>
      <c r="D30" s="130">
        <v>1</v>
      </c>
      <c r="E30" s="130">
        <f t="shared" si="1"/>
        <v>5</v>
      </c>
      <c r="F30" s="130">
        <v>2</v>
      </c>
      <c r="J30" s="178"/>
    </row>
    <row r="31" spans="1:10" ht="14.4">
      <c r="A31" s="70">
        <v>5</v>
      </c>
      <c r="B31" s="132" t="s">
        <v>302</v>
      </c>
      <c r="C31" s="130">
        <v>5</v>
      </c>
      <c r="D31" s="130">
        <v>5</v>
      </c>
      <c r="E31" s="130">
        <f t="shared" si="1"/>
        <v>10</v>
      </c>
      <c r="F31" s="130">
        <v>5</v>
      </c>
      <c r="J31" s="162"/>
    </row>
    <row r="32" spans="1:10" ht="14.4">
      <c r="A32" s="70">
        <v>6</v>
      </c>
      <c r="B32" s="132" t="s">
        <v>303</v>
      </c>
      <c r="C32" s="130">
        <v>6</v>
      </c>
      <c r="D32" s="130">
        <v>7</v>
      </c>
      <c r="E32" s="130">
        <f t="shared" si="1"/>
        <v>13</v>
      </c>
      <c r="F32" s="130">
        <v>7</v>
      </c>
      <c r="J32" s="178"/>
    </row>
    <row r="33" spans="1:24" ht="16.5" customHeight="1">
      <c r="A33" s="70">
        <v>7</v>
      </c>
      <c r="B33" s="132" t="s">
        <v>304</v>
      </c>
      <c r="C33" s="130">
        <v>7</v>
      </c>
      <c r="D33" s="130">
        <v>4</v>
      </c>
      <c r="E33" s="130">
        <f t="shared" si="1"/>
        <v>11</v>
      </c>
      <c r="F33" s="130">
        <v>6</v>
      </c>
      <c r="J33" s="162"/>
    </row>
    <row r="34" spans="1:24" ht="16.5" customHeight="1">
      <c r="A34" s="70">
        <v>8</v>
      </c>
      <c r="B34" s="132" t="s">
        <v>305</v>
      </c>
      <c r="C34" s="130">
        <v>8</v>
      </c>
      <c r="D34" s="130">
        <v>16</v>
      </c>
      <c r="E34" s="130">
        <f t="shared" si="1"/>
        <v>24</v>
      </c>
      <c r="F34" s="130">
        <v>12</v>
      </c>
      <c r="J34" s="178"/>
    </row>
    <row r="35" spans="1:24" ht="16.5" customHeight="1">
      <c r="A35" s="70">
        <v>9</v>
      </c>
      <c r="B35" s="133" t="s">
        <v>306</v>
      </c>
      <c r="C35" s="130">
        <v>9</v>
      </c>
      <c r="D35" s="130">
        <v>8</v>
      </c>
      <c r="E35" s="130">
        <f t="shared" si="1"/>
        <v>17</v>
      </c>
      <c r="F35" s="130">
        <v>8</v>
      </c>
      <c r="J35" s="162"/>
    </row>
    <row r="36" spans="1:24" ht="16.5" customHeight="1">
      <c r="A36" s="70">
        <v>10</v>
      </c>
      <c r="B36" s="132" t="s">
        <v>307</v>
      </c>
      <c r="C36" s="130">
        <v>10</v>
      </c>
      <c r="D36" s="130">
        <v>12</v>
      </c>
      <c r="E36" s="130">
        <f t="shared" si="1"/>
        <v>22</v>
      </c>
      <c r="F36" s="130">
        <v>11</v>
      </c>
      <c r="J36" s="178"/>
    </row>
    <row r="37" spans="1:24" ht="16.5" customHeight="1">
      <c r="A37" s="70">
        <v>11</v>
      </c>
      <c r="B37" s="132" t="s">
        <v>308</v>
      </c>
      <c r="C37" s="130">
        <v>11</v>
      </c>
      <c r="D37" s="130">
        <v>10</v>
      </c>
      <c r="E37" s="130">
        <f t="shared" si="1"/>
        <v>21</v>
      </c>
      <c r="F37" s="130">
        <v>10</v>
      </c>
      <c r="J37" s="162"/>
    </row>
    <row r="38" spans="1:24" ht="16.5" customHeight="1">
      <c r="A38" s="70">
        <v>12</v>
      </c>
      <c r="B38" s="132" t="s">
        <v>309</v>
      </c>
      <c r="C38" s="130">
        <v>12</v>
      </c>
      <c r="D38" s="130">
        <v>9</v>
      </c>
      <c r="E38" s="130">
        <f t="shared" si="1"/>
        <v>21</v>
      </c>
      <c r="F38" s="130">
        <v>9</v>
      </c>
      <c r="J38" s="178"/>
    </row>
    <row r="39" spans="1:24" ht="16.5" customHeight="1">
      <c r="A39" s="70">
        <v>13</v>
      </c>
      <c r="B39" s="132" t="s">
        <v>310</v>
      </c>
      <c r="C39" s="130">
        <v>13</v>
      </c>
      <c r="D39" s="130">
        <v>14</v>
      </c>
      <c r="E39" s="130">
        <f t="shared" si="1"/>
        <v>27</v>
      </c>
      <c r="F39" s="130">
        <v>14</v>
      </c>
      <c r="J39" s="162"/>
      <c r="K39" s="198"/>
    </row>
    <row r="40" spans="1:24" ht="16.5" customHeight="1">
      <c r="A40" s="70">
        <v>14</v>
      </c>
      <c r="B40" s="132" t="s">
        <v>311</v>
      </c>
      <c r="C40" s="130">
        <v>14</v>
      </c>
      <c r="D40" s="130">
        <v>13</v>
      </c>
      <c r="E40" s="130">
        <f t="shared" si="1"/>
        <v>27</v>
      </c>
      <c r="F40" s="130">
        <v>15</v>
      </c>
      <c r="J40" s="178"/>
    </row>
    <row r="41" spans="1:24" ht="16.5" customHeight="1">
      <c r="A41" s="70">
        <v>15</v>
      </c>
      <c r="B41" s="132" t="s">
        <v>312</v>
      </c>
      <c r="C41" s="130">
        <v>15</v>
      </c>
      <c r="D41" s="130">
        <v>15</v>
      </c>
      <c r="E41" s="130">
        <f t="shared" si="1"/>
        <v>30</v>
      </c>
      <c r="F41" s="130">
        <v>16</v>
      </c>
      <c r="J41" s="162"/>
    </row>
    <row r="42" spans="1:24" ht="16.5" customHeight="1">
      <c r="A42" s="70">
        <v>16</v>
      </c>
      <c r="B42" s="132" t="s">
        <v>313</v>
      </c>
      <c r="C42" s="130">
        <v>16</v>
      </c>
      <c r="D42" s="130">
        <v>11</v>
      </c>
      <c r="E42" s="130">
        <f t="shared" si="1"/>
        <v>27</v>
      </c>
      <c r="F42" s="130">
        <v>13</v>
      </c>
      <c r="J42" s="178"/>
    </row>
    <row r="43" spans="1:24" ht="17.100000000000001" customHeight="1">
      <c r="A43" s="71"/>
      <c r="B43" s="134"/>
      <c r="C43" s="134"/>
      <c r="D43" s="134"/>
      <c r="E43" s="134"/>
      <c r="F43" s="134"/>
      <c r="J43" s="162"/>
    </row>
    <row r="44" spans="1:24" ht="16.2">
      <c r="B44" s="284" t="s">
        <v>258</v>
      </c>
      <c r="C44" s="284"/>
      <c r="D44" s="284"/>
      <c r="E44" s="284"/>
      <c r="F44" s="284"/>
      <c r="G44" s="135"/>
      <c r="H44" s="135"/>
      <c r="I44" s="135"/>
      <c r="J44" s="178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</row>
    <row r="45" spans="1:24" ht="16.2">
      <c r="B45" s="284" t="s">
        <v>257</v>
      </c>
      <c r="C45" s="284"/>
      <c r="D45" s="284"/>
      <c r="E45" s="284"/>
      <c r="F45" s="284"/>
      <c r="G45" s="135"/>
      <c r="H45" s="135"/>
      <c r="I45" s="135"/>
      <c r="J45" s="162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</row>
    <row r="46" spans="1:24">
      <c r="J46" s="178"/>
    </row>
    <row r="47" spans="1:24">
      <c r="J47" s="162"/>
    </row>
    <row r="48" spans="1:24">
      <c r="J48" s="178"/>
    </row>
    <row r="49" spans="10:10">
      <c r="J49" s="162"/>
    </row>
    <row r="50" spans="10:10">
      <c r="J50" s="178"/>
    </row>
    <row r="51" spans="10:10">
      <c r="J51" s="162"/>
    </row>
    <row r="52" spans="10:10">
      <c r="J52" s="178"/>
    </row>
    <row r="53" spans="10:10">
      <c r="J53" s="162"/>
    </row>
    <row r="54" spans="10:10">
      <c r="J54" s="178"/>
    </row>
    <row r="55" spans="10:10">
      <c r="J55" s="162"/>
    </row>
    <row r="56" spans="10:10">
      <c r="J56" s="57"/>
    </row>
    <row r="57" spans="10:10">
      <c r="J57" s="71"/>
    </row>
    <row r="58" spans="10:10">
      <c r="J58" s="71"/>
    </row>
    <row r="59" spans="10:10">
      <c r="J59" s="71"/>
    </row>
    <row r="60" spans="10:10">
      <c r="J60" s="71"/>
    </row>
  </sheetData>
  <mergeCells count="11">
    <mergeCell ref="A1:F1"/>
    <mergeCell ref="A2:F2"/>
    <mergeCell ref="A3:F3"/>
    <mergeCell ref="A4:F4"/>
    <mergeCell ref="A5:A6"/>
    <mergeCell ref="B5:B6"/>
    <mergeCell ref="A24:F24"/>
    <mergeCell ref="A25:A26"/>
    <mergeCell ref="B25:B26"/>
    <mergeCell ref="B44:F44"/>
    <mergeCell ref="B45:F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AQ89"/>
  <sheetViews>
    <sheetView topLeftCell="T1" workbookViewId="0">
      <selection activeCell="AO1" sqref="AO1:AP1"/>
    </sheetView>
  </sheetViews>
  <sheetFormatPr defaultRowHeight="13.2" outlineLevelCol="1"/>
  <cols>
    <col min="20" max="20" width="3.88671875" customWidth="1"/>
    <col min="21" max="22" width="5.5546875" hidden="1" customWidth="1" outlineLevel="1"/>
    <col min="23" max="23" width="19.5546875" customWidth="1" collapsed="1"/>
    <col min="24" max="24" width="19" customWidth="1"/>
    <col min="25" max="25" width="5.109375" customWidth="1"/>
    <col min="26" max="27" width="4.6640625" customWidth="1"/>
    <col min="28" max="28" width="5" customWidth="1"/>
    <col min="29" max="29" width="4.88671875" customWidth="1"/>
    <col min="30" max="30" width="6.109375" customWidth="1"/>
    <col min="31" max="31" width="6.44140625" customWidth="1"/>
    <col min="32" max="32" width="9.109375" hidden="1" customWidth="1" outlineLevel="1" collapsed="1"/>
    <col min="33" max="33" width="9.109375" hidden="1" customWidth="1" outlineLevel="1"/>
    <col min="34" max="34" width="2.33203125" customWidth="1" collapsed="1"/>
    <col min="35" max="40" width="9.109375" hidden="1" customWidth="1" outlineLevel="1"/>
    <col min="41" max="41" width="3.33203125" hidden="1" customWidth="1" outlineLevel="1" collapsed="1"/>
    <col min="42" max="42" width="18.5546875" hidden="1" customWidth="1" outlineLevel="1"/>
    <col min="43" max="43" width="9.109375" collapsed="1"/>
  </cols>
  <sheetData>
    <row r="3" spans="2:42" ht="15.6">
      <c r="W3" s="212" t="s">
        <v>282</v>
      </c>
      <c r="X3" s="212"/>
      <c r="Y3" s="212"/>
      <c r="Z3" s="212"/>
      <c r="AA3" s="212"/>
      <c r="AB3" s="212"/>
      <c r="AC3" s="212"/>
      <c r="AD3" s="212"/>
    </row>
    <row r="4" spans="2:42" ht="15.6">
      <c r="W4" s="213" t="s">
        <v>102</v>
      </c>
      <c r="X4" s="213"/>
      <c r="Y4" s="213"/>
      <c r="Z4" s="213"/>
      <c r="AA4" s="213"/>
      <c r="AB4" s="213"/>
      <c r="AC4" s="213"/>
      <c r="AD4" s="213"/>
    </row>
    <row r="5" spans="2:42" ht="16.2">
      <c r="W5" s="214" t="s">
        <v>103</v>
      </c>
      <c r="X5" s="214"/>
      <c r="Y5" s="214"/>
      <c r="Z5" s="214"/>
      <c r="AA5" s="214"/>
      <c r="AB5" s="214"/>
      <c r="AC5" s="214"/>
      <c r="AD5" s="214"/>
    </row>
    <row r="7" spans="2:42">
      <c r="B7" t="s">
        <v>23</v>
      </c>
      <c r="W7" s="236" t="s">
        <v>426</v>
      </c>
      <c r="X7" s="236"/>
      <c r="Y7" s="236"/>
      <c r="Z7" s="236"/>
      <c r="AA7" s="236"/>
      <c r="AB7" s="236"/>
      <c r="AC7" s="236"/>
      <c r="AD7" s="236"/>
    </row>
    <row r="8" spans="2:42">
      <c r="W8" s="236" t="s">
        <v>56</v>
      </c>
      <c r="X8" s="236"/>
      <c r="Y8" s="236"/>
      <c r="Z8" s="236"/>
      <c r="AA8" s="236"/>
      <c r="AB8" s="236"/>
      <c r="AC8" s="236"/>
      <c r="AD8" s="236"/>
    </row>
    <row r="9" spans="2:42" ht="12.75" customHeight="1"/>
    <row r="10" spans="2:42" ht="13.8" thickBot="1">
      <c r="T10" s="238" t="s">
        <v>36</v>
      </c>
      <c r="U10" s="238"/>
      <c r="V10" s="238"/>
      <c r="W10" s="238"/>
      <c r="X10" s="238"/>
      <c r="Y10" s="238"/>
      <c r="Z10" s="238"/>
      <c r="AA10" s="238"/>
      <c r="AB10" s="238"/>
      <c r="AC10" s="238"/>
      <c r="AD10" s="239"/>
      <c r="AE10" s="239"/>
    </row>
    <row r="11" spans="2:42" ht="12.75" customHeight="1">
      <c r="T11" s="70">
        <v>1</v>
      </c>
      <c r="U11" s="60">
        <v>1</v>
      </c>
      <c r="V11" s="60">
        <v>12</v>
      </c>
      <c r="W11" s="61" t="str">
        <f t="shared" ref="W11:W16" si="0">AP11</f>
        <v>Миркадирова С.</v>
      </c>
      <c r="X11" s="61" t="str">
        <f>AP22</f>
        <v>Пюрко Е.</v>
      </c>
      <c r="Y11" s="62">
        <v>4</v>
      </c>
      <c r="Z11" s="62">
        <v>5</v>
      </c>
      <c r="AA11" s="62">
        <v>7</v>
      </c>
      <c r="AB11" s="62"/>
      <c r="AC11" s="75"/>
      <c r="AD11" s="79">
        <v>3</v>
      </c>
      <c r="AE11" s="80">
        <v>0</v>
      </c>
      <c r="AF11" s="77">
        <f t="shared" ref="AF11:AF16" si="1">IF(OR(AN11=1,AN11=2,AN11=3),1,0)</f>
        <v>1</v>
      </c>
      <c r="AG11" s="63">
        <f t="shared" ref="AG11:AG16" si="2">IF(OR(AN11=-1,AN11=-2,AN11=-3),1,0)</f>
        <v>0</v>
      </c>
      <c r="AH11" s="64"/>
      <c r="AI11" s="65">
        <f t="shared" ref="AI11:AM15" si="3">SIGN(Y11)</f>
        <v>1</v>
      </c>
      <c r="AJ11" s="65">
        <f t="shared" si="3"/>
        <v>1</v>
      </c>
      <c r="AK11" s="65">
        <f t="shared" si="3"/>
        <v>1</v>
      </c>
      <c r="AL11" s="65">
        <f t="shared" si="3"/>
        <v>0</v>
      </c>
      <c r="AM11" s="65">
        <f t="shared" si="3"/>
        <v>0</v>
      </c>
      <c r="AN11" s="65">
        <f t="shared" ref="AN11:AN16" si="4">AI11+AJ11+AK11+AL11+AM11</f>
        <v>3</v>
      </c>
      <c r="AO11" s="64">
        <v>1</v>
      </c>
      <c r="AP11" t="s">
        <v>24</v>
      </c>
    </row>
    <row r="12" spans="2:42" ht="12.75" customHeight="1">
      <c r="T12" s="70">
        <v>2</v>
      </c>
      <c r="U12" s="60">
        <v>2</v>
      </c>
      <c r="V12" s="68">
        <v>11</v>
      </c>
      <c r="W12" s="66" t="str">
        <f t="shared" si="0"/>
        <v>Бахыт А.</v>
      </c>
      <c r="X12" s="67" t="str">
        <f>AP21</f>
        <v>Ержанкызы А.</v>
      </c>
      <c r="Y12" s="62"/>
      <c r="Z12" s="62"/>
      <c r="AA12" s="62"/>
      <c r="AB12" s="62"/>
      <c r="AC12" s="75"/>
      <c r="AD12" s="81"/>
      <c r="AE12" s="82"/>
      <c r="AF12" s="77">
        <f t="shared" si="1"/>
        <v>0</v>
      </c>
      <c r="AG12" s="63">
        <f t="shared" si="2"/>
        <v>0</v>
      </c>
      <c r="AH12" s="64"/>
      <c r="AI12" s="65">
        <f t="shared" si="3"/>
        <v>0</v>
      </c>
      <c r="AJ12" s="65">
        <f t="shared" si="3"/>
        <v>0</v>
      </c>
      <c r="AK12" s="65">
        <f t="shared" si="3"/>
        <v>0</v>
      </c>
      <c r="AL12" s="65">
        <f t="shared" si="3"/>
        <v>0</v>
      </c>
      <c r="AM12" s="65">
        <f t="shared" si="3"/>
        <v>0</v>
      </c>
      <c r="AN12" s="65">
        <f t="shared" si="4"/>
        <v>0</v>
      </c>
      <c r="AO12" s="64">
        <v>2</v>
      </c>
      <c r="AP12" t="s">
        <v>25</v>
      </c>
    </row>
    <row r="13" spans="2:42" ht="12.75" customHeight="1">
      <c r="T13" s="70">
        <v>3</v>
      </c>
      <c r="U13" s="68">
        <v>3</v>
      </c>
      <c r="V13" s="68">
        <v>10</v>
      </c>
      <c r="W13" s="67" t="str">
        <f t="shared" si="0"/>
        <v>Романовская А.</v>
      </c>
      <c r="X13" s="61" t="str">
        <f>AP20</f>
        <v>Саидмуратханова С.</v>
      </c>
      <c r="Y13" s="69">
        <v>4</v>
      </c>
      <c r="Z13" s="69">
        <v>4</v>
      </c>
      <c r="AA13" s="69">
        <v>5</v>
      </c>
      <c r="AB13" s="69"/>
      <c r="AC13" s="76"/>
      <c r="AD13" s="83">
        <v>3</v>
      </c>
      <c r="AE13" s="84">
        <v>0</v>
      </c>
      <c r="AF13" s="78">
        <f t="shared" si="1"/>
        <v>1</v>
      </c>
      <c r="AG13" s="69">
        <f t="shared" si="2"/>
        <v>0</v>
      </c>
      <c r="AH13" s="64"/>
      <c r="AI13" s="65">
        <f t="shared" si="3"/>
        <v>1</v>
      </c>
      <c r="AJ13" s="65">
        <f t="shared" si="3"/>
        <v>1</v>
      </c>
      <c r="AK13" s="65">
        <f t="shared" si="3"/>
        <v>1</v>
      </c>
      <c r="AL13" s="65">
        <f t="shared" si="3"/>
        <v>0</v>
      </c>
      <c r="AM13" s="65">
        <f t="shared" si="3"/>
        <v>0</v>
      </c>
      <c r="AN13" s="65">
        <f t="shared" si="4"/>
        <v>3</v>
      </c>
      <c r="AO13" s="64">
        <v>3</v>
      </c>
      <c r="AP13" t="s">
        <v>26</v>
      </c>
    </row>
    <row r="14" spans="2:42" ht="12.75" customHeight="1">
      <c r="T14" s="70">
        <v>4</v>
      </c>
      <c r="U14" s="60">
        <v>4</v>
      </c>
      <c r="V14" s="60">
        <v>9</v>
      </c>
      <c r="W14" s="67" t="str">
        <f t="shared" si="0"/>
        <v>Ашкеева А.</v>
      </c>
      <c r="X14" s="67" t="str">
        <f>AP19</f>
        <v>Цвигун А.</v>
      </c>
      <c r="Y14" s="62">
        <v>6</v>
      </c>
      <c r="Z14" s="62">
        <v>10</v>
      </c>
      <c r="AA14" s="62">
        <v>12</v>
      </c>
      <c r="AB14" s="62"/>
      <c r="AC14" s="75"/>
      <c r="AD14" s="81">
        <v>3</v>
      </c>
      <c r="AE14" s="82">
        <v>0</v>
      </c>
      <c r="AF14" s="77">
        <f t="shared" si="1"/>
        <v>1</v>
      </c>
      <c r="AG14" s="63">
        <f t="shared" si="2"/>
        <v>0</v>
      </c>
      <c r="AH14" s="64"/>
      <c r="AI14" s="65">
        <f t="shared" si="3"/>
        <v>1</v>
      </c>
      <c r="AJ14" s="65">
        <f t="shared" si="3"/>
        <v>1</v>
      </c>
      <c r="AK14" s="65">
        <f t="shared" si="3"/>
        <v>1</v>
      </c>
      <c r="AL14" s="65">
        <f t="shared" si="3"/>
        <v>0</v>
      </c>
      <c r="AM14" s="65">
        <f t="shared" si="3"/>
        <v>0</v>
      </c>
      <c r="AN14" s="65">
        <f t="shared" si="4"/>
        <v>3</v>
      </c>
      <c r="AO14" s="64">
        <v>4</v>
      </c>
      <c r="AP14" t="s">
        <v>27</v>
      </c>
    </row>
    <row r="15" spans="2:42" ht="12.75" customHeight="1">
      <c r="T15" s="70">
        <v>5</v>
      </c>
      <c r="U15" s="60">
        <v>5</v>
      </c>
      <c r="V15" s="60">
        <v>8</v>
      </c>
      <c r="W15" s="61" t="str">
        <f t="shared" si="0"/>
        <v>Смирнова А.</v>
      </c>
      <c r="X15" s="61" t="str">
        <f>AP18</f>
        <v>Кошкумбаева Ж.</v>
      </c>
      <c r="Y15" s="62">
        <v>5</v>
      </c>
      <c r="Z15" s="62">
        <v>8</v>
      </c>
      <c r="AA15" s="62">
        <v>6</v>
      </c>
      <c r="AB15" s="62"/>
      <c r="AC15" s="75"/>
      <c r="AD15" s="81">
        <v>3</v>
      </c>
      <c r="AE15" s="82">
        <v>0</v>
      </c>
      <c r="AF15" s="77">
        <f t="shared" si="1"/>
        <v>1</v>
      </c>
      <c r="AG15" s="63">
        <f t="shared" si="2"/>
        <v>0</v>
      </c>
      <c r="AH15" s="64"/>
      <c r="AI15" s="65">
        <f t="shared" si="3"/>
        <v>1</v>
      </c>
      <c r="AJ15" s="65">
        <f t="shared" si="3"/>
        <v>1</v>
      </c>
      <c r="AK15" s="65">
        <f t="shared" si="3"/>
        <v>1</v>
      </c>
      <c r="AL15" s="65">
        <f t="shared" si="3"/>
        <v>0</v>
      </c>
      <c r="AM15" s="65">
        <f t="shared" si="3"/>
        <v>0</v>
      </c>
      <c r="AN15" s="65">
        <f t="shared" si="4"/>
        <v>3</v>
      </c>
      <c r="AO15" s="64">
        <v>5</v>
      </c>
      <c r="AP15" t="s">
        <v>28</v>
      </c>
    </row>
    <row r="16" spans="2:42" ht="13.8" thickBot="1">
      <c r="T16" s="70">
        <v>6</v>
      </c>
      <c r="U16" s="60">
        <v>6</v>
      </c>
      <c r="V16" s="60">
        <v>7</v>
      </c>
      <c r="W16" s="61" t="str">
        <f t="shared" si="0"/>
        <v>Сандыбаева М.</v>
      </c>
      <c r="X16" s="61" t="str">
        <f>AP17</f>
        <v>Торшаева Г.</v>
      </c>
      <c r="Y16" s="62">
        <v>-11</v>
      </c>
      <c r="Z16" s="62">
        <v>-2</v>
      </c>
      <c r="AA16" s="62">
        <v>-8</v>
      </c>
      <c r="AB16" s="62"/>
      <c r="AC16" s="75"/>
      <c r="AD16" s="85">
        <v>0</v>
      </c>
      <c r="AE16" s="86">
        <v>3</v>
      </c>
      <c r="AF16" s="77">
        <f t="shared" si="1"/>
        <v>0</v>
      </c>
      <c r="AG16" s="63">
        <f t="shared" si="2"/>
        <v>1</v>
      </c>
      <c r="AH16" s="64"/>
      <c r="AI16" s="65">
        <f>SIGN(Y16)</f>
        <v>-1</v>
      </c>
      <c r="AJ16" s="65">
        <f>SIGN(Z16)</f>
        <v>-1</v>
      </c>
      <c r="AK16" s="65">
        <f>SIGN(AA16)</f>
        <v>-1</v>
      </c>
      <c r="AL16" s="65">
        <f>SIGN(AB16)</f>
        <v>0</v>
      </c>
      <c r="AM16" s="65">
        <f>SIGN(AC16)</f>
        <v>0</v>
      </c>
      <c r="AN16" s="65">
        <f t="shared" si="4"/>
        <v>-3</v>
      </c>
      <c r="AO16" s="64">
        <v>6</v>
      </c>
      <c r="AP16" t="s">
        <v>29</v>
      </c>
    </row>
    <row r="17" spans="20:42" ht="13.8" thickBot="1">
      <c r="T17" s="233" t="s">
        <v>37</v>
      </c>
      <c r="U17" s="233"/>
      <c r="V17" s="233"/>
      <c r="W17" s="233"/>
      <c r="X17" s="233"/>
      <c r="Y17" s="233"/>
      <c r="Z17" s="233"/>
      <c r="AA17" s="233"/>
      <c r="AB17" s="233"/>
      <c r="AC17" s="233"/>
      <c r="AD17" s="234"/>
      <c r="AE17" s="237"/>
      <c r="AO17" s="64">
        <v>7</v>
      </c>
      <c r="AP17" t="s">
        <v>30</v>
      </c>
    </row>
    <row r="18" spans="20:42">
      <c r="T18" s="70">
        <v>1</v>
      </c>
      <c r="U18" s="60">
        <v>11</v>
      </c>
      <c r="V18" s="60">
        <v>1</v>
      </c>
      <c r="W18" s="61" t="str">
        <f>X12</f>
        <v>Ержанкызы А.</v>
      </c>
      <c r="X18" s="61" t="str">
        <f>W11</f>
        <v>Миркадирова С.</v>
      </c>
      <c r="Y18" s="62"/>
      <c r="Z18" s="62"/>
      <c r="AA18" s="62"/>
      <c r="AB18" s="62"/>
      <c r="AC18" s="75"/>
      <c r="AD18" s="79"/>
      <c r="AE18" s="80"/>
      <c r="AF18" s="77">
        <f t="shared" ref="AF18:AF23" si="5">IF(OR(AN18=1,AN18=2,AN18=3),1,0)</f>
        <v>0</v>
      </c>
      <c r="AG18" s="63">
        <f t="shared" ref="AG18:AG23" si="6">IF(OR(AN18=-1,AN18=-2,AN18=-3),1,0)</f>
        <v>0</v>
      </c>
      <c r="AH18" s="64"/>
      <c r="AI18" s="65">
        <f t="shared" ref="AI18:AI23" si="7">SIGN(Y18)</f>
        <v>0</v>
      </c>
      <c r="AJ18" s="65">
        <f t="shared" ref="AJ18:AJ23" si="8">SIGN(Z18)</f>
        <v>0</v>
      </c>
      <c r="AK18" s="65">
        <f t="shared" ref="AK18:AK23" si="9">SIGN(AA18)</f>
        <v>0</v>
      </c>
      <c r="AL18" s="65">
        <f t="shared" ref="AL18:AL23" si="10">SIGN(AB18)</f>
        <v>0</v>
      </c>
      <c r="AM18" s="65">
        <f t="shared" ref="AM18:AM23" si="11">SIGN(AC18)</f>
        <v>0</v>
      </c>
      <c r="AN18" s="65">
        <f t="shared" ref="AN18:AN23" si="12">AI18+AJ18+AK18+AL18+AM18</f>
        <v>0</v>
      </c>
      <c r="AO18" s="64">
        <v>8</v>
      </c>
      <c r="AP18" t="s">
        <v>31</v>
      </c>
    </row>
    <row r="19" spans="20:42" ht="26.4">
      <c r="T19" s="70">
        <v>2</v>
      </c>
      <c r="U19" s="60">
        <v>12</v>
      </c>
      <c r="V19" s="68">
        <v>10</v>
      </c>
      <c r="W19" s="66" t="str">
        <f>X11</f>
        <v>Пюрко Е.</v>
      </c>
      <c r="X19" s="67" t="str">
        <f>X13</f>
        <v>Саидмуратханова С.</v>
      </c>
      <c r="Y19" s="62">
        <v>8</v>
      </c>
      <c r="Z19" s="62">
        <v>9</v>
      </c>
      <c r="AA19" s="62">
        <v>-8</v>
      </c>
      <c r="AB19" s="62">
        <v>-7</v>
      </c>
      <c r="AC19" s="75">
        <v>-8</v>
      </c>
      <c r="AD19" s="81">
        <v>2</v>
      </c>
      <c r="AE19" s="82">
        <v>3</v>
      </c>
      <c r="AF19" s="77">
        <f t="shared" si="5"/>
        <v>0</v>
      </c>
      <c r="AG19" s="63">
        <f t="shared" si="6"/>
        <v>1</v>
      </c>
      <c r="AH19" s="64"/>
      <c r="AI19" s="65">
        <f t="shared" si="7"/>
        <v>1</v>
      </c>
      <c r="AJ19" s="65">
        <f t="shared" si="8"/>
        <v>1</v>
      </c>
      <c r="AK19" s="65">
        <f t="shared" si="9"/>
        <v>-1</v>
      </c>
      <c r="AL19" s="65">
        <f t="shared" si="10"/>
        <v>-1</v>
      </c>
      <c r="AM19" s="65">
        <f t="shared" si="11"/>
        <v>-1</v>
      </c>
      <c r="AN19" s="65">
        <f t="shared" si="12"/>
        <v>-1</v>
      </c>
      <c r="AO19" s="64">
        <v>9</v>
      </c>
      <c r="AP19" t="s">
        <v>32</v>
      </c>
    </row>
    <row r="20" spans="20:42">
      <c r="T20" s="70">
        <v>3</v>
      </c>
      <c r="U20" s="68">
        <v>2</v>
      </c>
      <c r="V20" s="68">
        <v>9</v>
      </c>
      <c r="W20" s="67" t="str">
        <f>W12</f>
        <v>Бахыт А.</v>
      </c>
      <c r="X20" s="61" t="str">
        <f>X14</f>
        <v>Цвигун А.</v>
      </c>
      <c r="Y20" s="69">
        <v>9</v>
      </c>
      <c r="Z20" s="69">
        <v>3</v>
      </c>
      <c r="AA20" s="69">
        <v>9</v>
      </c>
      <c r="AB20" s="69"/>
      <c r="AC20" s="76"/>
      <c r="AD20" s="83">
        <v>3</v>
      </c>
      <c r="AE20" s="84">
        <v>0</v>
      </c>
      <c r="AF20" s="78">
        <f t="shared" si="5"/>
        <v>1</v>
      </c>
      <c r="AG20" s="69">
        <f t="shared" si="6"/>
        <v>0</v>
      </c>
      <c r="AH20" s="64"/>
      <c r="AI20" s="65">
        <f t="shared" si="7"/>
        <v>1</v>
      </c>
      <c r="AJ20" s="65">
        <f t="shared" si="8"/>
        <v>1</v>
      </c>
      <c r="AK20" s="65">
        <f t="shared" si="9"/>
        <v>1</v>
      </c>
      <c r="AL20" s="65">
        <f t="shared" si="10"/>
        <v>0</v>
      </c>
      <c r="AM20" s="65">
        <f t="shared" si="11"/>
        <v>0</v>
      </c>
      <c r="AN20" s="65">
        <f t="shared" si="12"/>
        <v>3</v>
      </c>
      <c r="AO20" s="64">
        <v>10</v>
      </c>
      <c r="AP20" t="s">
        <v>33</v>
      </c>
    </row>
    <row r="21" spans="20:42">
      <c r="T21" s="70">
        <v>4</v>
      </c>
      <c r="U21" s="60">
        <v>3</v>
      </c>
      <c r="V21" s="60">
        <v>8</v>
      </c>
      <c r="W21" s="67" t="str">
        <f>AP13</f>
        <v>Романовская А.</v>
      </c>
      <c r="X21" s="67" t="str">
        <f>X15</f>
        <v>Кошкумбаева Ж.</v>
      </c>
      <c r="Y21" s="62">
        <v>4</v>
      </c>
      <c r="Z21" s="62">
        <v>5</v>
      </c>
      <c r="AA21" s="62">
        <v>5</v>
      </c>
      <c r="AB21" s="62"/>
      <c r="AC21" s="75"/>
      <c r="AD21" s="81">
        <v>3</v>
      </c>
      <c r="AE21" s="82">
        <v>0</v>
      </c>
      <c r="AF21" s="77">
        <f t="shared" si="5"/>
        <v>1</v>
      </c>
      <c r="AG21" s="63">
        <f t="shared" si="6"/>
        <v>0</v>
      </c>
      <c r="AH21" s="64"/>
      <c r="AI21" s="65">
        <f t="shared" si="7"/>
        <v>1</v>
      </c>
      <c r="AJ21" s="65">
        <f t="shared" si="8"/>
        <v>1</v>
      </c>
      <c r="AK21" s="65">
        <f t="shared" si="9"/>
        <v>1</v>
      </c>
      <c r="AL21" s="65">
        <f t="shared" si="10"/>
        <v>0</v>
      </c>
      <c r="AM21" s="65">
        <f t="shared" si="11"/>
        <v>0</v>
      </c>
      <c r="AN21" s="65">
        <f t="shared" si="12"/>
        <v>3</v>
      </c>
      <c r="AO21" s="64">
        <v>11</v>
      </c>
      <c r="AP21" t="s">
        <v>34</v>
      </c>
    </row>
    <row r="22" spans="20:42">
      <c r="T22" s="70">
        <v>5</v>
      </c>
      <c r="U22" s="60">
        <v>4</v>
      </c>
      <c r="V22" s="60">
        <v>7</v>
      </c>
      <c r="W22" s="61" t="str">
        <f>W14</f>
        <v>Ашкеева А.</v>
      </c>
      <c r="X22" s="61" t="str">
        <f>X16</f>
        <v>Торшаева Г.</v>
      </c>
      <c r="Y22" s="62">
        <v>12</v>
      </c>
      <c r="Z22" s="62">
        <v>-4</v>
      </c>
      <c r="AA22" s="62">
        <v>5</v>
      </c>
      <c r="AB22" s="62">
        <v>9</v>
      </c>
      <c r="AC22" s="75"/>
      <c r="AD22" s="81">
        <v>3</v>
      </c>
      <c r="AE22" s="82">
        <v>1</v>
      </c>
      <c r="AF22" s="77">
        <f t="shared" si="5"/>
        <v>1</v>
      </c>
      <c r="AG22" s="63">
        <f t="shared" si="6"/>
        <v>0</v>
      </c>
      <c r="AH22" s="64"/>
      <c r="AI22" s="65">
        <f t="shared" si="7"/>
        <v>1</v>
      </c>
      <c r="AJ22" s="65">
        <f t="shared" si="8"/>
        <v>-1</v>
      </c>
      <c r="AK22" s="65">
        <f t="shared" si="9"/>
        <v>1</v>
      </c>
      <c r="AL22" s="65">
        <f t="shared" si="10"/>
        <v>1</v>
      </c>
      <c r="AM22" s="65">
        <f t="shared" si="11"/>
        <v>0</v>
      </c>
      <c r="AN22" s="65">
        <f t="shared" si="12"/>
        <v>2</v>
      </c>
      <c r="AO22" s="64">
        <v>12</v>
      </c>
      <c r="AP22" t="s">
        <v>35</v>
      </c>
    </row>
    <row r="23" spans="20:42" ht="13.8" thickBot="1">
      <c r="T23" s="70">
        <v>6</v>
      </c>
      <c r="U23" s="60">
        <v>5</v>
      </c>
      <c r="V23" s="60">
        <v>6</v>
      </c>
      <c r="W23" s="61" t="str">
        <f>W15</f>
        <v>Смирнова А.</v>
      </c>
      <c r="X23" s="61" t="str">
        <f>W16</f>
        <v>Сандыбаева М.</v>
      </c>
      <c r="Y23" s="62">
        <v>5</v>
      </c>
      <c r="Z23" s="62">
        <v>-8</v>
      </c>
      <c r="AA23" s="62">
        <v>-9</v>
      </c>
      <c r="AB23" s="62">
        <v>-12</v>
      </c>
      <c r="AC23" s="75"/>
      <c r="AD23" s="85">
        <v>1</v>
      </c>
      <c r="AE23" s="86">
        <v>3</v>
      </c>
      <c r="AF23" s="77">
        <f t="shared" si="5"/>
        <v>0</v>
      </c>
      <c r="AG23" s="63">
        <f t="shared" si="6"/>
        <v>1</v>
      </c>
      <c r="AH23" s="64"/>
      <c r="AI23" s="65">
        <f t="shared" si="7"/>
        <v>1</v>
      </c>
      <c r="AJ23" s="65">
        <f t="shared" si="8"/>
        <v>-1</v>
      </c>
      <c r="AK23" s="65">
        <f t="shared" si="9"/>
        <v>-1</v>
      </c>
      <c r="AL23" s="65">
        <f t="shared" si="10"/>
        <v>-1</v>
      </c>
      <c r="AM23" s="65">
        <f t="shared" si="11"/>
        <v>0</v>
      </c>
      <c r="AN23" s="65">
        <f t="shared" si="12"/>
        <v>-2</v>
      </c>
    </row>
    <row r="24" spans="20:42" ht="13.8" thickBot="1">
      <c r="T24" s="235" t="s">
        <v>38</v>
      </c>
      <c r="U24" s="233"/>
      <c r="V24" s="233"/>
      <c r="W24" s="233"/>
      <c r="X24" s="233"/>
      <c r="Y24" s="233"/>
      <c r="Z24" s="233"/>
      <c r="AA24" s="233"/>
      <c r="AB24" s="233"/>
      <c r="AC24" s="233"/>
      <c r="AD24" s="234"/>
      <c r="AE24" s="237"/>
    </row>
    <row r="25" spans="20:42">
      <c r="T25" s="70">
        <v>1</v>
      </c>
      <c r="U25" s="60">
        <v>1</v>
      </c>
      <c r="V25" s="60">
        <v>10</v>
      </c>
      <c r="W25" s="61" t="str">
        <f>X18</f>
        <v>Миркадирова С.</v>
      </c>
      <c r="X25" s="61" t="str">
        <f>X19</f>
        <v>Саидмуратханова С.</v>
      </c>
      <c r="Y25" s="62">
        <v>4</v>
      </c>
      <c r="Z25" s="62">
        <v>7</v>
      </c>
      <c r="AA25" s="62">
        <v>10</v>
      </c>
      <c r="AB25" s="62"/>
      <c r="AC25" s="75"/>
      <c r="AD25" s="79">
        <v>3</v>
      </c>
      <c r="AE25" s="80">
        <v>0</v>
      </c>
      <c r="AF25" s="77">
        <f t="shared" ref="AF25:AF30" si="13">IF(OR(AN25=1,AN25=2,AN25=3),1,0)</f>
        <v>1</v>
      </c>
      <c r="AG25" s="63">
        <f t="shared" ref="AG25:AG30" si="14">IF(OR(AN25=-1,AN25=-2,AN25=-3),1,0)</f>
        <v>0</v>
      </c>
      <c r="AH25" s="64"/>
      <c r="AI25" s="65">
        <f t="shared" ref="AI25:AI30" si="15">SIGN(Y25)</f>
        <v>1</v>
      </c>
      <c r="AJ25" s="65">
        <f t="shared" ref="AJ25:AJ30" si="16">SIGN(Z25)</f>
        <v>1</v>
      </c>
      <c r="AK25" s="65">
        <f t="shared" ref="AK25:AK30" si="17">SIGN(AA25)</f>
        <v>1</v>
      </c>
      <c r="AL25" s="65">
        <f t="shared" ref="AL25:AL30" si="18">SIGN(AB25)</f>
        <v>0</v>
      </c>
      <c r="AM25" s="65">
        <f t="shared" ref="AM25:AM30" si="19">SIGN(AC25)</f>
        <v>0</v>
      </c>
      <c r="AN25" s="65">
        <f t="shared" ref="AN25:AN30" si="20">AI25+AJ25+AK25+AL25+AM25</f>
        <v>3</v>
      </c>
    </row>
    <row r="26" spans="20:42">
      <c r="T26" s="70">
        <v>2</v>
      </c>
      <c r="U26" s="60">
        <v>11</v>
      </c>
      <c r="V26" s="68">
        <v>9</v>
      </c>
      <c r="W26" s="66" t="str">
        <f>W18</f>
        <v>Ержанкызы А.</v>
      </c>
      <c r="X26" s="67" t="str">
        <f>X20</f>
        <v>Цвигун А.</v>
      </c>
      <c r="Y26" s="62"/>
      <c r="Z26" s="62"/>
      <c r="AA26" s="62"/>
      <c r="AB26" s="62"/>
      <c r="AC26" s="75"/>
      <c r="AD26" s="81"/>
      <c r="AE26" s="82"/>
      <c r="AF26" s="77">
        <f t="shared" si="13"/>
        <v>0</v>
      </c>
      <c r="AG26" s="63">
        <f t="shared" si="14"/>
        <v>0</v>
      </c>
      <c r="AH26" s="64"/>
      <c r="AI26" s="65">
        <f t="shared" si="15"/>
        <v>0</v>
      </c>
      <c r="AJ26" s="65">
        <f t="shared" si="16"/>
        <v>0</v>
      </c>
      <c r="AK26" s="65">
        <f t="shared" si="17"/>
        <v>0</v>
      </c>
      <c r="AL26" s="65">
        <f t="shared" si="18"/>
        <v>0</v>
      </c>
      <c r="AM26" s="65">
        <f t="shared" si="19"/>
        <v>0</v>
      </c>
      <c r="AN26" s="65">
        <f t="shared" si="20"/>
        <v>0</v>
      </c>
    </row>
    <row r="27" spans="20:42">
      <c r="T27" s="70">
        <v>3</v>
      </c>
      <c r="U27" s="68">
        <v>12</v>
      </c>
      <c r="V27" s="68">
        <v>8</v>
      </c>
      <c r="W27" s="67" t="str">
        <f>W19</f>
        <v>Пюрко Е.</v>
      </c>
      <c r="X27" s="61" t="str">
        <f>X21</f>
        <v>Кошкумбаева Ж.</v>
      </c>
      <c r="Y27" s="69">
        <v>5</v>
      </c>
      <c r="Z27" s="69">
        <v>-8</v>
      </c>
      <c r="AA27" s="69">
        <v>8</v>
      </c>
      <c r="AB27" s="69">
        <v>-9</v>
      </c>
      <c r="AC27" s="76">
        <v>-13</v>
      </c>
      <c r="AD27" s="83">
        <v>2</v>
      </c>
      <c r="AE27" s="84">
        <v>3</v>
      </c>
      <c r="AF27" s="78">
        <f t="shared" si="13"/>
        <v>0</v>
      </c>
      <c r="AG27" s="69">
        <f t="shared" si="14"/>
        <v>1</v>
      </c>
      <c r="AH27" s="64"/>
      <c r="AI27" s="65">
        <f t="shared" si="15"/>
        <v>1</v>
      </c>
      <c r="AJ27" s="65">
        <f t="shared" si="16"/>
        <v>-1</v>
      </c>
      <c r="AK27" s="65">
        <f t="shared" si="17"/>
        <v>1</v>
      </c>
      <c r="AL27" s="65">
        <f t="shared" si="18"/>
        <v>-1</v>
      </c>
      <c r="AM27" s="65">
        <f t="shared" si="19"/>
        <v>-1</v>
      </c>
      <c r="AN27" s="65">
        <f t="shared" si="20"/>
        <v>-1</v>
      </c>
    </row>
    <row r="28" spans="20:42">
      <c r="T28" s="70">
        <v>4</v>
      </c>
      <c r="U28" s="60">
        <v>2</v>
      </c>
      <c r="V28" s="60">
        <v>7</v>
      </c>
      <c r="W28" s="67" t="str">
        <f>W20</f>
        <v>Бахыт А.</v>
      </c>
      <c r="X28" s="67" t="str">
        <f>X22</f>
        <v>Торшаева Г.</v>
      </c>
      <c r="Y28" s="62">
        <v>8</v>
      </c>
      <c r="Z28" s="62">
        <v>9</v>
      </c>
      <c r="AA28" s="62">
        <v>9</v>
      </c>
      <c r="AB28" s="62"/>
      <c r="AC28" s="75"/>
      <c r="AD28" s="81">
        <v>3</v>
      </c>
      <c r="AE28" s="82">
        <v>0</v>
      </c>
      <c r="AF28" s="77">
        <f t="shared" si="13"/>
        <v>1</v>
      </c>
      <c r="AG28" s="63">
        <f t="shared" si="14"/>
        <v>0</v>
      </c>
      <c r="AH28" s="64"/>
      <c r="AI28" s="65">
        <f t="shared" si="15"/>
        <v>1</v>
      </c>
      <c r="AJ28" s="65">
        <f t="shared" si="16"/>
        <v>1</v>
      </c>
      <c r="AK28" s="65">
        <f t="shared" si="17"/>
        <v>1</v>
      </c>
      <c r="AL28" s="65">
        <f t="shared" si="18"/>
        <v>0</v>
      </c>
      <c r="AM28" s="65">
        <f t="shared" si="19"/>
        <v>0</v>
      </c>
      <c r="AN28" s="65">
        <f t="shared" si="20"/>
        <v>3</v>
      </c>
    </row>
    <row r="29" spans="20:42">
      <c r="T29" s="70">
        <v>5</v>
      </c>
      <c r="U29" s="60">
        <v>3</v>
      </c>
      <c r="V29" s="60">
        <v>6</v>
      </c>
      <c r="W29" s="61" t="str">
        <f>W21</f>
        <v>Романовская А.</v>
      </c>
      <c r="X29" s="61" t="str">
        <f>X23</f>
        <v>Сандыбаева М.</v>
      </c>
      <c r="Y29" s="62">
        <v>7</v>
      </c>
      <c r="Z29" s="62">
        <v>-9</v>
      </c>
      <c r="AA29" s="62">
        <v>9</v>
      </c>
      <c r="AB29" s="62">
        <v>-4</v>
      </c>
      <c r="AC29" s="75">
        <v>7</v>
      </c>
      <c r="AD29" s="81">
        <v>3</v>
      </c>
      <c r="AE29" s="82">
        <v>2</v>
      </c>
      <c r="AF29" s="77">
        <f t="shared" si="13"/>
        <v>1</v>
      </c>
      <c r="AG29" s="63">
        <f t="shared" si="14"/>
        <v>0</v>
      </c>
      <c r="AH29" s="64"/>
      <c r="AI29" s="65">
        <f t="shared" si="15"/>
        <v>1</v>
      </c>
      <c r="AJ29" s="65">
        <f t="shared" si="16"/>
        <v>-1</v>
      </c>
      <c r="AK29" s="65">
        <f t="shared" si="17"/>
        <v>1</v>
      </c>
      <c r="AL29" s="65">
        <f t="shared" si="18"/>
        <v>-1</v>
      </c>
      <c r="AM29" s="65">
        <f t="shared" si="19"/>
        <v>1</v>
      </c>
      <c r="AN29" s="65">
        <f t="shared" si="20"/>
        <v>1</v>
      </c>
    </row>
    <row r="30" spans="20:42" ht="13.8" thickBot="1">
      <c r="T30" s="70">
        <v>6</v>
      </c>
      <c r="U30" s="60">
        <v>4</v>
      </c>
      <c r="V30" s="60">
        <v>5</v>
      </c>
      <c r="W30" s="61" t="str">
        <f>W22</f>
        <v>Ашкеева А.</v>
      </c>
      <c r="X30" s="61" t="str">
        <f>W23</f>
        <v>Смирнова А.</v>
      </c>
      <c r="Y30" s="62">
        <v>-6</v>
      </c>
      <c r="Z30" s="62">
        <v>-8</v>
      </c>
      <c r="AA30" s="62">
        <v>-5</v>
      </c>
      <c r="AB30" s="62"/>
      <c r="AC30" s="75"/>
      <c r="AD30" s="85">
        <v>0</v>
      </c>
      <c r="AE30" s="86">
        <v>3</v>
      </c>
      <c r="AF30" s="77">
        <f t="shared" si="13"/>
        <v>0</v>
      </c>
      <c r="AG30" s="63">
        <f t="shared" si="14"/>
        <v>1</v>
      </c>
      <c r="AH30" s="64"/>
      <c r="AI30" s="65">
        <f t="shared" si="15"/>
        <v>-1</v>
      </c>
      <c r="AJ30" s="65">
        <f t="shared" si="16"/>
        <v>-1</v>
      </c>
      <c r="AK30" s="65">
        <f t="shared" si="17"/>
        <v>-1</v>
      </c>
      <c r="AL30" s="65">
        <f t="shared" si="18"/>
        <v>0</v>
      </c>
      <c r="AM30" s="65">
        <f t="shared" si="19"/>
        <v>0</v>
      </c>
      <c r="AN30" s="65">
        <f t="shared" si="20"/>
        <v>-3</v>
      </c>
    </row>
    <row r="31" spans="20:42" ht="13.8" thickBot="1">
      <c r="T31" s="233" t="s">
        <v>39</v>
      </c>
      <c r="U31" s="233"/>
      <c r="V31" s="233"/>
      <c r="W31" s="233"/>
      <c r="X31" s="233"/>
      <c r="Y31" s="233"/>
      <c r="Z31" s="233"/>
      <c r="AA31" s="233"/>
      <c r="AB31" s="233"/>
      <c r="AC31" s="233"/>
      <c r="AD31" s="234"/>
      <c r="AE31" s="237"/>
    </row>
    <row r="32" spans="20:42">
      <c r="T32" s="70">
        <v>1</v>
      </c>
      <c r="U32" s="60">
        <v>9</v>
      </c>
      <c r="V32" s="60">
        <v>1</v>
      </c>
      <c r="W32" s="61" t="str">
        <f>X26</f>
        <v>Цвигун А.</v>
      </c>
      <c r="X32" s="61" t="str">
        <f>W25</f>
        <v>Миркадирова С.</v>
      </c>
      <c r="Y32" s="62">
        <v>-1</v>
      </c>
      <c r="Z32" s="62">
        <v>-7</v>
      </c>
      <c r="AA32" s="62">
        <v>-4</v>
      </c>
      <c r="AB32" s="62"/>
      <c r="AC32" s="75"/>
      <c r="AD32" s="79">
        <v>0</v>
      </c>
      <c r="AE32" s="80">
        <v>3</v>
      </c>
      <c r="AF32" s="77">
        <f t="shared" ref="AF32:AF37" si="21">IF(OR(AN32=1,AN32=2,AN32=3),1,0)</f>
        <v>0</v>
      </c>
      <c r="AG32" s="63">
        <f t="shared" ref="AG32:AG37" si="22">IF(OR(AN32=-1,AN32=-2,AN32=-3),1,0)</f>
        <v>1</v>
      </c>
      <c r="AH32" s="64"/>
      <c r="AI32" s="65">
        <f t="shared" ref="AI32:AI37" si="23">SIGN(Y32)</f>
        <v>-1</v>
      </c>
      <c r="AJ32" s="65">
        <f t="shared" ref="AJ32:AJ37" si="24">SIGN(Z32)</f>
        <v>-1</v>
      </c>
      <c r="AK32" s="65">
        <f t="shared" ref="AK32:AK37" si="25">SIGN(AA32)</f>
        <v>-1</v>
      </c>
      <c r="AL32" s="65">
        <f t="shared" ref="AL32:AL37" si="26">SIGN(AB32)</f>
        <v>0</v>
      </c>
      <c r="AM32" s="65">
        <f t="shared" ref="AM32:AM37" si="27">SIGN(AC32)</f>
        <v>0</v>
      </c>
      <c r="AN32" s="65">
        <f t="shared" ref="AN32:AN37" si="28">AI32+AJ32+AK32+AL32+AM32</f>
        <v>-3</v>
      </c>
    </row>
    <row r="33" spans="20:40">
      <c r="T33" s="70">
        <v>2</v>
      </c>
      <c r="U33" s="60">
        <v>10</v>
      </c>
      <c r="V33" s="68">
        <v>8</v>
      </c>
      <c r="W33" s="66" t="str">
        <f>X25</f>
        <v>Саидмуратханова С.</v>
      </c>
      <c r="X33" s="67" t="str">
        <f>X27</f>
        <v>Кошкумбаева Ж.</v>
      </c>
      <c r="Y33" s="62">
        <v>-4</v>
      </c>
      <c r="Z33" s="62">
        <v>-6</v>
      </c>
      <c r="AA33" s="62">
        <v>-6</v>
      </c>
      <c r="AB33" s="62"/>
      <c r="AC33" s="75"/>
      <c r="AD33" s="81">
        <v>0</v>
      </c>
      <c r="AE33" s="82">
        <v>3</v>
      </c>
      <c r="AF33" s="77">
        <f t="shared" si="21"/>
        <v>0</v>
      </c>
      <c r="AG33" s="63">
        <f t="shared" si="22"/>
        <v>1</v>
      </c>
      <c r="AH33" s="64"/>
      <c r="AI33" s="65">
        <f t="shared" si="23"/>
        <v>-1</v>
      </c>
      <c r="AJ33" s="65">
        <f t="shared" si="24"/>
        <v>-1</v>
      </c>
      <c r="AK33" s="65">
        <f t="shared" si="25"/>
        <v>-1</v>
      </c>
      <c r="AL33" s="65">
        <f t="shared" si="26"/>
        <v>0</v>
      </c>
      <c r="AM33" s="65">
        <f t="shared" si="27"/>
        <v>0</v>
      </c>
      <c r="AN33" s="65">
        <f t="shared" si="28"/>
        <v>-3</v>
      </c>
    </row>
    <row r="34" spans="20:40">
      <c r="T34" s="70">
        <v>3</v>
      </c>
      <c r="U34" s="68">
        <v>11</v>
      </c>
      <c r="V34" s="68">
        <v>7</v>
      </c>
      <c r="W34" s="67" t="str">
        <f>W26</f>
        <v>Ержанкызы А.</v>
      </c>
      <c r="X34" s="61" t="str">
        <f>X28</f>
        <v>Торшаева Г.</v>
      </c>
      <c r="Y34" s="69"/>
      <c r="Z34" s="69"/>
      <c r="AA34" s="69"/>
      <c r="AB34" s="69"/>
      <c r="AC34" s="76"/>
      <c r="AD34" s="83"/>
      <c r="AE34" s="84"/>
      <c r="AF34" s="78">
        <f t="shared" si="21"/>
        <v>0</v>
      </c>
      <c r="AG34" s="69">
        <f t="shared" si="22"/>
        <v>0</v>
      </c>
      <c r="AH34" s="64"/>
      <c r="AI34" s="65">
        <f t="shared" si="23"/>
        <v>0</v>
      </c>
      <c r="AJ34" s="65">
        <f t="shared" si="24"/>
        <v>0</v>
      </c>
      <c r="AK34" s="65">
        <f t="shared" si="25"/>
        <v>0</v>
      </c>
      <c r="AL34" s="65">
        <f t="shared" si="26"/>
        <v>0</v>
      </c>
      <c r="AM34" s="65">
        <f t="shared" si="27"/>
        <v>0</v>
      </c>
      <c r="AN34" s="65">
        <f t="shared" si="28"/>
        <v>0</v>
      </c>
    </row>
    <row r="35" spans="20:40">
      <c r="T35" s="70">
        <v>4</v>
      </c>
      <c r="U35" s="60">
        <v>12</v>
      </c>
      <c r="V35" s="60">
        <v>6</v>
      </c>
      <c r="W35" s="67" t="str">
        <f>W27</f>
        <v>Пюрко Е.</v>
      </c>
      <c r="X35" s="67" t="str">
        <f>X29</f>
        <v>Сандыбаева М.</v>
      </c>
      <c r="Y35" s="62">
        <v>-5</v>
      </c>
      <c r="Z35" s="62">
        <v>-9</v>
      </c>
      <c r="AA35" s="62">
        <v>-6</v>
      </c>
      <c r="AB35" s="62"/>
      <c r="AC35" s="75"/>
      <c r="AD35" s="81">
        <v>0</v>
      </c>
      <c r="AE35" s="82">
        <v>3</v>
      </c>
      <c r="AF35" s="77">
        <f t="shared" si="21"/>
        <v>0</v>
      </c>
      <c r="AG35" s="63">
        <f t="shared" si="22"/>
        <v>1</v>
      </c>
      <c r="AH35" s="64"/>
      <c r="AI35" s="65">
        <f t="shared" si="23"/>
        <v>-1</v>
      </c>
      <c r="AJ35" s="65">
        <f t="shared" si="24"/>
        <v>-1</v>
      </c>
      <c r="AK35" s="65">
        <f t="shared" si="25"/>
        <v>-1</v>
      </c>
      <c r="AL35" s="65">
        <f t="shared" si="26"/>
        <v>0</v>
      </c>
      <c r="AM35" s="65">
        <f t="shared" si="27"/>
        <v>0</v>
      </c>
      <c r="AN35" s="65">
        <f t="shared" si="28"/>
        <v>-3</v>
      </c>
    </row>
    <row r="36" spans="20:40">
      <c r="T36" s="70">
        <v>5</v>
      </c>
      <c r="U36" s="60">
        <v>2</v>
      </c>
      <c r="V36" s="60">
        <v>5</v>
      </c>
      <c r="W36" s="61" t="str">
        <f>W28</f>
        <v>Бахыт А.</v>
      </c>
      <c r="X36" s="61" t="str">
        <f>X30</f>
        <v>Смирнова А.</v>
      </c>
      <c r="Y36" s="62">
        <v>6</v>
      </c>
      <c r="Z36" s="62">
        <v>5</v>
      </c>
      <c r="AA36" s="62">
        <v>7</v>
      </c>
      <c r="AB36" s="62"/>
      <c r="AC36" s="75"/>
      <c r="AD36" s="81">
        <v>3</v>
      </c>
      <c r="AE36" s="82">
        <v>0</v>
      </c>
      <c r="AF36" s="77">
        <f t="shared" si="21"/>
        <v>1</v>
      </c>
      <c r="AG36" s="63">
        <f t="shared" si="22"/>
        <v>0</v>
      </c>
      <c r="AH36" s="64"/>
      <c r="AI36" s="65">
        <f t="shared" si="23"/>
        <v>1</v>
      </c>
      <c r="AJ36" s="65">
        <f t="shared" si="24"/>
        <v>1</v>
      </c>
      <c r="AK36" s="65">
        <f t="shared" si="25"/>
        <v>1</v>
      </c>
      <c r="AL36" s="65">
        <f t="shared" si="26"/>
        <v>0</v>
      </c>
      <c r="AM36" s="65">
        <f t="shared" si="27"/>
        <v>0</v>
      </c>
      <c r="AN36" s="65">
        <f t="shared" si="28"/>
        <v>3</v>
      </c>
    </row>
    <row r="37" spans="20:40" ht="13.8" thickBot="1">
      <c r="T37" s="70">
        <v>6</v>
      </c>
      <c r="U37" s="60">
        <v>3</v>
      </c>
      <c r="V37" s="60">
        <v>4</v>
      </c>
      <c r="W37" s="61" t="str">
        <f>W29</f>
        <v>Романовская А.</v>
      </c>
      <c r="X37" s="61" t="str">
        <f>W30</f>
        <v>Ашкеева А.</v>
      </c>
      <c r="Y37" s="62">
        <v>10</v>
      </c>
      <c r="Z37" s="62">
        <v>11</v>
      </c>
      <c r="AA37" s="62">
        <v>-9</v>
      </c>
      <c r="AB37" s="62">
        <v>6</v>
      </c>
      <c r="AC37" s="75"/>
      <c r="AD37" s="85">
        <v>3</v>
      </c>
      <c r="AE37" s="86">
        <v>0</v>
      </c>
      <c r="AF37" s="77">
        <f t="shared" si="21"/>
        <v>1</v>
      </c>
      <c r="AG37" s="63">
        <f t="shared" si="22"/>
        <v>0</v>
      </c>
      <c r="AH37" s="64"/>
      <c r="AI37" s="65">
        <f t="shared" si="23"/>
        <v>1</v>
      </c>
      <c r="AJ37" s="65">
        <f t="shared" si="24"/>
        <v>1</v>
      </c>
      <c r="AK37" s="65">
        <f t="shared" si="25"/>
        <v>-1</v>
      </c>
      <c r="AL37" s="65">
        <f t="shared" si="26"/>
        <v>1</v>
      </c>
      <c r="AM37" s="65">
        <f t="shared" si="27"/>
        <v>0</v>
      </c>
      <c r="AN37" s="65">
        <f t="shared" si="28"/>
        <v>2</v>
      </c>
    </row>
    <row r="38" spans="20:40" ht="13.8" thickBot="1">
      <c r="T38" s="233" t="s">
        <v>40</v>
      </c>
      <c r="U38" s="233"/>
      <c r="V38" s="233"/>
      <c r="W38" s="233"/>
      <c r="X38" s="233"/>
      <c r="Y38" s="233"/>
      <c r="Z38" s="233"/>
      <c r="AA38" s="233"/>
      <c r="AB38" s="233"/>
      <c r="AC38" s="233"/>
      <c r="AD38" s="234"/>
      <c r="AE38" s="237"/>
    </row>
    <row r="39" spans="20:40">
      <c r="T39" s="70">
        <v>1</v>
      </c>
      <c r="U39" s="60">
        <v>1</v>
      </c>
      <c r="V39" s="60">
        <v>8</v>
      </c>
      <c r="W39" s="61" t="str">
        <f>X32</f>
        <v>Миркадирова С.</v>
      </c>
      <c r="X39" s="61" t="str">
        <f>X33</f>
        <v>Кошкумбаева Ж.</v>
      </c>
      <c r="Y39" s="62">
        <v>8</v>
      </c>
      <c r="Z39" s="62">
        <v>6</v>
      </c>
      <c r="AA39" s="62">
        <v>6</v>
      </c>
      <c r="AB39" s="62"/>
      <c r="AC39" s="75"/>
      <c r="AD39" s="79">
        <v>3</v>
      </c>
      <c r="AE39" s="80">
        <v>0</v>
      </c>
      <c r="AF39" s="77">
        <f t="shared" ref="AF39:AF44" si="29">IF(OR(AN39=1,AN39=2,AN39=3),1,0)</f>
        <v>1</v>
      </c>
      <c r="AG39" s="63">
        <f t="shared" ref="AG39:AG44" si="30">IF(OR(AN39=-1,AN39=-2,AN39=-3),1,0)</f>
        <v>0</v>
      </c>
      <c r="AH39" s="64"/>
      <c r="AI39" s="65">
        <f t="shared" ref="AI39:AI44" si="31">SIGN(Y39)</f>
        <v>1</v>
      </c>
      <c r="AJ39" s="65">
        <f t="shared" ref="AJ39:AJ44" si="32">SIGN(Z39)</f>
        <v>1</v>
      </c>
      <c r="AK39" s="65">
        <f t="shared" ref="AK39:AK44" si="33">SIGN(AA39)</f>
        <v>1</v>
      </c>
      <c r="AL39" s="65">
        <f t="shared" ref="AL39:AL44" si="34">SIGN(AB39)</f>
        <v>0</v>
      </c>
      <c r="AM39" s="65">
        <f t="shared" ref="AM39:AM44" si="35">SIGN(AC39)</f>
        <v>0</v>
      </c>
      <c r="AN39" s="65">
        <f t="shared" ref="AN39:AN44" si="36">AI39+AJ39+AK39+AL39+AM39</f>
        <v>3</v>
      </c>
    </row>
    <row r="40" spans="20:40">
      <c r="T40" s="70">
        <v>2</v>
      </c>
      <c r="U40" s="60">
        <v>9</v>
      </c>
      <c r="V40" s="68">
        <v>7</v>
      </c>
      <c r="W40" s="66" t="str">
        <f>W32</f>
        <v>Цвигун А.</v>
      </c>
      <c r="X40" s="67" t="str">
        <f>X34</f>
        <v>Торшаева Г.</v>
      </c>
      <c r="Y40" s="62">
        <v>-6</v>
      </c>
      <c r="Z40" s="62">
        <v>-6</v>
      </c>
      <c r="AA40" s="62">
        <v>-9</v>
      </c>
      <c r="AB40" s="62"/>
      <c r="AC40" s="75"/>
      <c r="AD40" s="81">
        <v>0</v>
      </c>
      <c r="AE40" s="82">
        <v>3</v>
      </c>
      <c r="AF40" s="77">
        <f t="shared" si="29"/>
        <v>0</v>
      </c>
      <c r="AG40" s="63">
        <f t="shared" si="30"/>
        <v>1</v>
      </c>
      <c r="AH40" s="64"/>
      <c r="AI40" s="65">
        <f t="shared" si="31"/>
        <v>-1</v>
      </c>
      <c r="AJ40" s="65">
        <f t="shared" si="32"/>
        <v>-1</v>
      </c>
      <c r="AK40" s="65">
        <f t="shared" si="33"/>
        <v>-1</v>
      </c>
      <c r="AL40" s="65">
        <f t="shared" si="34"/>
        <v>0</v>
      </c>
      <c r="AM40" s="65">
        <f t="shared" si="35"/>
        <v>0</v>
      </c>
      <c r="AN40" s="65">
        <f t="shared" si="36"/>
        <v>-3</v>
      </c>
    </row>
    <row r="41" spans="20:40" ht="26.4">
      <c r="T41" s="70">
        <v>3</v>
      </c>
      <c r="U41" s="68">
        <v>10</v>
      </c>
      <c r="V41" s="68">
        <v>6</v>
      </c>
      <c r="W41" s="67" t="str">
        <f>W33</f>
        <v>Саидмуратханова С.</v>
      </c>
      <c r="X41" s="61" t="str">
        <f>X35</f>
        <v>Сандыбаева М.</v>
      </c>
      <c r="Y41" s="69">
        <v>-2</v>
      </c>
      <c r="Z41" s="69">
        <v>-11</v>
      </c>
      <c r="AA41" s="69">
        <v>-6</v>
      </c>
      <c r="AB41" s="69"/>
      <c r="AC41" s="76"/>
      <c r="AD41" s="83">
        <v>0</v>
      </c>
      <c r="AE41" s="84">
        <v>3</v>
      </c>
      <c r="AF41" s="78">
        <f t="shared" si="29"/>
        <v>0</v>
      </c>
      <c r="AG41" s="69">
        <f t="shared" si="30"/>
        <v>1</v>
      </c>
      <c r="AH41" s="64"/>
      <c r="AI41" s="65">
        <f t="shared" si="31"/>
        <v>-1</v>
      </c>
      <c r="AJ41" s="65">
        <f t="shared" si="32"/>
        <v>-1</v>
      </c>
      <c r="AK41" s="65">
        <f t="shared" si="33"/>
        <v>-1</v>
      </c>
      <c r="AL41" s="65">
        <f t="shared" si="34"/>
        <v>0</v>
      </c>
      <c r="AM41" s="65">
        <f t="shared" si="35"/>
        <v>0</v>
      </c>
      <c r="AN41" s="65">
        <f t="shared" si="36"/>
        <v>-3</v>
      </c>
    </row>
    <row r="42" spans="20:40">
      <c r="T42" s="70">
        <v>4</v>
      </c>
      <c r="U42" s="60">
        <v>11</v>
      </c>
      <c r="V42" s="60">
        <v>5</v>
      </c>
      <c r="W42" s="67" t="str">
        <f>W34</f>
        <v>Ержанкызы А.</v>
      </c>
      <c r="X42" s="67" t="str">
        <f>X36</f>
        <v>Смирнова А.</v>
      </c>
      <c r="Y42" s="62"/>
      <c r="Z42" s="62"/>
      <c r="AA42" s="62"/>
      <c r="AB42" s="62"/>
      <c r="AC42" s="75"/>
      <c r="AD42" s="81"/>
      <c r="AE42" s="82"/>
      <c r="AF42" s="77">
        <f t="shared" si="29"/>
        <v>0</v>
      </c>
      <c r="AG42" s="63">
        <f t="shared" si="30"/>
        <v>0</v>
      </c>
      <c r="AH42" s="64"/>
      <c r="AI42" s="65">
        <f t="shared" si="31"/>
        <v>0</v>
      </c>
      <c r="AJ42" s="65">
        <f t="shared" si="32"/>
        <v>0</v>
      </c>
      <c r="AK42" s="65">
        <f t="shared" si="33"/>
        <v>0</v>
      </c>
      <c r="AL42" s="65">
        <f t="shared" si="34"/>
        <v>0</v>
      </c>
      <c r="AM42" s="65">
        <f t="shared" si="35"/>
        <v>0</v>
      </c>
      <c r="AN42" s="65">
        <f t="shared" si="36"/>
        <v>0</v>
      </c>
    </row>
    <row r="43" spans="20:40">
      <c r="T43" s="70">
        <v>5</v>
      </c>
      <c r="U43" s="60">
        <v>12</v>
      </c>
      <c r="V43" s="60">
        <v>4</v>
      </c>
      <c r="W43" s="61" t="str">
        <f>W35</f>
        <v>Пюрко Е.</v>
      </c>
      <c r="X43" s="61" t="str">
        <f>X37</f>
        <v>Ашкеева А.</v>
      </c>
      <c r="Y43" s="62">
        <v>10</v>
      </c>
      <c r="Z43" s="62">
        <v>2</v>
      </c>
      <c r="AA43" s="62">
        <v>-7</v>
      </c>
      <c r="AB43" s="62">
        <v>-10</v>
      </c>
      <c r="AC43" s="75">
        <v>-7</v>
      </c>
      <c r="AD43" s="81">
        <v>2</v>
      </c>
      <c r="AE43" s="82">
        <v>3</v>
      </c>
      <c r="AF43" s="77">
        <f t="shared" si="29"/>
        <v>0</v>
      </c>
      <c r="AG43" s="63">
        <f t="shared" si="30"/>
        <v>1</v>
      </c>
      <c r="AH43" s="64"/>
      <c r="AI43" s="65">
        <f t="shared" si="31"/>
        <v>1</v>
      </c>
      <c r="AJ43" s="65">
        <f t="shared" si="32"/>
        <v>1</v>
      </c>
      <c r="AK43" s="65">
        <f t="shared" si="33"/>
        <v>-1</v>
      </c>
      <c r="AL43" s="65">
        <f t="shared" si="34"/>
        <v>-1</v>
      </c>
      <c r="AM43" s="65">
        <f t="shared" si="35"/>
        <v>-1</v>
      </c>
      <c r="AN43" s="65">
        <f t="shared" si="36"/>
        <v>-1</v>
      </c>
    </row>
    <row r="44" spans="20:40" ht="13.8" thickBot="1">
      <c r="T44" s="70">
        <v>6</v>
      </c>
      <c r="U44" s="60">
        <v>2</v>
      </c>
      <c r="V44" s="60">
        <v>3</v>
      </c>
      <c r="W44" s="61" t="str">
        <f>W36</f>
        <v>Бахыт А.</v>
      </c>
      <c r="X44" s="61" t="str">
        <f>W37</f>
        <v>Романовская А.</v>
      </c>
      <c r="Y44" s="62">
        <v>-4</v>
      </c>
      <c r="Z44" s="62">
        <v>-9</v>
      </c>
      <c r="AA44" s="62">
        <v>-8</v>
      </c>
      <c r="AB44" s="62"/>
      <c r="AC44" s="75"/>
      <c r="AD44" s="85">
        <v>0</v>
      </c>
      <c r="AE44" s="86">
        <v>3</v>
      </c>
      <c r="AF44" s="77">
        <f t="shared" si="29"/>
        <v>0</v>
      </c>
      <c r="AG44" s="63">
        <f t="shared" si="30"/>
        <v>1</v>
      </c>
      <c r="AH44" s="64"/>
      <c r="AI44" s="65">
        <f t="shared" si="31"/>
        <v>-1</v>
      </c>
      <c r="AJ44" s="65">
        <f t="shared" si="32"/>
        <v>-1</v>
      </c>
      <c r="AK44" s="65">
        <f t="shared" si="33"/>
        <v>-1</v>
      </c>
      <c r="AL44" s="65">
        <f t="shared" si="34"/>
        <v>0</v>
      </c>
      <c r="AM44" s="65">
        <f t="shared" si="35"/>
        <v>0</v>
      </c>
      <c r="AN44" s="65">
        <f t="shared" si="36"/>
        <v>-3</v>
      </c>
    </row>
    <row r="45" spans="20:40" ht="13.8" thickBot="1">
      <c r="T45" s="233" t="s">
        <v>41</v>
      </c>
      <c r="U45" s="233"/>
      <c r="V45" s="233"/>
      <c r="W45" s="233"/>
      <c r="X45" s="233"/>
      <c r="Y45" s="233"/>
      <c r="Z45" s="233"/>
      <c r="AA45" s="233"/>
      <c r="AB45" s="233"/>
      <c r="AC45" s="233"/>
      <c r="AD45" s="234"/>
      <c r="AE45" s="237"/>
    </row>
    <row r="46" spans="20:40">
      <c r="T46" s="70">
        <v>1</v>
      </c>
      <c r="U46" s="60">
        <v>7</v>
      </c>
      <c r="V46" s="60">
        <v>1</v>
      </c>
      <c r="W46" s="61" t="str">
        <f>X40</f>
        <v>Торшаева Г.</v>
      </c>
      <c r="X46" s="61" t="str">
        <f>W39</f>
        <v>Миркадирова С.</v>
      </c>
      <c r="Y46" s="62">
        <v>-3</v>
      </c>
      <c r="Z46" s="62">
        <v>-4</v>
      </c>
      <c r="AA46" s="62">
        <v>10</v>
      </c>
      <c r="AB46" s="62">
        <v>-10</v>
      </c>
      <c r="AC46" s="75"/>
      <c r="AD46" s="79">
        <v>1</v>
      </c>
      <c r="AE46" s="80">
        <v>3</v>
      </c>
      <c r="AF46" s="77">
        <f t="shared" ref="AF46:AF51" si="37">IF(OR(AN46=1,AN46=2,AN46=3),1,0)</f>
        <v>0</v>
      </c>
      <c r="AG46" s="63">
        <f t="shared" ref="AG46:AG51" si="38">IF(OR(AN46=-1,AN46=-2,AN46=-3),1,0)</f>
        <v>1</v>
      </c>
      <c r="AH46" s="64"/>
      <c r="AI46" s="65">
        <f t="shared" ref="AI46:AI51" si="39">SIGN(Y46)</f>
        <v>-1</v>
      </c>
      <c r="AJ46" s="65">
        <f t="shared" ref="AJ46:AJ51" si="40">SIGN(Z46)</f>
        <v>-1</v>
      </c>
      <c r="AK46" s="65">
        <f t="shared" ref="AK46:AK51" si="41">SIGN(AA46)</f>
        <v>1</v>
      </c>
      <c r="AL46" s="65">
        <f t="shared" ref="AL46:AL51" si="42">SIGN(AB46)</f>
        <v>-1</v>
      </c>
      <c r="AM46" s="65">
        <f t="shared" ref="AM46:AM51" si="43">SIGN(AC46)</f>
        <v>0</v>
      </c>
      <c r="AN46" s="65">
        <f t="shared" ref="AN46:AN51" si="44">AI46+AJ46+AK46+AL46+AM46</f>
        <v>-2</v>
      </c>
    </row>
    <row r="47" spans="20:40">
      <c r="T47" s="70">
        <v>2</v>
      </c>
      <c r="U47" s="60">
        <v>8</v>
      </c>
      <c r="V47" s="68">
        <v>6</v>
      </c>
      <c r="W47" s="66" t="str">
        <f>X39</f>
        <v>Кошкумбаева Ж.</v>
      </c>
      <c r="X47" s="67" t="str">
        <f>X41</f>
        <v>Сандыбаева М.</v>
      </c>
      <c r="Y47" s="62">
        <v>-6</v>
      </c>
      <c r="Z47" s="62">
        <v>10</v>
      </c>
      <c r="AA47" s="62">
        <v>-7</v>
      </c>
      <c r="AB47" s="62">
        <v>7</v>
      </c>
      <c r="AC47" s="75">
        <v>8</v>
      </c>
      <c r="AD47" s="81">
        <v>3</v>
      </c>
      <c r="AE47" s="82">
        <v>2</v>
      </c>
      <c r="AF47" s="77">
        <f t="shared" si="37"/>
        <v>1</v>
      </c>
      <c r="AG47" s="63">
        <f t="shared" si="38"/>
        <v>0</v>
      </c>
      <c r="AH47" s="64"/>
      <c r="AI47" s="65">
        <f t="shared" si="39"/>
        <v>-1</v>
      </c>
      <c r="AJ47" s="65">
        <f t="shared" si="40"/>
        <v>1</v>
      </c>
      <c r="AK47" s="65">
        <f t="shared" si="41"/>
        <v>-1</v>
      </c>
      <c r="AL47" s="65">
        <f t="shared" si="42"/>
        <v>1</v>
      </c>
      <c r="AM47" s="65">
        <f t="shared" si="43"/>
        <v>1</v>
      </c>
      <c r="AN47" s="65">
        <f t="shared" si="44"/>
        <v>1</v>
      </c>
    </row>
    <row r="48" spans="20:40">
      <c r="T48" s="70">
        <v>3</v>
      </c>
      <c r="U48" s="68">
        <v>9</v>
      </c>
      <c r="V48" s="68">
        <v>5</v>
      </c>
      <c r="W48" s="67" t="str">
        <f>W40</f>
        <v>Цвигун А.</v>
      </c>
      <c r="X48" s="61" t="str">
        <f>X42</f>
        <v>Смирнова А.</v>
      </c>
      <c r="Y48" s="69">
        <v>-11</v>
      </c>
      <c r="Z48" s="69">
        <v>-5</v>
      </c>
      <c r="AA48" s="69">
        <v>-6</v>
      </c>
      <c r="AB48" s="69"/>
      <c r="AC48" s="76"/>
      <c r="AD48" s="83">
        <v>0</v>
      </c>
      <c r="AE48" s="84">
        <v>3</v>
      </c>
      <c r="AF48" s="78">
        <f t="shared" si="37"/>
        <v>0</v>
      </c>
      <c r="AG48" s="69">
        <f t="shared" si="38"/>
        <v>1</v>
      </c>
      <c r="AH48" s="64"/>
      <c r="AI48" s="65">
        <f t="shared" si="39"/>
        <v>-1</v>
      </c>
      <c r="AJ48" s="65">
        <f t="shared" si="40"/>
        <v>-1</v>
      </c>
      <c r="AK48" s="65">
        <f t="shared" si="41"/>
        <v>-1</v>
      </c>
      <c r="AL48" s="65">
        <f t="shared" si="42"/>
        <v>0</v>
      </c>
      <c r="AM48" s="65">
        <f t="shared" si="43"/>
        <v>0</v>
      </c>
      <c r="AN48" s="65">
        <f t="shared" si="44"/>
        <v>-3</v>
      </c>
    </row>
    <row r="49" spans="20:40" ht="26.4">
      <c r="T49" s="70">
        <v>4</v>
      </c>
      <c r="U49" s="60">
        <v>10</v>
      </c>
      <c r="V49" s="60">
        <v>4</v>
      </c>
      <c r="W49" s="67" t="str">
        <f>W41</f>
        <v>Саидмуратханова С.</v>
      </c>
      <c r="X49" s="67" t="str">
        <f>X43</f>
        <v>Ашкеева А.</v>
      </c>
      <c r="Y49" s="62">
        <v>-2</v>
      </c>
      <c r="Z49" s="62">
        <v>7</v>
      </c>
      <c r="AA49" s="62">
        <v>-5</v>
      </c>
      <c r="AB49" s="62">
        <v>-9</v>
      </c>
      <c r="AC49" s="75"/>
      <c r="AD49" s="81">
        <v>2</v>
      </c>
      <c r="AE49" s="82">
        <v>3</v>
      </c>
      <c r="AF49" s="77">
        <f t="shared" si="37"/>
        <v>0</v>
      </c>
      <c r="AG49" s="63">
        <f t="shared" si="38"/>
        <v>1</v>
      </c>
      <c r="AH49" s="64"/>
      <c r="AI49" s="65">
        <f t="shared" si="39"/>
        <v>-1</v>
      </c>
      <c r="AJ49" s="65">
        <f t="shared" si="40"/>
        <v>1</v>
      </c>
      <c r="AK49" s="65">
        <f t="shared" si="41"/>
        <v>-1</v>
      </c>
      <c r="AL49" s="65">
        <f t="shared" si="42"/>
        <v>-1</v>
      </c>
      <c r="AM49" s="65">
        <f t="shared" si="43"/>
        <v>0</v>
      </c>
      <c r="AN49" s="65">
        <f t="shared" si="44"/>
        <v>-2</v>
      </c>
    </row>
    <row r="50" spans="20:40">
      <c r="T50" s="70">
        <v>5</v>
      </c>
      <c r="U50" s="60">
        <v>11</v>
      </c>
      <c r="V50" s="60">
        <v>3</v>
      </c>
      <c r="W50" s="61" t="str">
        <f>W42</f>
        <v>Ержанкызы А.</v>
      </c>
      <c r="X50" s="61" t="str">
        <f>X44</f>
        <v>Романовская А.</v>
      </c>
      <c r="Y50" s="62"/>
      <c r="Z50" s="62"/>
      <c r="AA50" s="62"/>
      <c r="AB50" s="62"/>
      <c r="AC50" s="75"/>
      <c r="AD50" s="81"/>
      <c r="AE50" s="82"/>
      <c r="AF50" s="77">
        <f t="shared" si="37"/>
        <v>0</v>
      </c>
      <c r="AG50" s="63">
        <f t="shared" si="38"/>
        <v>0</v>
      </c>
      <c r="AH50" s="64"/>
      <c r="AI50" s="65">
        <f t="shared" si="39"/>
        <v>0</v>
      </c>
      <c r="AJ50" s="65">
        <f t="shared" si="40"/>
        <v>0</v>
      </c>
      <c r="AK50" s="65">
        <f t="shared" si="41"/>
        <v>0</v>
      </c>
      <c r="AL50" s="65">
        <f t="shared" si="42"/>
        <v>0</v>
      </c>
      <c r="AM50" s="65">
        <f t="shared" si="43"/>
        <v>0</v>
      </c>
      <c r="AN50" s="65">
        <f t="shared" si="44"/>
        <v>0</v>
      </c>
    </row>
    <row r="51" spans="20:40" ht="13.8" thickBot="1">
      <c r="T51" s="70">
        <v>6</v>
      </c>
      <c r="U51" s="60">
        <v>12</v>
      </c>
      <c r="V51" s="60">
        <v>2</v>
      </c>
      <c r="W51" s="61" t="str">
        <f>W43</f>
        <v>Пюрко Е.</v>
      </c>
      <c r="X51" s="61" t="str">
        <f>W44</f>
        <v>Бахыт А.</v>
      </c>
      <c r="Y51" s="62">
        <v>-6</v>
      </c>
      <c r="Z51" s="62">
        <v>-6</v>
      </c>
      <c r="AA51" s="62">
        <v>-9</v>
      </c>
      <c r="AB51" s="62"/>
      <c r="AC51" s="75"/>
      <c r="AD51" s="85">
        <v>0</v>
      </c>
      <c r="AE51" s="86">
        <v>3</v>
      </c>
      <c r="AF51" s="77">
        <f t="shared" si="37"/>
        <v>0</v>
      </c>
      <c r="AG51" s="63">
        <f t="shared" si="38"/>
        <v>1</v>
      </c>
      <c r="AH51" s="64"/>
      <c r="AI51" s="65">
        <f t="shared" si="39"/>
        <v>-1</v>
      </c>
      <c r="AJ51" s="65">
        <f t="shared" si="40"/>
        <v>-1</v>
      </c>
      <c r="AK51" s="65">
        <f t="shared" si="41"/>
        <v>-1</v>
      </c>
      <c r="AL51" s="65">
        <f t="shared" si="42"/>
        <v>0</v>
      </c>
      <c r="AM51" s="65">
        <f t="shared" si="43"/>
        <v>0</v>
      </c>
      <c r="AN51" s="65">
        <f t="shared" si="44"/>
        <v>-3</v>
      </c>
    </row>
    <row r="52" spans="20:40" ht="13.8" thickBot="1">
      <c r="T52" s="233" t="s">
        <v>42</v>
      </c>
      <c r="U52" s="233"/>
      <c r="V52" s="233"/>
      <c r="W52" s="233"/>
      <c r="X52" s="233"/>
      <c r="Y52" s="233"/>
      <c r="Z52" s="233"/>
      <c r="AA52" s="233"/>
      <c r="AB52" s="233"/>
      <c r="AC52" s="233"/>
      <c r="AD52" s="234"/>
      <c r="AE52" s="237"/>
    </row>
    <row r="53" spans="20:40">
      <c r="T53" s="70">
        <v>1</v>
      </c>
      <c r="U53" s="60">
        <v>1</v>
      </c>
      <c r="V53" s="60">
        <v>6</v>
      </c>
      <c r="W53" s="61" t="str">
        <f>X46</f>
        <v>Миркадирова С.</v>
      </c>
      <c r="X53" s="61" t="str">
        <f>X47</f>
        <v>Сандыбаева М.</v>
      </c>
      <c r="Y53" s="62">
        <v>6</v>
      </c>
      <c r="Z53" s="62">
        <v>6</v>
      </c>
      <c r="AA53" s="62">
        <v>3</v>
      </c>
      <c r="AB53" s="62"/>
      <c r="AC53" s="75"/>
      <c r="AD53" s="79">
        <v>3</v>
      </c>
      <c r="AE53" s="80">
        <v>0</v>
      </c>
      <c r="AF53" s="77">
        <f t="shared" ref="AF53:AF58" si="45">IF(OR(AN53=1,AN53=2,AN53=3),1,0)</f>
        <v>1</v>
      </c>
      <c r="AG53" s="63">
        <f t="shared" ref="AG53:AG58" si="46">IF(OR(AN53=-1,AN53=-2,AN53=-3),1,0)</f>
        <v>0</v>
      </c>
      <c r="AH53" s="64"/>
      <c r="AI53" s="65">
        <f t="shared" ref="AI53:AI58" si="47">SIGN(Y53)</f>
        <v>1</v>
      </c>
      <c r="AJ53" s="65">
        <f t="shared" ref="AJ53:AJ58" si="48">SIGN(Z53)</f>
        <v>1</v>
      </c>
      <c r="AK53" s="65">
        <f t="shared" ref="AK53:AK58" si="49">SIGN(AA53)</f>
        <v>1</v>
      </c>
      <c r="AL53" s="65">
        <f t="shared" ref="AL53:AL58" si="50">SIGN(AB53)</f>
        <v>0</v>
      </c>
      <c r="AM53" s="65">
        <f t="shared" ref="AM53:AM58" si="51">SIGN(AC53)</f>
        <v>0</v>
      </c>
      <c r="AN53" s="65">
        <f t="shared" ref="AN53:AN58" si="52">AI53+AJ53+AK53+AL53+AM53</f>
        <v>3</v>
      </c>
    </row>
    <row r="54" spans="20:40">
      <c r="T54" s="70">
        <v>2</v>
      </c>
      <c r="U54" s="60">
        <v>7</v>
      </c>
      <c r="V54" s="68">
        <v>5</v>
      </c>
      <c r="W54" s="66" t="str">
        <f>W46</f>
        <v>Торшаева Г.</v>
      </c>
      <c r="X54" s="67" t="str">
        <f>X48</f>
        <v>Смирнова А.</v>
      </c>
      <c r="Y54" s="62">
        <v>7</v>
      </c>
      <c r="Z54" s="62">
        <v>3</v>
      </c>
      <c r="AA54" s="62">
        <v>-9</v>
      </c>
      <c r="AB54" s="62">
        <v>-9</v>
      </c>
      <c r="AC54" s="75">
        <v>-9</v>
      </c>
      <c r="AD54" s="81">
        <v>2</v>
      </c>
      <c r="AE54" s="82">
        <v>3</v>
      </c>
      <c r="AF54" s="77">
        <f t="shared" si="45"/>
        <v>0</v>
      </c>
      <c r="AG54" s="63">
        <f t="shared" si="46"/>
        <v>1</v>
      </c>
      <c r="AH54" s="64"/>
      <c r="AI54" s="65">
        <f t="shared" si="47"/>
        <v>1</v>
      </c>
      <c r="AJ54" s="65">
        <f t="shared" si="48"/>
        <v>1</v>
      </c>
      <c r="AK54" s="65">
        <f t="shared" si="49"/>
        <v>-1</v>
      </c>
      <c r="AL54" s="65">
        <f t="shared" si="50"/>
        <v>-1</v>
      </c>
      <c r="AM54" s="65">
        <f t="shared" si="51"/>
        <v>-1</v>
      </c>
      <c r="AN54" s="65">
        <f t="shared" si="52"/>
        <v>-1</v>
      </c>
    </row>
    <row r="55" spans="20:40">
      <c r="T55" s="70">
        <v>3</v>
      </c>
      <c r="U55" s="68">
        <v>8</v>
      </c>
      <c r="V55" s="68">
        <v>4</v>
      </c>
      <c r="W55" s="67" t="str">
        <f>W47</f>
        <v>Кошкумбаева Ж.</v>
      </c>
      <c r="X55" s="61" t="str">
        <f>X49</f>
        <v>Ашкеева А.</v>
      </c>
      <c r="Y55" s="69">
        <v>-9</v>
      </c>
      <c r="Z55" s="69">
        <v>-4</v>
      </c>
      <c r="AA55" s="69">
        <v>10</v>
      </c>
      <c r="AB55" s="69">
        <v>-9</v>
      </c>
      <c r="AC55" s="76"/>
      <c r="AD55" s="83">
        <v>1</v>
      </c>
      <c r="AE55" s="84">
        <v>3</v>
      </c>
      <c r="AF55" s="78">
        <f t="shared" si="45"/>
        <v>0</v>
      </c>
      <c r="AG55" s="69">
        <f t="shared" si="46"/>
        <v>1</v>
      </c>
      <c r="AH55" s="64"/>
      <c r="AI55" s="65">
        <f t="shared" si="47"/>
        <v>-1</v>
      </c>
      <c r="AJ55" s="65">
        <f t="shared" si="48"/>
        <v>-1</v>
      </c>
      <c r="AK55" s="65">
        <f t="shared" si="49"/>
        <v>1</v>
      </c>
      <c r="AL55" s="65">
        <f t="shared" si="50"/>
        <v>-1</v>
      </c>
      <c r="AM55" s="65">
        <f t="shared" si="51"/>
        <v>0</v>
      </c>
      <c r="AN55" s="65">
        <f t="shared" si="52"/>
        <v>-2</v>
      </c>
    </row>
    <row r="56" spans="20:40">
      <c r="T56" s="70">
        <v>4</v>
      </c>
      <c r="U56" s="60">
        <v>9</v>
      </c>
      <c r="V56" s="60">
        <v>3</v>
      </c>
      <c r="W56" s="67" t="str">
        <f>W48</f>
        <v>Цвигун А.</v>
      </c>
      <c r="X56" s="67" t="str">
        <f>X50</f>
        <v>Романовская А.</v>
      </c>
      <c r="Y56" s="62">
        <v>-5</v>
      </c>
      <c r="Z56" s="62">
        <v>-5</v>
      </c>
      <c r="AA56" s="62">
        <v>-7</v>
      </c>
      <c r="AB56" s="62"/>
      <c r="AC56" s="75"/>
      <c r="AD56" s="81">
        <v>0</v>
      </c>
      <c r="AE56" s="82">
        <v>3</v>
      </c>
      <c r="AF56" s="77">
        <f t="shared" si="45"/>
        <v>0</v>
      </c>
      <c r="AG56" s="63">
        <f t="shared" si="46"/>
        <v>1</v>
      </c>
      <c r="AH56" s="64"/>
      <c r="AI56" s="65">
        <f t="shared" si="47"/>
        <v>-1</v>
      </c>
      <c r="AJ56" s="65">
        <f t="shared" si="48"/>
        <v>-1</v>
      </c>
      <c r="AK56" s="65">
        <f t="shared" si="49"/>
        <v>-1</v>
      </c>
      <c r="AL56" s="65">
        <f t="shared" si="50"/>
        <v>0</v>
      </c>
      <c r="AM56" s="65">
        <f t="shared" si="51"/>
        <v>0</v>
      </c>
      <c r="AN56" s="65">
        <f t="shared" si="52"/>
        <v>-3</v>
      </c>
    </row>
    <row r="57" spans="20:40">
      <c r="T57" s="70">
        <v>5</v>
      </c>
      <c r="U57" s="60">
        <v>10</v>
      </c>
      <c r="V57" s="60">
        <v>2</v>
      </c>
      <c r="W57" s="61" t="str">
        <f>W49</f>
        <v>Саидмуратханова С.</v>
      </c>
      <c r="X57" s="61" t="str">
        <f>X51</f>
        <v>Бахыт А.</v>
      </c>
      <c r="Y57" s="62">
        <v>-9</v>
      </c>
      <c r="Z57" s="62">
        <v>-8</v>
      </c>
      <c r="AA57" s="62">
        <v>9</v>
      </c>
      <c r="AB57" s="62">
        <v>-10</v>
      </c>
      <c r="AC57" s="75"/>
      <c r="AD57" s="81">
        <v>1</v>
      </c>
      <c r="AE57" s="82">
        <v>3</v>
      </c>
      <c r="AF57" s="77">
        <f t="shared" si="45"/>
        <v>0</v>
      </c>
      <c r="AG57" s="63">
        <f t="shared" si="46"/>
        <v>1</v>
      </c>
      <c r="AH57" s="64"/>
      <c r="AI57" s="65">
        <f t="shared" si="47"/>
        <v>-1</v>
      </c>
      <c r="AJ57" s="65">
        <f t="shared" si="48"/>
        <v>-1</v>
      </c>
      <c r="AK57" s="65">
        <f t="shared" si="49"/>
        <v>1</v>
      </c>
      <c r="AL57" s="65">
        <f t="shared" si="50"/>
        <v>-1</v>
      </c>
      <c r="AM57" s="65">
        <f t="shared" si="51"/>
        <v>0</v>
      </c>
      <c r="AN57" s="65">
        <f t="shared" si="52"/>
        <v>-2</v>
      </c>
    </row>
    <row r="58" spans="20:40" ht="13.8" thickBot="1">
      <c r="T58" s="70">
        <v>6</v>
      </c>
      <c r="U58" s="60">
        <v>11</v>
      </c>
      <c r="V58" s="60">
        <v>12</v>
      </c>
      <c r="W58" s="61" t="str">
        <f>W50</f>
        <v>Ержанкызы А.</v>
      </c>
      <c r="X58" s="61" t="str">
        <f>W51</f>
        <v>Пюрко Е.</v>
      </c>
      <c r="Y58" s="62"/>
      <c r="Z58" s="62"/>
      <c r="AA58" s="62"/>
      <c r="AB58" s="62"/>
      <c r="AC58" s="75"/>
      <c r="AD58" s="85"/>
      <c r="AE58" s="86"/>
      <c r="AF58" s="77">
        <f t="shared" si="45"/>
        <v>0</v>
      </c>
      <c r="AG58" s="63">
        <f t="shared" si="46"/>
        <v>0</v>
      </c>
      <c r="AH58" s="64"/>
      <c r="AI58" s="65">
        <f t="shared" si="47"/>
        <v>0</v>
      </c>
      <c r="AJ58" s="65">
        <f t="shared" si="48"/>
        <v>0</v>
      </c>
      <c r="AK58" s="65">
        <f t="shared" si="49"/>
        <v>0</v>
      </c>
      <c r="AL58" s="65">
        <f t="shared" si="50"/>
        <v>0</v>
      </c>
      <c r="AM58" s="65">
        <f t="shared" si="51"/>
        <v>0</v>
      </c>
      <c r="AN58" s="65">
        <f t="shared" si="52"/>
        <v>0</v>
      </c>
    </row>
    <row r="59" spans="20:40" ht="13.5" customHeight="1" thickBot="1">
      <c r="T59" s="233" t="s">
        <v>43</v>
      </c>
      <c r="U59" s="233"/>
      <c r="V59" s="233"/>
      <c r="W59" s="233"/>
      <c r="X59" s="233"/>
      <c r="Y59" s="233"/>
      <c r="Z59" s="233"/>
      <c r="AA59" s="233"/>
      <c r="AB59" s="233"/>
      <c r="AC59" s="233"/>
      <c r="AD59" s="234"/>
      <c r="AE59" s="234"/>
    </row>
    <row r="60" spans="20:40">
      <c r="T60" s="70">
        <v>1</v>
      </c>
      <c r="U60" s="60">
        <v>5</v>
      </c>
      <c r="V60" s="60">
        <v>1</v>
      </c>
      <c r="W60" s="61" t="str">
        <f>X54</f>
        <v>Смирнова А.</v>
      </c>
      <c r="X60" s="61" t="str">
        <f>W53</f>
        <v>Миркадирова С.</v>
      </c>
      <c r="Y60" s="62">
        <v>-8</v>
      </c>
      <c r="Z60" s="62">
        <v>-9</v>
      </c>
      <c r="AA60" s="62">
        <v>-7</v>
      </c>
      <c r="AB60" s="62"/>
      <c r="AC60" s="75"/>
      <c r="AD60" s="79">
        <v>0</v>
      </c>
      <c r="AE60" s="80">
        <v>3</v>
      </c>
      <c r="AF60" s="77">
        <f t="shared" ref="AF60:AF65" si="53">IF(OR(AN60=1,AN60=2,AN60=3),1,0)</f>
        <v>0</v>
      </c>
      <c r="AG60" s="63">
        <f t="shared" ref="AG60:AG65" si="54">IF(OR(AN60=-1,AN60=-2,AN60=-3),1,0)</f>
        <v>1</v>
      </c>
      <c r="AH60" s="64"/>
      <c r="AI60" s="65">
        <f t="shared" ref="AI60:AI65" si="55">SIGN(Y60)</f>
        <v>-1</v>
      </c>
      <c r="AJ60" s="65">
        <f t="shared" ref="AJ60:AJ65" si="56">SIGN(Z60)</f>
        <v>-1</v>
      </c>
      <c r="AK60" s="65">
        <f t="shared" ref="AK60:AK65" si="57">SIGN(AA60)</f>
        <v>-1</v>
      </c>
      <c r="AL60" s="65">
        <f t="shared" ref="AL60:AL65" si="58">SIGN(AB60)</f>
        <v>0</v>
      </c>
      <c r="AM60" s="65">
        <f t="shared" ref="AM60:AM65" si="59">SIGN(AC60)</f>
        <v>0</v>
      </c>
      <c r="AN60" s="65">
        <f t="shared" ref="AN60:AN65" si="60">AI60+AJ60+AK60+AL60+AM60</f>
        <v>-3</v>
      </c>
    </row>
    <row r="61" spans="20:40">
      <c r="T61" s="70">
        <v>2</v>
      </c>
      <c r="U61" s="60">
        <v>6</v>
      </c>
      <c r="V61" s="68">
        <v>4</v>
      </c>
      <c r="W61" s="66" t="str">
        <f>X53</f>
        <v>Сандыбаева М.</v>
      </c>
      <c r="X61" s="67" t="str">
        <f>X55</f>
        <v>Ашкеева А.</v>
      </c>
      <c r="Y61" s="62">
        <v>-8</v>
      </c>
      <c r="Z61" s="62">
        <v>8</v>
      </c>
      <c r="AA61" s="62">
        <v>11</v>
      </c>
      <c r="AB61" s="62">
        <v>-10</v>
      </c>
      <c r="AC61" s="75">
        <v>3</v>
      </c>
      <c r="AD61" s="81">
        <v>3</v>
      </c>
      <c r="AE61" s="82">
        <v>2</v>
      </c>
      <c r="AF61" s="77">
        <f t="shared" si="53"/>
        <v>1</v>
      </c>
      <c r="AG61" s="63">
        <f t="shared" si="54"/>
        <v>0</v>
      </c>
      <c r="AH61" s="64"/>
      <c r="AI61" s="65">
        <f t="shared" si="55"/>
        <v>-1</v>
      </c>
      <c r="AJ61" s="65">
        <f t="shared" si="56"/>
        <v>1</v>
      </c>
      <c r="AK61" s="65">
        <f t="shared" si="57"/>
        <v>1</v>
      </c>
      <c r="AL61" s="65">
        <f t="shared" si="58"/>
        <v>-1</v>
      </c>
      <c r="AM61" s="65">
        <f t="shared" si="59"/>
        <v>1</v>
      </c>
      <c r="AN61" s="65">
        <f t="shared" si="60"/>
        <v>1</v>
      </c>
    </row>
    <row r="62" spans="20:40">
      <c r="T62" s="70">
        <v>3</v>
      </c>
      <c r="U62" s="68">
        <v>7</v>
      </c>
      <c r="V62" s="68">
        <v>3</v>
      </c>
      <c r="W62" s="67" t="str">
        <f>W54</f>
        <v>Торшаева Г.</v>
      </c>
      <c r="X62" s="61" t="str">
        <f>X56</f>
        <v>Романовская А.</v>
      </c>
      <c r="Y62" s="69">
        <v>-2</v>
      </c>
      <c r="Z62" s="69">
        <v>8</v>
      </c>
      <c r="AA62" s="69">
        <v>7</v>
      </c>
      <c r="AB62" s="69">
        <v>-7</v>
      </c>
      <c r="AC62" s="76">
        <v>-9</v>
      </c>
      <c r="AD62" s="83">
        <v>2</v>
      </c>
      <c r="AE62" s="84">
        <v>3</v>
      </c>
      <c r="AF62" s="78">
        <f t="shared" si="53"/>
        <v>0</v>
      </c>
      <c r="AG62" s="69">
        <f t="shared" si="54"/>
        <v>1</v>
      </c>
      <c r="AH62" s="64"/>
      <c r="AI62" s="65">
        <f t="shared" si="55"/>
        <v>-1</v>
      </c>
      <c r="AJ62" s="65">
        <f t="shared" si="56"/>
        <v>1</v>
      </c>
      <c r="AK62" s="65">
        <f t="shared" si="57"/>
        <v>1</v>
      </c>
      <c r="AL62" s="65">
        <f t="shared" si="58"/>
        <v>-1</v>
      </c>
      <c r="AM62" s="65">
        <f t="shared" si="59"/>
        <v>-1</v>
      </c>
      <c r="AN62" s="65">
        <f t="shared" si="60"/>
        <v>-1</v>
      </c>
    </row>
    <row r="63" spans="20:40">
      <c r="T63" s="70">
        <v>4</v>
      </c>
      <c r="U63" s="60">
        <v>8</v>
      </c>
      <c r="V63" s="60">
        <v>2</v>
      </c>
      <c r="W63" s="67" t="str">
        <f>W55</f>
        <v>Кошкумбаева Ж.</v>
      </c>
      <c r="X63" s="67" t="str">
        <f>X57</f>
        <v>Бахыт А.</v>
      </c>
      <c r="Y63" s="62">
        <v>-7</v>
      </c>
      <c r="Z63" s="62">
        <v>-10</v>
      </c>
      <c r="AA63" s="62">
        <v>-4</v>
      </c>
      <c r="AB63" s="62"/>
      <c r="AC63" s="75"/>
      <c r="AD63" s="81">
        <v>0</v>
      </c>
      <c r="AE63" s="82">
        <v>3</v>
      </c>
      <c r="AF63" s="77">
        <f t="shared" si="53"/>
        <v>0</v>
      </c>
      <c r="AG63" s="63">
        <f t="shared" si="54"/>
        <v>1</v>
      </c>
      <c r="AH63" s="64"/>
      <c r="AI63" s="65">
        <f t="shared" si="55"/>
        <v>-1</v>
      </c>
      <c r="AJ63" s="65">
        <f t="shared" si="56"/>
        <v>-1</v>
      </c>
      <c r="AK63" s="65">
        <f t="shared" si="57"/>
        <v>-1</v>
      </c>
      <c r="AL63" s="65">
        <f t="shared" si="58"/>
        <v>0</v>
      </c>
      <c r="AM63" s="65">
        <f t="shared" si="59"/>
        <v>0</v>
      </c>
      <c r="AN63" s="65">
        <f t="shared" si="60"/>
        <v>-3</v>
      </c>
    </row>
    <row r="64" spans="20:40">
      <c r="T64" s="70">
        <v>5</v>
      </c>
      <c r="U64" s="60">
        <v>9</v>
      </c>
      <c r="V64" s="60">
        <v>12</v>
      </c>
      <c r="W64" s="61" t="str">
        <f>W56</f>
        <v>Цвигун А.</v>
      </c>
      <c r="X64" s="61" t="str">
        <f>X58</f>
        <v>Пюрко Е.</v>
      </c>
      <c r="Y64" s="62">
        <v>3</v>
      </c>
      <c r="Z64" s="62">
        <v>5</v>
      </c>
      <c r="AA64" s="62">
        <v>5</v>
      </c>
      <c r="AB64" s="62"/>
      <c r="AC64" s="75"/>
      <c r="AD64" s="81">
        <v>3</v>
      </c>
      <c r="AE64" s="82">
        <v>0</v>
      </c>
      <c r="AF64" s="77">
        <f t="shared" si="53"/>
        <v>1</v>
      </c>
      <c r="AG64" s="63">
        <f t="shared" si="54"/>
        <v>0</v>
      </c>
      <c r="AH64" s="64"/>
      <c r="AI64" s="65">
        <f t="shared" si="55"/>
        <v>1</v>
      </c>
      <c r="AJ64" s="65">
        <f t="shared" si="56"/>
        <v>1</v>
      </c>
      <c r="AK64" s="65">
        <f t="shared" si="57"/>
        <v>1</v>
      </c>
      <c r="AL64" s="65">
        <f t="shared" si="58"/>
        <v>0</v>
      </c>
      <c r="AM64" s="65">
        <f t="shared" si="59"/>
        <v>0</v>
      </c>
      <c r="AN64" s="65">
        <f t="shared" si="60"/>
        <v>3</v>
      </c>
    </row>
    <row r="65" spans="20:40" ht="13.8" thickBot="1">
      <c r="T65" s="70">
        <v>6</v>
      </c>
      <c r="U65" s="60">
        <v>10</v>
      </c>
      <c r="V65" s="60">
        <v>11</v>
      </c>
      <c r="W65" s="61" t="str">
        <f>W57</f>
        <v>Саидмуратханова С.</v>
      </c>
      <c r="X65" s="61" t="str">
        <f>W58</f>
        <v>Ержанкызы А.</v>
      </c>
      <c r="Y65" s="62"/>
      <c r="Z65" s="62"/>
      <c r="AA65" s="62"/>
      <c r="AB65" s="62"/>
      <c r="AC65" s="75"/>
      <c r="AD65" s="85"/>
      <c r="AE65" s="86"/>
      <c r="AF65" s="77">
        <f t="shared" si="53"/>
        <v>0</v>
      </c>
      <c r="AG65" s="63">
        <f t="shared" si="54"/>
        <v>0</v>
      </c>
      <c r="AH65" s="64"/>
      <c r="AI65" s="65">
        <f t="shared" si="55"/>
        <v>0</v>
      </c>
      <c r="AJ65" s="65">
        <f t="shared" si="56"/>
        <v>0</v>
      </c>
      <c r="AK65" s="65">
        <f t="shared" si="57"/>
        <v>0</v>
      </c>
      <c r="AL65" s="65">
        <f t="shared" si="58"/>
        <v>0</v>
      </c>
      <c r="AM65" s="65">
        <f t="shared" si="59"/>
        <v>0</v>
      </c>
      <c r="AN65" s="65">
        <f t="shared" si="60"/>
        <v>0</v>
      </c>
    </row>
    <row r="66" spans="20:40" ht="13.8" thickBot="1">
      <c r="T66" s="233" t="s">
        <v>44</v>
      </c>
      <c r="U66" s="233"/>
      <c r="V66" s="233"/>
      <c r="W66" s="233"/>
      <c r="X66" s="233"/>
      <c r="Y66" s="233"/>
      <c r="Z66" s="233"/>
      <c r="AA66" s="233"/>
      <c r="AB66" s="233"/>
      <c r="AC66" s="233"/>
      <c r="AD66" s="234"/>
      <c r="AE66" s="234"/>
    </row>
    <row r="67" spans="20:40">
      <c r="T67" s="70">
        <v>1</v>
      </c>
      <c r="U67" s="60">
        <v>1</v>
      </c>
      <c r="V67" s="60">
        <v>4</v>
      </c>
      <c r="W67" s="61" t="str">
        <f>X60</f>
        <v>Миркадирова С.</v>
      </c>
      <c r="X67" s="61" t="str">
        <f>X61</f>
        <v>Ашкеева А.</v>
      </c>
      <c r="Y67" s="62">
        <v>7</v>
      </c>
      <c r="Z67" s="62">
        <v>8</v>
      </c>
      <c r="AA67" s="62">
        <v>9</v>
      </c>
      <c r="AB67" s="62"/>
      <c r="AC67" s="75"/>
      <c r="AD67" s="79">
        <v>3</v>
      </c>
      <c r="AE67" s="80">
        <v>0</v>
      </c>
      <c r="AF67" s="77">
        <f t="shared" ref="AF67:AF72" si="61">IF(OR(AN67=1,AN67=2,AN67=3),1,0)</f>
        <v>1</v>
      </c>
      <c r="AG67" s="63">
        <f t="shared" ref="AG67:AG72" si="62">IF(OR(AN67=-1,AN67=-2,AN67=-3),1,0)</f>
        <v>0</v>
      </c>
      <c r="AH67" s="64"/>
      <c r="AI67" s="65">
        <f t="shared" ref="AI67:AI72" si="63">SIGN(Y67)</f>
        <v>1</v>
      </c>
      <c r="AJ67" s="65">
        <f t="shared" ref="AJ67:AJ72" si="64">SIGN(Z67)</f>
        <v>1</v>
      </c>
      <c r="AK67" s="65">
        <f t="shared" ref="AK67:AK72" si="65">SIGN(AA67)</f>
        <v>1</v>
      </c>
      <c r="AL67" s="65">
        <f t="shared" ref="AL67:AL72" si="66">SIGN(AB67)</f>
        <v>0</v>
      </c>
      <c r="AM67" s="65">
        <f t="shared" ref="AM67:AM72" si="67">SIGN(AC67)</f>
        <v>0</v>
      </c>
      <c r="AN67" s="65">
        <f t="shared" ref="AN67:AN72" si="68">AI67+AJ67+AK67+AL67+AM67</f>
        <v>3</v>
      </c>
    </row>
    <row r="68" spans="20:40">
      <c r="T68" s="70">
        <v>2</v>
      </c>
      <c r="U68" s="60">
        <v>5</v>
      </c>
      <c r="V68" s="68">
        <v>3</v>
      </c>
      <c r="W68" s="66" t="str">
        <f>W60</f>
        <v>Смирнова А.</v>
      </c>
      <c r="X68" s="67" t="str">
        <f>X62</f>
        <v>Романовская А.</v>
      </c>
      <c r="Y68" s="62">
        <v>-7</v>
      </c>
      <c r="Z68" s="62">
        <v>-14</v>
      </c>
      <c r="AA68" s="62">
        <v>-7</v>
      </c>
      <c r="AB68" s="62"/>
      <c r="AC68" s="75"/>
      <c r="AD68" s="81">
        <v>0</v>
      </c>
      <c r="AE68" s="82">
        <v>3</v>
      </c>
      <c r="AF68" s="77">
        <f t="shared" si="61"/>
        <v>0</v>
      </c>
      <c r="AG68" s="63">
        <f t="shared" si="62"/>
        <v>1</v>
      </c>
      <c r="AH68" s="64"/>
      <c r="AI68" s="65">
        <f t="shared" si="63"/>
        <v>-1</v>
      </c>
      <c r="AJ68" s="65">
        <f t="shared" si="64"/>
        <v>-1</v>
      </c>
      <c r="AK68" s="65">
        <f t="shared" si="65"/>
        <v>-1</v>
      </c>
      <c r="AL68" s="65">
        <f t="shared" si="66"/>
        <v>0</v>
      </c>
      <c r="AM68" s="65">
        <f t="shared" si="67"/>
        <v>0</v>
      </c>
      <c r="AN68" s="65">
        <f t="shared" si="68"/>
        <v>-3</v>
      </c>
    </row>
    <row r="69" spans="20:40">
      <c r="T69" s="70">
        <v>3</v>
      </c>
      <c r="U69" s="68">
        <v>6</v>
      </c>
      <c r="V69" s="68">
        <v>2</v>
      </c>
      <c r="W69" s="67" t="str">
        <f>W61</f>
        <v>Сандыбаева М.</v>
      </c>
      <c r="X69" s="61" t="str">
        <f>X63</f>
        <v>Бахыт А.</v>
      </c>
      <c r="Y69" s="69">
        <v>-7</v>
      </c>
      <c r="Z69" s="69">
        <v>-6</v>
      </c>
      <c r="AA69" s="69">
        <v>-6</v>
      </c>
      <c r="AB69" s="69"/>
      <c r="AC69" s="76"/>
      <c r="AD69" s="83">
        <v>0</v>
      </c>
      <c r="AE69" s="84">
        <v>3</v>
      </c>
      <c r="AF69" s="78">
        <f t="shared" si="61"/>
        <v>0</v>
      </c>
      <c r="AG69" s="69">
        <f t="shared" si="62"/>
        <v>1</v>
      </c>
      <c r="AH69" s="64"/>
      <c r="AI69" s="65">
        <f t="shared" si="63"/>
        <v>-1</v>
      </c>
      <c r="AJ69" s="65">
        <f t="shared" si="64"/>
        <v>-1</v>
      </c>
      <c r="AK69" s="65">
        <f t="shared" si="65"/>
        <v>-1</v>
      </c>
      <c r="AL69" s="65">
        <f t="shared" si="66"/>
        <v>0</v>
      </c>
      <c r="AM69" s="65">
        <f t="shared" si="67"/>
        <v>0</v>
      </c>
      <c r="AN69" s="65">
        <f t="shared" si="68"/>
        <v>-3</v>
      </c>
    </row>
    <row r="70" spans="20:40">
      <c r="T70" s="70">
        <v>4</v>
      </c>
      <c r="U70" s="60">
        <v>7</v>
      </c>
      <c r="V70" s="60">
        <v>12</v>
      </c>
      <c r="W70" s="67" t="str">
        <f>W62</f>
        <v>Торшаева Г.</v>
      </c>
      <c r="X70" s="67" t="str">
        <f>X64</f>
        <v>Пюрко Е.</v>
      </c>
      <c r="Y70" s="62">
        <v>8</v>
      </c>
      <c r="Z70" s="62">
        <v>-9</v>
      </c>
      <c r="AA70" s="62">
        <v>11</v>
      </c>
      <c r="AB70" s="62">
        <v>4</v>
      </c>
      <c r="AC70" s="75"/>
      <c r="AD70" s="81">
        <v>3</v>
      </c>
      <c r="AE70" s="82">
        <v>1</v>
      </c>
      <c r="AF70" s="77">
        <f t="shared" si="61"/>
        <v>1</v>
      </c>
      <c r="AG70" s="63">
        <f t="shared" si="62"/>
        <v>0</v>
      </c>
      <c r="AH70" s="64"/>
      <c r="AI70" s="65">
        <f t="shared" si="63"/>
        <v>1</v>
      </c>
      <c r="AJ70" s="65">
        <f t="shared" si="64"/>
        <v>-1</v>
      </c>
      <c r="AK70" s="65">
        <f t="shared" si="65"/>
        <v>1</v>
      </c>
      <c r="AL70" s="65">
        <f t="shared" si="66"/>
        <v>1</v>
      </c>
      <c r="AM70" s="65">
        <f t="shared" si="67"/>
        <v>0</v>
      </c>
      <c r="AN70" s="65">
        <f t="shared" si="68"/>
        <v>2</v>
      </c>
    </row>
    <row r="71" spans="20:40">
      <c r="T71" s="70">
        <v>5</v>
      </c>
      <c r="U71" s="60">
        <v>8</v>
      </c>
      <c r="V71" s="60">
        <v>11</v>
      </c>
      <c r="W71" s="61" t="str">
        <f>W63</f>
        <v>Кошкумбаева Ж.</v>
      </c>
      <c r="X71" s="61" t="str">
        <f>X65</f>
        <v>Ержанкызы А.</v>
      </c>
      <c r="Y71" s="62"/>
      <c r="Z71" s="62"/>
      <c r="AA71" s="62"/>
      <c r="AB71" s="62"/>
      <c r="AC71" s="75"/>
      <c r="AD71" s="81"/>
      <c r="AE71" s="82"/>
      <c r="AF71" s="77">
        <f t="shared" si="61"/>
        <v>0</v>
      </c>
      <c r="AG71" s="63">
        <f t="shared" si="62"/>
        <v>0</v>
      </c>
      <c r="AH71" s="64"/>
      <c r="AI71" s="65">
        <f t="shared" si="63"/>
        <v>0</v>
      </c>
      <c r="AJ71" s="65">
        <f t="shared" si="64"/>
        <v>0</v>
      </c>
      <c r="AK71" s="65">
        <f t="shared" si="65"/>
        <v>0</v>
      </c>
      <c r="AL71" s="65">
        <f t="shared" si="66"/>
        <v>0</v>
      </c>
      <c r="AM71" s="65">
        <f t="shared" si="67"/>
        <v>0</v>
      </c>
      <c r="AN71" s="65">
        <f t="shared" si="68"/>
        <v>0</v>
      </c>
    </row>
    <row r="72" spans="20:40" ht="13.8" thickBot="1">
      <c r="T72" s="70">
        <v>6</v>
      </c>
      <c r="U72" s="60">
        <v>9</v>
      </c>
      <c r="V72" s="60">
        <v>10</v>
      </c>
      <c r="W72" s="61" t="str">
        <f>W64</f>
        <v>Цвигун А.</v>
      </c>
      <c r="X72" s="61" t="str">
        <f>W65</f>
        <v>Саидмуратханова С.</v>
      </c>
      <c r="Y72" s="62">
        <v>-4</v>
      </c>
      <c r="Z72" s="62">
        <v>-9</v>
      </c>
      <c r="AA72" s="62">
        <v>6</v>
      </c>
      <c r="AB72" s="62">
        <v>-10</v>
      </c>
      <c r="AC72" s="75"/>
      <c r="AD72" s="85">
        <v>1</v>
      </c>
      <c r="AE72" s="86">
        <v>3</v>
      </c>
      <c r="AF72" s="77">
        <f t="shared" si="61"/>
        <v>0</v>
      </c>
      <c r="AG72" s="63">
        <f t="shared" si="62"/>
        <v>1</v>
      </c>
      <c r="AH72" s="64"/>
      <c r="AI72" s="65">
        <f t="shared" si="63"/>
        <v>-1</v>
      </c>
      <c r="AJ72" s="65">
        <f t="shared" si="64"/>
        <v>-1</v>
      </c>
      <c r="AK72" s="65">
        <f t="shared" si="65"/>
        <v>1</v>
      </c>
      <c r="AL72" s="65">
        <f t="shared" si="66"/>
        <v>-1</v>
      </c>
      <c r="AM72" s="65">
        <f t="shared" si="67"/>
        <v>0</v>
      </c>
      <c r="AN72" s="65">
        <f t="shared" si="68"/>
        <v>-2</v>
      </c>
    </row>
    <row r="73" spans="20:40" ht="13.8" thickBot="1">
      <c r="T73" s="235" t="s">
        <v>45</v>
      </c>
      <c r="U73" s="233"/>
      <c r="V73" s="233"/>
      <c r="W73" s="233"/>
      <c r="X73" s="233"/>
      <c r="Y73" s="233"/>
      <c r="Z73" s="233"/>
      <c r="AA73" s="233"/>
      <c r="AB73" s="233"/>
      <c r="AC73" s="233"/>
      <c r="AD73" s="234"/>
      <c r="AE73" s="234"/>
    </row>
    <row r="74" spans="20:40">
      <c r="T74" s="70">
        <v>1</v>
      </c>
      <c r="U74" s="60">
        <v>3</v>
      </c>
      <c r="V74" s="60">
        <v>1</v>
      </c>
      <c r="W74" s="61" t="str">
        <f>X68</f>
        <v>Романовская А.</v>
      </c>
      <c r="X74" s="61" t="str">
        <f>W67</f>
        <v>Миркадирова С.</v>
      </c>
      <c r="Y74" s="62">
        <v>-3</v>
      </c>
      <c r="Z74" s="62">
        <v>-3</v>
      </c>
      <c r="AA74" s="62">
        <v>-6</v>
      </c>
      <c r="AB74" s="62"/>
      <c r="AC74" s="75"/>
      <c r="AD74" s="79">
        <v>0</v>
      </c>
      <c r="AE74" s="80">
        <v>3</v>
      </c>
      <c r="AF74" s="77">
        <f t="shared" ref="AF74:AF79" si="69">IF(OR(AN74=1,AN74=2,AN74=3),1,0)</f>
        <v>0</v>
      </c>
      <c r="AG74" s="63">
        <f t="shared" ref="AG74:AG79" si="70">IF(OR(AN74=-1,AN74=-2,AN74=-3),1,0)</f>
        <v>1</v>
      </c>
      <c r="AH74" s="64"/>
      <c r="AI74" s="65">
        <f t="shared" ref="AI74:AI79" si="71">SIGN(Y74)</f>
        <v>-1</v>
      </c>
      <c r="AJ74" s="65">
        <f t="shared" ref="AJ74:AJ79" si="72">SIGN(Z74)</f>
        <v>-1</v>
      </c>
      <c r="AK74" s="65">
        <f t="shared" ref="AK74:AK79" si="73">SIGN(AA74)</f>
        <v>-1</v>
      </c>
      <c r="AL74" s="65">
        <f t="shared" ref="AL74:AL79" si="74">SIGN(AB74)</f>
        <v>0</v>
      </c>
      <c r="AM74" s="65">
        <f t="shared" ref="AM74:AM79" si="75">SIGN(AC74)</f>
        <v>0</v>
      </c>
      <c r="AN74" s="65">
        <f t="shared" ref="AN74:AN79" si="76">AI74+AJ74+AK74+AL74+AM74</f>
        <v>-3</v>
      </c>
    </row>
    <row r="75" spans="20:40">
      <c r="T75" s="70">
        <v>2</v>
      </c>
      <c r="U75" s="60">
        <v>4</v>
      </c>
      <c r="V75" s="68">
        <v>2</v>
      </c>
      <c r="W75" s="66" t="str">
        <f>X67</f>
        <v>Ашкеева А.</v>
      </c>
      <c r="X75" s="67" t="str">
        <f>X69</f>
        <v>Бахыт А.</v>
      </c>
      <c r="Y75" s="62">
        <v>-8</v>
      </c>
      <c r="Z75" s="62">
        <v>-6</v>
      </c>
      <c r="AA75" s="62">
        <v>-6</v>
      </c>
      <c r="AB75" s="62"/>
      <c r="AC75" s="75"/>
      <c r="AD75" s="81">
        <v>0</v>
      </c>
      <c r="AE75" s="82">
        <v>3</v>
      </c>
      <c r="AF75" s="77">
        <f t="shared" si="69"/>
        <v>0</v>
      </c>
      <c r="AG75" s="63">
        <f t="shared" si="70"/>
        <v>1</v>
      </c>
      <c r="AH75" s="64"/>
      <c r="AI75" s="65">
        <f t="shared" si="71"/>
        <v>-1</v>
      </c>
      <c r="AJ75" s="65">
        <f t="shared" si="72"/>
        <v>-1</v>
      </c>
      <c r="AK75" s="65">
        <f t="shared" si="73"/>
        <v>-1</v>
      </c>
      <c r="AL75" s="65">
        <f t="shared" si="74"/>
        <v>0</v>
      </c>
      <c r="AM75" s="65">
        <f t="shared" si="75"/>
        <v>0</v>
      </c>
      <c r="AN75" s="65">
        <f t="shared" si="76"/>
        <v>-3</v>
      </c>
    </row>
    <row r="76" spans="20:40">
      <c r="T76" s="70">
        <v>3</v>
      </c>
      <c r="U76" s="68">
        <v>5</v>
      </c>
      <c r="V76" s="68">
        <v>12</v>
      </c>
      <c r="W76" s="67" t="str">
        <f>W68</f>
        <v>Смирнова А.</v>
      </c>
      <c r="X76" s="61" t="str">
        <f>X70</f>
        <v>Пюрко Е.</v>
      </c>
      <c r="Y76" s="69">
        <v>3</v>
      </c>
      <c r="Z76" s="69">
        <v>5</v>
      </c>
      <c r="AA76" s="69">
        <v>4</v>
      </c>
      <c r="AB76" s="69"/>
      <c r="AC76" s="76"/>
      <c r="AD76" s="83">
        <v>3</v>
      </c>
      <c r="AE76" s="84">
        <v>0</v>
      </c>
      <c r="AF76" s="78">
        <f t="shared" si="69"/>
        <v>1</v>
      </c>
      <c r="AG76" s="69">
        <f t="shared" si="70"/>
        <v>0</v>
      </c>
      <c r="AH76" s="64"/>
      <c r="AI76" s="65">
        <f t="shared" si="71"/>
        <v>1</v>
      </c>
      <c r="AJ76" s="65">
        <f t="shared" si="72"/>
        <v>1</v>
      </c>
      <c r="AK76" s="65">
        <f t="shared" si="73"/>
        <v>1</v>
      </c>
      <c r="AL76" s="65">
        <f t="shared" si="74"/>
        <v>0</v>
      </c>
      <c r="AM76" s="65">
        <f t="shared" si="75"/>
        <v>0</v>
      </c>
      <c r="AN76" s="65">
        <f t="shared" si="76"/>
        <v>3</v>
      </c>
    </row>
    <row r="77" spans="20:40">
      <c r="T77" s="70">
        <v>4</v>
      </c>
      <c r="U77" s="60">
        <v>6</v>
      </c>
      <c r="V77" s="60">
        <v>11</v>
      </c>
      <c r="W77" s="67" t="str">
        <f>W69</f>
        <v>Сандыбаева М.</v>
      </c>
      <c r="X77" s="67" t="str">
        <f>X71</f>
        <v>Ержанкызы А.</v>
      </c>
      <c r="Y77" s="62"/>
      <c r="Z77" s="62"/>
      <c r="AA77" s="62"/>
      <c r="AB77" s="62"/>
      <c r="AC77" s="75"/>
      <c r="AD77" s="81"/>
      <c r="AE77" s="82"/>
      <c r="AF77" s="77">
        <f t="shared" si="69"/>
        <v>0</v>
      </c>
      <c r="AG77" s="63">
        <f t="shared" si="70"/>
        <v>0</v>
      </c>
      <c r="AH77" s="64"/>
      <c r="AI77" s="65">
        <f t="shared" si="71"/>
        <v>0</v>
      </c>
      <c r="AJ77" s="65">
        <f t="shared" si="72"/>
        <v>0</v>
      </c>
      <c r="AK77" s="65">
        <f t="shared" si="73"/>
        <v>0</v>
      </c>
      <c r="AL77" s="65">
        <f t="shared" si="74"/>
        <v>0</v>
      </c>
      <c r="AM77" s="65">
        <f t="shared" si="75"/>
        <v>0</v>
      </c>
      <c r="AN77" s="65">
        <f t="shared" si="76"/>
        <v>0</v>
      </c>
    </row>
    <row r="78" spans="20:40">
      <c r="T78" s="70">
        <v>5</v>
      </c>
      <c r="U78" s="60">
        <v>7</v>
      </c>
      <c r="V78" s="60">
        <v>10</v>
      </c>
      <c r="W78" s="61" t="str">
        <f>W70</f>
        <v>Торшаева Г.</v>
      </c>
      <c r="X78" s="61" t="str">
        <f>X72</f>
        <v>Саидмуратханова С.</v>
      </c>
      <c r="Y78" s="62">
        <v>8</v>
      </c>
      <c r="Z78" s="62">
        <v>-2</v>
      </c>
      <c r="AA78" s="62">
        <v>11</v>
      </c>
      <c r="AB78" s="62">
        <v>8</v>
      </c>
      <c r="AC78" s="75"/>
      <c r="AD78" s="81">
        <v>3</v>
      </c>
      <c r="AE78" s="82">
        <v>1</v>
      </c>
      <c r="AF78" s="77">
        <f t="shared" si="69"/>
        <v>1</v>
      </c>
      <c r="AG78" s="63">
        <f t="shared" si="70"/>
        <v>0</v>
      </c>
      <c r="AH78" s="64"/>
      <c r="AI78" s="65">
        <f t="shared" si="71"/>
        <v>1</v>
      </c>
      <c r="AJ78" s="65">
        <f t="shared" si="72"/>
        <v>-1</v>
      </c>
      <c r="AK78" s="65">
        <f t="shared" si="73"/>
        <v>1</v>
      </c>
      <c r="AL78" s="65">
        <f t="shared" si="74"/>
        <v>1</v>
      </c>
      <c r="AM78" s="65">
        <f t="shared" si="75"/>
        <v>0</v>
      </c>
      <c r="AN78" s="65">
        <f t="shared" si="76"/>
        <v>2</v>
      </c>
    </row>
    <row r="79" spans="20:40" ht="13.8" thickBot="1">
      <c r="T79" s="70">
        <v>6</v>
      </c>
      <c r="U79" s="60">
        <v>8</v>
      </c>
      <c r="V79" s="60">
        <v>9</v>
      </c>
      <c r="W79" s="61" t="str">
        <f>W71</f>
        <v>Кошкумбаева Ж.</v>
      </c>
      <c r="X79" s="61" t="str">
        <f>W72</f>
        <v>Цвигун А.</v>
      </c>
      <c r="Y79" s="62">
        <v>7</v>
      </c>
      <c r="Z79" s="62">
        <v>8</v>
      </c>
      <c r="AA79" s="62">
        <v>-12</v>
      </c>
      <c r="AB79" s="62">
        <v>-6</v>
      </c>
      <c r="AC79" s="75">
        <v>9</v>
      </c>
      <c r="AD79" s="85">
        <v>3</v>
      </c>
      <c r="AE79" s="86">
        <v>2</v>
      </c>
      <c r="AF79" s="77">
        <f t="shared" si="69"/>
        <v>1</v>
      </c>
      <c r="AG79" s="63">
        <f t="shared" si="70"/>
        <v>0</v>
      </c>
      <c r="AH79" s="64"/>
      <c r="AI79" s="65">
        <f t="shared" si="71"/>
        <v>1</v>
      </c>
      <c r="AJ79" s="65">
        <f t="shared" si="72"/>
        <v>1</v>
      </c>
      <c r="AK79" s="65">
        <f t="shared" si="73"/>
        <v>-1</v>
      </c>
      <c r="AL79" s="65">
        <f t="shared" si="74"/>
        <v>-1</v>
      </c>
      <c r="AM79" s="65">
        <f t="shared" si="75"/>
        <v>1</v>
      </c>
      <c r="AN79" s="65">
        <f t="shared" si="76"/>
        <v>1</v>
      </c>
    </row>
    <row r="80" spans="20:40" ht="13.8" thickBot="1">
      <c r="T80" s="233" t="s">
        <v>46</v>
      </c>
      <c r="U80" s="233"/>
      <c r="V80" s="233"/>
      <c r="W80" s="233"/>
      <c r="X80" s="233"/>
      <c r="Y80" s="233"/>
      <c r="Z80" s="233"/>
      <c r="AA80" s="233"/>
      <c r="AB80" s="233"/>
      <c r="AC80" s="233"/>
      <c r="AD80" s="234"/>
      <c r="AE80" s="234"/>
    </row>
    <row r="81" spans="20:40">
      <c r="T81" s="70">
        <v>1</v>
      </c>
      <c r="U81" s="60">
        <v>1</v>
      </c>
      <c r="V81" s="60">
        <v>2</v>
      </c>
      <c r="W81" s="61" t="str">
        <f>X74</f>
        <v>Миркадирова С.</v>
      </c>
      <c r="X81" s="61" t="str">
        <f>X75</f>
        <v>Бахыт А.</v>
      </c>
      <c r="Y81" s="62">
        <v>8</v>
      </c>
      <c r="Z81" s="62">
        <v>-10</v>
      </c>
      <c r="AA81" s="62">
        <v>8</v>
      </c>
      <c r="AB81" s="62">
        <v>3</v>
      </c>
      <c r="AC81" s="75"/>
      <c r="AD81" s="79">
        <v>3</v>
      </c>
      <c r="AE81" s="80">
        <v>1</v>
      </c>
      <c r="AF81" s="77">
        <f t="shared" ref="AF81:AF86" si="77">IF(OR(AN81=1,AN81=2,AN81=3),1,0)</f>
        <v>1</v>
      </c>
      <c r="AG81" s="63">
        <f t="shared" ref="AG81:AG86" si="78">IF(OR(AN81=-1,AN81=-2,AN81=-3),1,0)</f>
        <v>0</v>
      </c>
      <c r="AH81" s="64"/>
      <c r="AI81" s="65">
        <f t="shared" ref="AI81:AI86" si="79">SIGN(Y81)</f>
        <v>1</v>
      </c>
      <c r="AJ81" s="65">
        <f t="shared" ref="AJ81:AJ86" si="80">SIGN(Z81)</f>
        <v>-1</v>
      </c>
      <c r="AK81" s="65">
        <f t="shared" ref="AK81:AK86" si="81">SIGN(AA81)</f>
        <v>1</v>
      </c>
      <c r="AL81" s="65">
        <f t="shared" ref="AL81:AL86" si="82">SIGN(AB81)</f>
        <v>1</v>
      </c>
      <c r="AM81" s="65">
        <f t="shared" ref="AM81:AM86" si="83">SIGN(AC81)</f>
        <v>0</v>
      </c>
      <c r="AN81" s="65">
        <f t="shared" ref="AN81:AN86" si="84">AI81+AJ81+AK81+AL81+AM81</f>
        <v>2</v>
      </c>
    </row>
    <row r="82" spans="20:40">
      <c r="T82" s="70">
        <v>2</v>
      </c>
      <c r="U82" s="60">
        <v>3</v>
      </c>
      <c r="V82" s="68">
        <v>12</v>
      </c>
      <c r="W82" s="66" t="str">
        <f>W74</f>
        <v>Романовская А.</v>
      </c>
      <c r="X82" s="67" t="str">
        <f>X76</f>
        <v>Пюрко Е.</v>
      </c>
      <c r="Y82" s="62">
        <v>2</v>
      </c>
      <c r="Z82" s="62">
        <v>4</v>
      </c>
      <c r="AA82" s="62">
        <v>5</v>
      </c>
      <c r="AB82" s="62"/>
      <c r="AC82" s="75"/>
      <c r="AD82" s="81">
        <v>3</v>
      </c>
      <c r="AE82" s="82">
        <v>0</v>
      </c>
      <c r="AF82" s="77">
        <f t="shared" si="77"/>
        <v>1</v>
      </c>
      <c r="AG82" s="63">
        <f t="shared" si="78"/>
        <v>0</v>
      </c>
      <c r="AH82" s="64"/>
      <c r="AI82" s="65">
        <f t="shared" si="79"/>
        <v>1</v>
      </c>
      <c r="AJ82" s="65">
        <f t="shared" si="80"/>
        <v>1</v>
      </c>
      <c r="AK82" s="65">
        <f t="shared" si="81"/>
        <v>1</v>
      </c>
      <c r="AL82" s="65">
        <f t="shared" si="82"/>
        <v>0</v>
      </c>
      <c r="AM82" s="65">
        <f t="shared" si="83"/>
        <v>0</v>
      </c>
      <c r="AN82" s="65">
        <f t="shared" si="84"/>
        <v>3</v>
      </c>
    </row>
    <row r="83" spans="20:40">
      <c r="T83" s="70">
        <v>3</v>
      </c>
      <c r="U83" s="68">
        <v>4</v>
      </c>
      <c r="V83" s="68">
        <v>11</v>
      </c>
      <c r="W83" s="67" t="str">
        <f>W75</f>
        <v>Ашкеева А.</v>
      </c>
      <c r="X83" s="61" t="str">
        <f>X71</f>
        <v>Ержанкызы А.</v>
      </c>
      <c r="Y83" s="69"/>
      <c r="Z83" s="69"/>
      <c r="AA83" s="69"/>
      <c r="AB83" s="69"/>
      <c r="AC83" s="76"/>
      <c r="AD83" s="83"/>
      <c r="AE83" s="84"/>
      <c r="AF83" s="78">
        <f t="shared" si="77"/>
        <v>0</v>
      </c>
      <c r="AG83" s="69">
        <f t="shared" si="78"/>
        <v>0</v>
      </c>
      <c r="AH83" s="64"/>
      <c r="AI83" s="65">
        <f t="shared" si="79"/>
        <v>0</v>
      </c>
      <c r="AJ83" s="65">
        <f t="shared" si="80"/>
        <v>0</v>
      </c>
      <c r="AK83" s="65">
        <f t="shared" si="81"/>
        <v>0</v>
      </c>
      <c r="AL83" s="65">
        <f t="shared" si="82"/>
        <v>0</v>
      </c>
      <c r="AM83" s="65">
        <f t="shared" si="83"/>
        <v>0</v>
      </c>
      <c r="AN83" s="65">
        <f t="shared" si="84"/>
        <v>0</v>
      </c>
    </row>
    <row r="84" spans="20:40" ht="26.4">
      <c r="T84" s="70">
        <v>4</v>
      </c>
      <c r="U84" s="60">
        <v>5</v>
      </c>
      <c r="V84" s="60">
        <v>10</v>
      </c>
      <c r="W84" s="67" t="str">
        <f>W76</f>
        <v>Смирнова А.</v>
      </c>
      <c r="X84" s="67" t="str">
        <f>X78</f>
        <v>Саидмуратханова С.</v>
      </c>
      <c r="Y84" s="62">
        <v>8</v>
      </c>
      <c r="Z84" s="62">
        <v>4</v>
      </c>
      <c r="AA84" s="62">
        <v>7</v>
      </c>
      <c r="AB84" s="62"/>
      <c r="AC84" s="75"/>
      <c r="AD84" s="81">
        <v>3</v>
      </c>
      <c r="AE84" s="82">
        <v>0</v>
      </c>
      <c r="AF84" s="77">
        <f t="shared" si="77"/>
        <v>1</v>
      </c>
      <c r="AG84" s="63">
        <f t="shared" si="78"/>
        <v>0</v>
      </c>
      <c r="AH84" s="64"/>
      <c r="AI84" s="65">
        <f t="shared" si="79"/>
        <v>1</v>
      </c>
      <c r="AJ84" s="65">
        <f t="shared" si="80"/>
        <v>1</v>
      </c>
      <c r="AK84" s="65">
        <f t="shared" si="81"/>
        <v>1</v>
      </c>
      <c r="AL84" s="65">
        <f t="shared" si="82"/>
        <v>0</v>
      </c>
      <c r="AM84" s="65">
        <f t="shared" si="83"/>
        <v>0</v>
      </c>
      <c r="AN84" s="65">
        <f t="shared" si="84"/>
        <v>3</v>
      </c>
    </row>
    <row r="85" spans="20:40">
      <c r="T85" s="70">
        <v>5</v>
      </c>
      <c r="U85" s="60">
        <v>6</v>
      </c>
      <c r="V85" s="60">
        <v>9</v>
      </c>
      <c r="W85" s="61" t="str">
        <f>W77</f>
        <v>Сандыбаева М.</v>
      </c>
      <c r="X85" s="61" t="str">
        <f>X79</f>
        <v>Цвигун А.</v>
      </c>
      <c r="Y85" s="62">
        <v>-5</v>
      </c>
      <c r="Z85" s="62">
        <v>8</v>
      </c>
      <c r="AA85" s="62">
        <v>11</v>
      </c>
      <c r="AB85" s="62">
        <v>7</v>
      </c>
      <c r="AC85" s="75"/>
      <c r="AD85" s="81">
        <v>3</v>
      </c>
      <c r="AE85" s="82">
        <v>1</v>
      </c>
      <c r="AF85" s="77">
        <f t="shared" si="77"/>
        <v>1</v>
      </c>
      <c r="AG85" s="63">
        <f t="shared" si="78"/>
        <v>0</v>
      </c>
      <c r="AH85" s="64"/>
      <c r="AI85" s="65">
        <f t="shared" si="79"/>
        <v>-1</v>
      </c>
      <c r="AJ85" s="65">
        <f t="shared" si="80"/>
        <v>1</v>
      </c>
      <c r="AK85" s="65">
        <f t="shared" si="81"/>
        <v>1</v>
      </c>
      <c r="AL85" s="65">
        <f t="shared" si="82"/>
        <v>1</v>
      </c>
      <c r="AM85" s="65">
        <f t="shared" si="83"/>
        <v>0</v>
      </c>
      <c r="AN85" s="65">
        <f t="shared" si="84"/>
        <v>2</v>
      </c>
    </row>
    <row r="86" spans="20:40" ht="13.8" thickBot="1">
      <c r="T86" s="70">
        <v>6</v>
      </c>
      <c r="U86" s="60">
        <v>7</v>
      </c>
      <c r="V86" s="60">
        <v>8</v>
      </c>
      <c r="W86" s="61" t="str">
        <f>W78</f>
        <v>Торшаева Г.</v>
      </c>
      <c r="X86" s="61" t="str">
        <f>W79</f>
        <v>Кошкумбаева Ж.</v>
      </c>
      <c r="Y86" s="62">
        <v>3</v>
      </c>
      <c r="Z86" s="62">
        <v>5</v>
      </c>
      <c r="AA86" s="62">
        <v>8</v>
      </c>
      <c r="AB86" s="62"/>
      <c r="AC86" s="75"/>
      <c r="AD86" s="85">
        <v>3</v>
      </c>
      <c r="AE86" s="86">
        <v>0</v>
      </c>
      <c r="AF86" s="77">
        <f t="shared" si="77"/>
        <v>1</v>
      </c>
      <c r="AG86" s="63">
        <f t="shared" si="78"/>
        <v>0</v>
      </c>
      <c r="AH86" s="64"/>
      <c r="AI86" s="65">
        <f t="shared" si="79"/>
        <v>1</v>
      </c>
      <c r="AJ86" s="65">
        <f t="shared" si="80"/>
        <v>1</v>
      </c>
      <c r="AK86" s="65">
        <f t="shared" si="81"/>
        <v>1</v>
      </c>
      <c r="AL86" s="65">
        <f t="shared" si="82"/>
        <v>0</v>
      </c>
      <c r="AM86" s="65">
        <f t="shared" si="83"/>
        <v>0</v>
      </c>
      <c r="AN86" s="65">
        <f t="shared" si="84"/>
        <v>3</v>
      </c>
    </row>
    <row r="88" spans="20:40">
      <c r="W88" s="236" t="s">
        <v>428</v>
      </c>
      <c r="X88" s="236"/>
      <c r="Y88" s="236"/>
      <c r="Z88" s="236"/>
      <c r="AA88" s="236"/>
      <c r="AB88" s="236"/>
      <c r="AC88" s="236"/>
      <c r="AD88" s="236"/>
      <c r="AE88" s="236"/>
    </row>
    <row r="89" spans="20:40">
      <c r="W89" s="236" t="s">
        <v>429</v>
      </c>
      <c r="X89" s="236"/>
      <c r="Y89" s="236"/>
      <c r="Z89" s="236"/>
      <c r="AA89" s="236"/>
      <c r="AB89" s="236"/>
      <c r="AC89" s="236"/>
      <c r="AD89" s="236"/>
      <c r="AE89" s="236"/>
    </row>
  </sheetData>
  <mergeCells count="18">
    <mergeCell ref="W88:AE88"/>
    <mergeCell ref="W89:AE89"/>
    <mergeCell ref="W7:AD7"/>
    <mergeCell ref="W8:AD8"/>
    <mergeCell ref="T17:AE17"/>
    <mergeCell ref="T24:AE24"/>
    <mergeCell ref="T31:AE31"/>
    <mergeCell ref="T10:AE10"/>
    <mergeCell ref="T38:AE38"/>
    <mergeCell ref="T80:AE80"/>
    <mergeCell ref="T45:AE45"/>
    <mergeCell ref="T52:AE52"/>
    <mergeCell ref="T59:AE59"/>
    <mergeCell ref="T66:AE66"/>
    <mergeCell ref="T73:AE73"/>
    <mergeCell ref="W3:AD3"/>
    <mergeCell ref="W4:AD4"/>
    <mergeCell ref="W5:A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88"/>
  <sheetViews>
    <sheetView workbookViewId="0">
      <selection activeCell="V1" sqref="V1:W1048576"/>
    </sheetView>
  </sheetViews>
  <sheetFormatPr defaultRowHeight="13.2" outlineLevelCol="1"/>
  <cols>
    <col min="1" max="1" width="3.88671875" customWidth="1"/>
    <col min="2" max="3" width="5.5546875" hidden="1" customWidth="1" outlineLevel="1"/>
    <col min="4" max="4" width="24.44140625" customWidth="1" collapsed="1"/>
    <col min="5" max="5" width="20.88671875" customWidth="1"/>
    <col min="6" max="6" width="5.109375" customWidth="1"/>
    <col min="7" max="8" width="4.6640625" customWidth="1"/>
    <col min="9" max="9" width="5" customWidth="1"/>
    <col min="10" max="10" width="4.88671875" customWidth="1"/>
    <col min="11" max="11" width="7.44140625" customWidth="1"/>
    <col min="12" max="12" width="6.44140625" customWidth="1"/>
    <col min="13" max="13" width="9.109375" hidden="1" customWidth="1" outlineLevel="1" collapsed="1"/>
    <col min="14" max="14" width="9.109375" hidden="1" customWidth="1" outlineLevel="1"/>
    <col min="15" max="15" width="2.33203125" customWidth="1" collapsed="1"/>
    <col min="16" max="21" width="9.109375" hidden="1" customWidth="1" outlineLevel="1"/>
    <col min="22" max="22" width="3.33203125" hidden="1" customWidth="1" outlineLevel="1" collapsed="1"/>
    <col min="23" max="23" width="18.5546875" hidden="1" customWidth="1" outlineLevel="1"/>
    <col min="24" max="24" width="9.109375" collapsed="1"/>
  </cols>
  <sheetData>
    <row r="2" spans="1:23" ht="15.6">
      <c r="D2" s="212" t="s">
        <v>282</v>
      </c>
      <c r="E2" s="212"/>
      <c r="F2" s="212"/>
      <c r="G2" s="212"/>
      <c r="H2" s="212"/>
      <c r="I2" s="212"/>
      <c r="J2" s="212"/>
      <c r="K2" s="212"/>
    </row>
    <row r="3" spans="1:23" ht="15.6">
      <c r="D3" s="213" t="s">
        <v>102</v>
      </c>
      <c r="E3" s="213"/>
      <c r="F3" s="213"/>
      <c r="G3" s="213"/>
      <c r="H3" s="213"/>
      <c r="I3" s="213"/>
      <c r="J3" s="213"/>
      <c r="K3" s="213"/>
    </row>
    <row r="4" spans="1:23" ht="16.2">
      <c r="D4" s="214" t="s">
        <v>103</v>
      </c>
      <c r="E4" s="214"/>
      <c r="F4" s="214"/>
      <c r="G4" s="214"/>
      <c r="H4" s="214"/>
      <c r="I4" s="214"/>
      <c r="J4" s="214"/>
      <c r="K4" s="214"/>
    </row>
    <row r="6" spans="1:23">
      <c r="D6" s="236" t="s">
        <v>426</v>
      </c>
      <c r="E6" s="236"/>
      <c r="F6" s="236"/>
      <c r="G6" s="236"/>
      <c r="H6" s="236"/>
      <c r="I6" s="236"/>
      <c r="J6" s="236"/>
      <c r="K6" s="236"/>
    </row>
    <row r="7" spans="1:23">
      <c r="D7" s="236" t="s">
        <v>57</v>
      </c>
      <c r="E7" s="236"/>
      <c r="F7" s="236"/>
      <c r="G7" s="236"/>
      <c r="H7" s="236"/>
      <c r="I7" s="236"/>
      <c r="J7" s="236"/>
      <c r="K7" s="236"/>
    </row>
    <row r="9" spans="1:23" ht="13.8" thickBot="1">
      <c r="A9" s="238" t="s">
        <v>36</v>
      </c>
      <c r="B9" s="238"/>
      <c r="C9" s="238"/>
      <c r="D9" s="238"/>
      <c r="E9" s="238"/>
      <c r="F9" s="238"/>
      <c r="G9" s="238"/>
      <c r="H9" s="238"/>
      <c r="I9" s="238"/>
      <c r="J9" s="238"/>
      <c r="K9" s="239"/>
      <c r="L9" s="239"/>
    </row>
    <row r="10" spans="1:23">
      <c r="A10" s="70">
        <v>1</v>
      </c>
      <c r="B10" s="60">
        <v>1</v>
      </c>
      <c r="C10" s="60">
        <v>12</v>
      </c>
      <c r="D10" s="61" t="str">
        <f t="shared" ref="D10:D15" si="0">W10</f>
        <v>Курмангалиев А.</v>
      </c>
      <c r="E10" s="61" t="str">
        <f>W21</f>
        <v>Кыстаубаев Д.</v>
      </c>
      <c r="F10" s="62">
        <v>2</v>
      </c>
      <c r="G10" s="62">
        <v>7</v>
      </c>
      <c r="H10" s="62">
        <v>7</v>
      </c>
      <c r="I10" s="62"/>
      <c r="J10" s="75"/>
      <c r="K10" s="79">
        <v>3</v>
      </c>
      <c r="L10" s="80">
        <v>0</v>
      </c>
      <c r="M10" s="77">
        <f t="shared" ref="M10:M15" si="1">IF(OR(U10=1,U10=2,U10=3),1,0)</f>
        <v>1</v>
      </c>
      <c r="N10" s="63">
        <f t="shared" ref="N10:N15" si="2">IF(OR(U10=-1,U10=-2,U10=-3),1,0)</f>
        <v>0</v>
      </c>
      <c r="O10" s="64"/>
      <c r="P10" s="65">
        <f t="shared" ref="P10:T15" si="3">SIGN(F10)</f>
        <v>1</v>
      </c>
      <c r="Q10" s="65">
        <f t="shared" si="3"/>
        <v>1</v>
      </c>
      <c r="R10" s="65">
        <f t="shared" si="3"/>
        <v>1</v>
      </c>
      <c r="S10" s="65">
        <f t="shared" si="3"/>
        <v>0</v>
      </c>
      <c r="T10" s="65">
        <f t="shared" si="3"/>
        <v>0</v>
      </c>
      <c r="U10" s="65">
        <f t="shared" ref="U10:U15" si="4">P10+Q10+R10+S10+T10</f>
        <v>3</v>
      </c>
      <c r="V10" s="64">
        <v>1</v>
      </c>
      <c r="W10" t="s">
        <v>60</v>
      </c>
    </row>
    <row r="11" spans="1:23">
      <c r="A11" s="70">
        <v>2</v>
      </c>
      <c r="B11" s="60">
        <v>2</v>
      </c>
      <c r="C11" s="68">
        <v>11</v>
      </c>
      <c r="D11" s="66" t="str">
        <f t="shared" si="0"/>
        <v>Харки И.</v>
      </c>
      <c r="E11" s="67" t="str">
        <f>W20</f>
        <v>Ши Ченян</v>
      </c>
      <c r="F11" s="62">
        <v>6</v>
      </c>
      <c r="G11" s="62">
        <v>4</v>
      </c>
      <c r="H11" s="62">
        <v>9</v>
      </c>
      <c r="I11" s="62"/>
      <c r="J11" s="75"/>
      <c r="K11" s="81">
        <v>3</v>
      </c>
      <c r="L11" s="82">
        <v>0</v>
      </c>
      <c r="M11" s="77">
        <f t="shared" si="1"/>
        <v>1</v>
      </c>
      <c r="N11" s="63">
        <f t="shared" si="2"/>
        <v>0</v>
      </c>
      <c r="O11" s="64"/>
      <c r="P11" s="65">
        <f t="shared" si="3"/>
        <v>1</v>
      </c>
      <c r="Q11" s="65">
        <f t="shared" si="3"/>
        <v>1</v>
      </c>
      <c r="R11" s="65">
        <f t="shared" si="3"/>
        <v>1</v>
      </c>
      <c r="S11" s="65">
        <f t="shared" si="3"/>
        <v>0</v>
      </c>
      <c r="T11" s="65">
        <f t="shared" si="3"/>
        <v>0</v>
      </c>
      <c r="U11" s="65">
        <f t="shared" si="4"/>
        <v>3</v>
      </c>
      <c r="V11" s="64">
        <v>2</v>
      </c>
      <c r="W11" t="s">
        <v>61</v>
      </c>
    </row>
    <row r="12" spans="1:23">
      <c r="A12" s="70">
        <v>3</v>
      </c>
      <c r="B12" s="68">
        <v>3</v>
      </c>
      <c r="C12" s="68">
        <v>10</v>
      </c>
      <c r="D12" s="67" t="str">
        <f t="shared" si="0"/>
        <v>Курмамбаев С.</v>
      </c>
      <c r="E12" s="61" t="str">
        <f>W19</f>
        <v>Гайнеденов Е</v>
      </c>
      <c r="F12" s="69">
        <v>6</v>
      </c>
      <c r="G12" s="69">
        <v>8</v>
      </c>
      <c r="H12" s="69">
        <v>-12</v>
      </c>
      <c r="I12" s="69">
        <v>6</v>
      </c>
      <c r="J12" s="76"/>
      <c r="K12" s="83">
        <v>3</v>
      </c>
      <c r="L12" s="84">
        <v>1</v>
      </c>
      <c r="M12" s="78">
        <f t="shared" si="1"/>
        <v>1</v>
      </c>
      <c r="N12" s="69">
        <f t="shared" si="2"/>
        <v>0</v>
      </c>
      <c r="O12" s="64"/>
      <c r="P12" s="65">
        <f t="shared" si="3"/>
        <v>1</v>
      </c>
      <c r="Q12" s="65">
        <f t="shared" si="3"/>
        <v>1</v>
      </c>
      <c r="R12" s="65">
        <f t="shared" si="3"/>
        <v>-1</v>
      </c>
      <c r="S12" s="65">
        <f t="shared" si="3"/>
        <v>1</v>
      </c>
      <c r="T12" s="65">
        <f t="shared" si="3"/>
        <v>0</v>
      </c>
      <c r="U12" s="65">
        <f t="shared" si="4"/>
        <v>2</v>
      </c>
      <c r="V12" s="64">
        <v>3</v>
      </c>
      <c r="W12" t="s">
        <v>62</v>
      </c>
    </row>
    <row r="13" spans="1:23">
      <c r="A13" s="70">
        <v>4</v>
      </c>
      <c r="B13" s="60">
        <v>4</v>
      </c>
      <c r="C13" s="60">
        <v>9</v>
      </c>
      <c r="D13" s="67" t="str">
        <f t="shared" si="0"/>
        <v>Жубанов С.</v>
      </c>
      <c r="E13" s="67" t="str">
        <f>W18</f>
        <v>Ниеткалиев Б.</v>
      </c>
      <c r="F13" s="62">
        <v>8</v>
      </c>
      <c r="G13" s="62">
        <v>16</v>
      </c>
      <c r="H13" s="62">
        <v>8</v>
      </c>
      <c r="I13" s="62"/>
      <c r="J13" s="75"/>
      <c r="K13" s="81">
        <v>3</v>
      </c>
      <c r="L13" s="82">
        <v>0</v>
      </c>
      <c r="M13" s="77">
        <f t="shared" si="1"/>
        <v>1</v>
      </c>
      <c r="N13" s="63">
        <f t="shared" si="2"/>
        <v>0</v>
      </c>
      <c r="O13" s="64"/>
      <c r="P13" s="65">
        <f t="shared" si="3"/>
        <v>1</v>
      </c>
      <c r="Q13" s="65">
        <f t="shared" si="3"/>
        <v>1</v>
      </c>
      <c r="R13" s="65">
        <f t="shared" si="3"/>
        <v>1</v>
      </c>
      <c r="S13" s="65">
        <f t="shared" si="3"/>
        <v>0</v>
      </c>
      <c r="T13" s="65">
        <f t="shared" si="3"/>
        <v>0</v>
      </c>
      <c r="U13" s="65">
        <f t="shared" si="4"/>
        <v>3</v>
      </c>
      <c r="V13" s="64">
        <v>4</v>
      </c>
      <c r="W13" t="s">
        <v>64</v>
      </c>
    </row>
    <row r="14" spans="1:23">
      <c r="A14" s="70">
        <v>5</v>
      </c>
      <c r="B14" s="60">
        <v>5</v>
      </c>
      <c r="C14" s="60">
        <v>8</v>
      </c>
      <c r="D14" s="61" t="str">
        <f t="shared" si="0"/>
        <v>Ким Т.</v>
      </c>
      <c r="E14" s="61" t="str">
        <f>W17</f>
        <v>Харки А-М.</v>
      </c>
      <c r="F14" s="62">
        <v>5</v>
      </c>
      <c r="G14" s="62">
        <v>-13</v>
      </c>
      <c r="H14" s="62">
        <v>-8</v>
      </c>
      <c r="I14" s="62">
        <v>14</v>
      </c>
      <c r="J14" s="75">
        <v>-6</v>
      </c>
      <c r="K14" s="81">
        <v>2</v>
      </c>
      <c r="L14" s="82">
        <v>3</v>
      </c>
      <c r="M14" s="77">
        <f t="shared" si="1"/>
        <v>0</v>
      </c>
      <c r="N14" s="63">
        <f t="shared" si="2"/>
        <v>1</v>
      </c>
      <c r="O14" s="64"/>
      <c r="P14" s="65">
        <f t="shared" si="3"/>
        <v>1</v>
      </c>
      <c r="Q14" s="65">
        <f t="shared" si="3"/>
        <v>-1</v>
      </c>
      <c r="R14" s="65">
        <f t="shared" si="3"/>
        <v>-1</v>
      </c>
      <c r="S14" s="65">
        <f t="shared" si="3"/>
        <v>1</v>
      </c>
      <c r="T14" s="65">
        <f t="shared" si="3"/>
        <v>-1</v>
      </c>
      <c r="U14" s="65">
        <f t="shared" si="4"/>
        <v>-1</v>
      </c>
      <c r="V14" s="64">
        <v>5</v>
      </c>
      <c r="W14" t="s">
        <v>63</v>
      </c>
    </row>
    <row r="15" spans="1:23" ht="13.8" thickBot="1">
      <c r="A15" s="70">
        <v>6</v>
      </c>
      <c r="B15" s="60">
        <v>6</v>
      </c>
      <c r="C15" s="60">
        <v>7</v>
      </c>
      <c r="D15" s="61" t="str">
        <f t="shared" si="0"/>
        <v>Герасименко Т.</v>
      </c>
      <c r="E15" s="61" t="str">
        <f>W16</f>
        <v>Сарсенбай Д.</v>
      </c>
      <c r="F15" s="62">
        <v>-5</v>
      </c>
      <c r="G15" s="62">
        <v>9</v>
      </c>
      <c r="H15" s="62">
        <v>9</v>
      </c>
      <c r="I15" s="62">
        <v>8</v>
      </c>
      <c r="J15" s="75"/>
      <c r="K15" s="85">
        <v>3</v>
      </c>
      <c r="L15" s="86">
        <v>1</v>
      </c>
      <c r="M15" s="77">
        <f t="shared" si="1"/>
        <v>1</v>
      </c>
      <c r="N15" s="63">
        <f t="shared" si="2"/>
        <v>0</v>
      </c>
      <c r="O15" s="64"/>
      <c r="P15" s="65">
        <f t="shared" si="3"/>
        <v>-1</v>
      </c>
      <c r="Q15" s="65">
        <f t="shared" si="3"/>
        <v>1</v>
      </c>
      <c r="R15" s="65">
        <f t="shared" si="3"/>
        <v>1</v>
      </c>
      <c r="S15" s="65">
        <f t="shared" si="3"/>
        <v>1</v>
      </c>
      <c r="T15" s="65">
        <f t="shared" si="3"/>
        <v>0</v>
      </c>
      <c r="U15" s="65">
        <f t="shared" si="4"/>
        <v>2</v>
      </c>
      <c r="V15" s="64">
        <v>6</v>
      </c>
      <c r="W15" t="s">
        <v>65</v>
      </c>
    </row>
    <row r="16" spans="1:23" ht="13.8" thickBot="1">
      <c r="A16" s="233" t="s">
        <v>37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4"/>
      <c r="L16" s="237"/>
      <c r="V16" s="64">
        <v>7</v>
      </c>
      <c r="W16" t="s">
        <v>66</v>
      </c>
    </row>
    <row r="17" spans="1:23">
      <c r="A17" s="70">
        <v>1</v>
      </c>
      <c r="B17" s="60">
        <v>11</v>
      </c>
      <c r="C17" s="60">
        <v>1</v>
      </c>
      <c r="D17" s="61" t="str">
        <f>E11</f>
        <v>Ши Ченян</v>
      </c>
      <c r="E17" s="61" t="str">
        <f>D10</f>
        <v>Курмангалиев А.</v>
      </c>
      <c r="F17" s="62">
        <v>-6</v>
      </c>
      <c r="G17" s="62">
        <v>-4</v>
      </c>
      <c r="H17" s="62">
        <v>-8</v>
      </c>
      <c r="I17" s="62"/>
      <c r="J17" s="75"/>
      <c r="K17" s="79">
        <v>0</v>
      </c>
      <c r="L17" s="80">
        <v>3</v>
      </c>
      <c r="M17" s="77">
        <f t="shared" ref="M17:M22" si="5">IF(OR(U17=1,U17=2,U17=3),1,0)</f>
        <v>0</v>
      </c>
      <c r="N17" s="63">
        <f t="shared" ref="N17:N22" si="6">IF(OR(U17=-1,U17=-2,U17=-3),1,0)</f>
        <v>1</v>
      </c>
      <c r="O17" s="64"/>
      <c r="P17" s="65">
        <f t="shared" ref="P17:T22" si="7">SIGN(F17)</f>
        <v>-1</v>
      </c>
      <c r="Q17" s="65">
        <f t="shared" si="7"/>
        <v>-1</v>
      </c>
      <c r="R17" s="65">
        <f t="shared" si="7"/>
        <v>-1</v>
      </c>
      <c r="S17" s="65">
        <f t="shared" si="7"/>
        <v>0</v>
      </c>
      <c r="T17" s="65">
        <f t="shared" si="7"/>
        <v>0</v>
      </c>
      <c r="U17" s="65">
        <f t="shared" ref="U17:U22" si="8">P17+Q17+R17+S17+T17</f>
        <v>-3</v>
      </c>
      <c r="V17" s="64">
        <v>8</v>
      </c>
      <c r="W17" t="s">
        <v>67</v>
      </c>
    </row>
    <row r="18" spans="1:23">
      <c r="A18" s="70">
        <v>2</v>
      </c>
      <c r="B18" s="60">
        <v>12</v>
      </c>
      <c r="C18" s="68">
        <v>10</v>
      </c>
      <c r="D18" s="66" t="str">
        <f>E10</f>
        <v>Кыстаубаев Д.</v>
      </c>
      <c r="E18" s="67" t="str">
        <f>E12</f>
        <v>Гайнеденов Е</v>
      </c>
      <c r="F18" s="62">
        <v>-10</v>
      </c>
      <c r="G18" s="62">
        <v>2</v>
      </c>
      <c r="H18" s="62">
        <v>-4</v>
      </c>
      <c r="I18" s="62">
        <v>-9</v>
      </c>
      <c r="J18" s="75"/>
      <c r="K18" s="81">
        <v>1</v>
      </c>
      <c r="L18" s="82">
        <v>3</v>
      </c>
      <c r="M18" s="77">
        <f t="shared" si="5"/>
        <v>0</v>
      </c>
      <c r="N18" s="63">
        <f t="shared" si="6"/>
        <v>1</v>
      </c>
      <c r="O18" s="64"/>
      <c r="P18" s="65">
        <f t="shared" si="7"/>
        <v>-1</v>
      </c>
      <c r="Q18" s="65">
        <f t="shared" si="7"/>
        <v>1</v>
      </c>
      <c r="R18" s="65">
        <f t="shared" si="7"/>
        <v>-1</v>
      </c>
      <c r="S18" s="65">
        <f t="shared" si="7"/>
        <v>-1</v>
      </c>
      <c r="T18" s="65">
        <f t="shared" si="7"/>
        <v>0</v>
      </c>
      <c r="U18" s="65">
        <f t="shared" si="8"/>
        <v>-2</v>
      </c>
      <c r="V18" s="64">
        <v>9</v>
      </c>
      <c r="W18" t="s">
        <v>69</v>
      </c>
    </row>
    <row r="19" spans="1:23">
      <c r="A19" s="70">
        <v>3</v>
      </c>
      <c r="B19" s="68">
        <v>2</v>
      </c>
      <c r="C19" s="68">
        <v>9</v>
      </c>
      <c r="D19" s="67" t="str">
        <f>D11</f>
        <v>Харки И.</v>
      </c>
      <c r="E19" s="61" t="str">
        <f>E13</f>
        <v>Ниеткалиев Б.</v>
      </c>
      <c r="F19" s="69">
        <v>10</v>
      </c>
      <c r="G19" s="69">
        <v>5</v>
      </c>
      <c r="H19" s="69">
        <v>7</v>
      </c>
      <c r="I19" s="69"/>
      <c r="J19" s="76"/>
      <c r="K19" s="83">
        <v>3</v>
      </c>
      <c r="L19" s="84">
        <v>0</v>
      </c>
      <c r="M19" s="78">
        <f t="shared" si="5"/>
        <v>1</v>
      </c>
      <c r="N19" s="69">
        <f t="shared" si="6"/>
        <v>0</v>
      </c>
      <c r="O19" s="64"/>
      <c r="P19" s="65">
        <f t="shared" si="7"/>
        <v>1</v>
      </c>
      <c r="Q19" s="65">
        <f t="shared" si="7"/>
        <v>1</v>
      </c>
      <c r="R19" s="65">
        <f t="shared" si="7"/>
        <v>1</v>
      </c>
      <c r="S19" s="65">
        <f t="shared" si="7"/>
        <v>0</v>
      </c>
      <c r="T19" s="65">
        <f t="shared" si="7"/>
        <v>0</v>
      </c>
      <c r="U19" s="65">
        <f t="shared" si="8"/>
        <v>3</v>
      </c>
      <c r="V19" s="64">
        <v>10</v>
      </c>
      <c r="W19" t="s">
        <v>68</v>
      </c>
    </row>
    <row r="20" spans="1:23">
      <c r="A20" s="70">
        <v>4</v>
      </c>
      <c r="B20" s="60">
        <v>3</v>
      </c>
      <c r="C20" s="60">
        <v>8</v>
      </c>
      <c r="D20" s="67" t="str">
        <f>W12</f>
        <v>Курмамбаев С.</v>
      </c>
      <c r="E20" s="67" t="str">
        <f>E14</f>
        <v>Харки А-М.</v>
      </c>
      <c r="F20" s="62">
        <v>7</v>
      </c>
      <c r="G20" s="62">
        <v>9</v>
      </c>
      <c r="H20" s="62">
        <v>7</v>
      </c>
      <c r="I20" s="62"/>
      <c r="J20" s="75"/>
      <c r="K20" s="81">
        <v>3</v>
      </c>
      <c r="L20" s="82">
        <v>0</v>
      </c>
      <c r="M20" s="77">
        <f t="shared" si="5"/>
        <v>1</v>
      </c>
      <c r="N20" s="63">
        <f t="shared" si="6"/>
        <v>0</v>
      </c>
      <c r="O20" s="64"/>
      <c r="P20" s="65">
        <f t="shared" si="7"/>
        <v>1</v>
      </c>
      <c r="Q20" s="65">
        <f t="shared" si="7"/>
        <v>1</v>
      </c>
      <c r="R20" s="65">
        <f t="shared" si="7"/>
        <v>1</v>
      </c>
      <c r="S20" s="65">
        <f t="shared" si="7"/>
        <v>0</v>
      </c>
      <c r="T20" s="65">
        <f t="shared" si="7"/>
        <v>0</v>
      </c>
      <c r="U20" s="65">
        <f t="shared" si="8"/>
        <v>3</v>
      </c>
      <c r="V20" s="64">
        <v>11</v>
      </c>
      <c r="W20" t="s">
        <v>70</v>
      </c>
    </row>
    <row r="21" spans="1:23">
      <c r="A21" s="70">
        <v>5</v>
      </c>
      <c r="B21" s="60">
        <v>4</v>
      </c>
      <c r="C21" s="60">
        <v>7</v>
      </c>
      <c r="D21" s="61" t="str">
        <f>D13</f>
        <v>Жубанов С.</v>
      </c>
      <c r="E21" s="61" t="str">
        <f>E15</f>
        <v>Сарсенбай Д.</v>
      </c>
      <c r="F21" s="62">
        <v>6</v>
      </c>
      <c r="G21" s="62">
        <v>8</v>
      </c>
      <c r="H21" s="62">
        <v>-8</v>
      </c>
      <c r="I21" s="62">
        <v>7</v>
      </c>
      <c r="J21" s="75"/>
      <c r="K21" s="81">
        <v>3</v>
      </c>
      <c r="L21" s="82">
        <v>1</v>
      </c>
      <c r="M21" s="77">
        <f t="shared" si="5"/>
        <v>1</v>
      </c>
      <c r="N21" s="63">
        <f t="shared" si="6"/>
        <v>0</v>
      </c>
      <c r="O21" s="64"/>
      <c r="P21" s="65">
        <f t="shared" si="7"/>
        <v>1</v>
      </c>
      <c r="Q21" s="65">
        <f t="shared" si="7"/>
        <v>1</v>
      </c>
      <c r="R21" s="65">
        <f t="shared" si="7"/>
        <v>-1</v>
      </c>
      <c r="S21" s="65">
        <f t="shared" si="7"/>
        <v>1</v>
      </c>
      <c r="T21" s="65">
        <f t="shared" si="7"/>
        <v>0</v>
      </c>
      <c r="U21" s="65">
        <f t="shared" si="8"/>
        <v>2</v>
      </c>
      <c r="V21" s="64">
        <v>12</v>
      </c>
      <c r="W21" t="s">
        <v>71</v>
      </c>
    </row>
    <row r="22" spans="1:23" ht="13.8" thickBot="1">
      <c r="A22" s="70">
        <v>6</v>
      </c>
      <c r="B22" s="60">
        <v>5</v>
      </c>
      <c r="C22" s="60">
        <v>6</v>
      </c>
      <c r="D22" s="61" t="str">
        <f>D14</f>
        <v>Ким Т.</v>
      </c>
      <c r="E22" s="61" t="str">
        <f>D15</f>
        <v>Герасименко Т.</v>
      </c>
      <c r="F22" s="62">
        <v>8</v>
      </c>
      <c r="G22" s="62">
        <v>8</v>
      </c>
      <c r="H22" s="62">
        <v>4</v>
      </c>
      <c r="I22" s="62"/>
      <c r="J22" s="75"/>
      <c r="K22" s="85">
        <v>3</v>
      </c>
      <c r="L22" s="86">
        <v>0</v>
      </c>
      <c r="M22" s="77">
        <f t="shared" si="5"/>
        <v>1</v>
      </c>
      <c r="N22" s="63">
        <f t="shared" si="6"/>
        <v>0</v>
      </c>
      <c r="O22" s="64"/>
      <c r="P22" s="65">
        <f t="shared" si="7"/>
        <v>1</v>
      </c>
      <c r="Q22" s="65">
        <f t="shared" si="7"/>
        <v>1</v>
      </c>
      <c r="R22" s="65">
        <f t="shared" si="7"/>
        <v>1</v>
      </c>
      <c r="S22" s="65">
        <f t="shared" si="7"/>
        <v>0</v>
      </c>
      <c r="T22" s="65">
        <f t="shared" si="7"/>
        <v>0</v>
      </c>
      <c r="U22" s="65">
        <f t="shared" si="8"/>
        <v>3</v>
      </c>
    </row>
    <row r="23" spans="1:23" ht="13.8" thickBot="1">
      <c r="A23" s="235" t="s">
        <v>38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4"/>
      <c r="L23" s="237"/>
    </row>
    <row r="24" spans="1:23">
      <c r="A24" s="70">
        <v>1</v>
      </c>
      <c r="B24" s="60">
        <v>1</v>
      </c>
      <c r="C24" s="60">
        <v>10</v>
      </c>
      <c r="D24" s="61" t="str">
        <f>E17</f>
        <v>Курмангалиев А.</v>
      </c>
      <c r="E24" s="61" t="str">
        <f>E18</f>
        <v>Гайнеденов Е</v>
      </c>
      <c r="F24" s="62">
        <v>4</v>
      </c>
      <c r="G24" s="62">
        <v>-13</v>
      </c>
      <c r="H24" s="62">
        <v>3</v>
      </c>
      <c r="I24" s="62">
        <v>5</v>
      </c>
      <c r="J24" s="75"/>
      <c r="K24" s="79">
        <v>3</v>
      </c>
      <c r="L24" s="80">
        <v>1</v>
      </c>
      <c r="M24" s="77">
        <f t="shared" ref="M24:M29" si="9">IF(OR(U24=1,U24=2,U24=3),1,0)</f>
        <v>1</v>
      </c>
      <c r="N24" s="63">
        <f t="shared" ref="N24:N29" si="10">IF(OR(U24=-1,U24=-2,U24=-3),1,0)</f>
        <v>0</v>
      </c>
      <c r="O24" s="64"/>
      <c r="P24" s="65">
        <f t="shared" ref="P24:T29" si="11">SIGN(F24)</f>
        <v>1</v>
      </c>
      <c r="Q24" s="65">
        <f t="shared" si="11"/>
        <v>-1</v>
      </c>
      <c r="R24" s="65">
        <f t="shared" si="11"/>
        <v>1</v>
      </c>
      <c r="S24" s="65">
        <f t="shared" si="11"/>
        <v>1</v>
      </c>
      <c r="T24" s="65">
        <f t="shared" si="11"/>
        <v>0</v>
      </c>
      <c r="U24" s="65">
        <f t="shared" ref="U24:U29" si="12">P24+Q24+R24+S24+T24</f>
        <v>2</v>
      </c>
    </row>
    <row r="25" spans="1:23">
      <c r="A25" s="70">
        <v>2</v>
      </c>
      <c r="B25" s="60">
        <v>11</v>
      </c>
      <c r="C25" s="68">
        <v>9</v>
      </c>
      <c r="D25" s="66" t="str">
        <f>D17</f>
        <v>Ши Ченян</v>
      </c>
      <c r="E25" s="67" t="str">
        <f>E19</f>
        <v>Ниеткалиев Б.</v>
      </c>
      <c r="F25" s="62">
        <v>8</v>
      </c>
      <c r="G25" s="62">
        <v>-13</v>
      </c>
      <c r="H25" s="62">
        <v>9</v>
      </c>
      <c r="I25" s="62">
        <v>-9</v>
      </c>
      <c r="J25" s="75">
        <v>9</v>
      </c>
      <c r="K25" s="81">
        <v>3</v>
      </c>
      <c r="L25" s="82">
        <v>2</v>
      </c>
      <c r="M25" s="77">
        <f t="shared" si="9"/>
        <v>1</v>
      </c>
      <c r="N25" s="63">
        <f t="shared" si="10"/>
        <v>0</v>
      </c>
      <c r="O25" s="64"/>
      <c r="P25" s="65">
        <f t="shared" si="11"/>
        <v>1</v>
      </c>
      <c r="Q25" s="65">
        <f t="shared" si="11"/>
        <v>-1</v>
      </c>
      <c r="R25" s="65">
        <f t="shared" si="11"/>
        <v>1</v>
      </c>
      <c r="S25" s="65">
        <f t="shared" si="11"/>
        <v>-1</v>
      </c>
      <c r="T25" s="65">
        <f t="shared" si="11"/>
        <v>1</v>
      </c>
      <c r="U25" s="65">
        <f t="shared" si="12"/>
        <v>1</v>
      </c>
    </row>
    <row r="26" spans="1:23">
      <c r="A26" s="70">
        <v>3</v>
      </c>
      <c r="B26" s="68">
        <v>12</v>
      </c>
      <c r="C26" s="68">
        <v>8</v>
      </c>
      <c r="D26" s="67" t="str">
        <f>D18</f>
        <v>Кыстаубаев Д.</v>
      </c>
      <c r="E26" s="61" t="str">
        <f>E20</f>
        <v>Харки А-М.</v>
      </c>
      <c r="F26" s="69">
        <v>8</v>
      </c>
      <c r="G26" s="69">
        <v>5</v>
      </c>
      <c r="H26" s="69">
        <v>10</v>
      </c>
      <c r="I26" s="69"/>
      <c r="J26" s="76"/>
      <c r="K26" s="83">
        <v>3</v>
      </c>
      <c r="L26" s="84">
        <v>0</v>
      </c>
      <c r="M26" s="78">
        <f t="shared" si="9"/>
        <v>1</v>
      </c>
      <c r="N26" s="69">
        <f t="shared" si="10"/>
        <v>0</v>
      </c>
      <c r="O26" s="64"/>
      <c r="P26" s="65">
        <f t="shared" si="11"/>
        <v>1</v>
      </c>
      <c r="Q26" s="65">
        <f t="shared" si="11"/>
        <v>1</v>
      </c>
      <c r="R26" s="65">
        <f t="shared" si="11"/>
        <v>1</v>
      </c>
      <c r="S26" s="65">
        <f t="shared" si="11"/>
        <v>0</v>
      </c>
      <c r="T26" s="65">
        <f t="shared" si="11"/>
        <v>0</v>
      </c>
      <c r="U26" s="65">
        <f t="shared" si="12"/>
        <v>3</v>
      </c>
    </row>
    <row r="27" spans="1:23">
      <c r="A27" s="70">
        <v>4</v>
      </c>
      <c r="B27" s="60">
        <v>2</v>
      </c>
      <c r="C27" s="60">
        <v>7</v>
      </c>
      <c r="D27" s="67" t="str">
        <f>D19</f>
        <v>Харки И.</v>
      </c>
      <c r="E27" s="67" t="str">
        <f>E21</f>
        <v>Сарсенбай Д.</v>
      </c>
      <c r="F27" s="62">
        <v>10</v>
      </c>
      <c r="G27" s="62">
        <v>-8</v>
      </c>
      <c r="H27" s="62">
        <v>-7</v>
      </c>
      <c r="I27" s="62">
        <v>6</v>
      </c>
      <c r="J27" s="75">
        <v>9</v>
      </c>
      <c r="K27" s="81">
        <v>3</v>
      </c>
      <c r="L27" s="82">
        <v>2</v>
      </c>
      <c r="M27" s="77">
        <f t="shared" si="9"/>
        <v>1</v>
      </c>
      <c r="N27" s="63">
        <f t="shared" si="10"/>
        <v>0</v>
      </c>
      <c r="O27" s="64"/>
      <c r="P27" s="65">
        <f t="shared" si="11"/>
        <v>1</v>
      </c>
      <c r="Q27" s="65">
        <f t="shared" si="11"/>
        <v>-1</v>
      </c>
      <c r="R27" s="65">
        <f t="shared" si="11"/>
        <v>-1</v>
      </c>
      <c r="S27" s="65">
        <f t="shared" si="11"/>
        <v>1</v>
      </c>
      <c r="T27" s="65">
        <f t="shared" si="11"/>
        <v>1</v>
      </c>
      <c r="U27" s="65">
        <f t="shared" si="12"/>
        <v>1</v>
      </c>
    </row>
    <row r="28" spans="1:23">
      <c r="A28" s="70">
        <v>5</v>
      </c>
      <c r="B28" s="60">
        <v>3</v>
      </c>
      <c r="C28" s="60">
        <v>6</v>
      </c>
      <c r="D28" s="61" t="str">
        <f>D20</f>
        <v>Курмамбаев С.</v>
      </c>
      <c r="E28" s="61" t="str">
        <f>E22</f>
        <v>Герасименко Т.</v>
      </c>
      <c r="F28" s="62">
        <v>6</v>
      </c>
      <c r="G28" s="62">
        <v>9</v>
      </c>
      <c r="H28" s="62">
        <v>9</v>
      </c>
      <c r="I28" s="62"/>
      <c r="J28" s="75"/>
      <c r="K28" s="81">
        <v>3</v>
      </c>
      <c r="L28" s="82">
        <v>0</v>
      </c>
      <c r="M28" s="77">
        <f t="shared" si="9"/>
        <v>1</v>
      </c>
      <c r="N28" s="63">
        <f t="shared" si="10"/>
        <v>0</v>
      </c>
      <c r="O28" s="64"/>
      <c r="P28" s="65">
        <f t="shared" si="11"/>
        <v>1</v>
      </c>
      <c r="Q28" s="65">
        <f t="shared" si="11"/>
        <v>1</v>
      </c>
      <c r="R28" s="65">
        <f t="shared" si="11"/>
        <v>1</v>
      </c>
      <c r="S28" s="65">
        <f t="shared" si="11"/>
        <v>0</v>
      </c>
      <c r="T28" s="65">
        <f t="shared" si="11"/>
        <v>0</v>
      </c>
      <c r="U28" s="65">
        <f t="shared" si="12"/>
        <v>3</v>
      </c>
    </row>
    <row r="29" spans="1:23" ht="13.8" thickBot="1">
      <c r="A29" s="70">
        <v>6</v>
      </c>
      <c r="B29" s="60">
        <v>4</v>
      </c>
      <c r="C29" s="60">
        <v>5</v>
      </c>
      <c r="D29" s="61" t="str">
        <f>D21</f>
        <v>Жубанов С.</v>
      </c>
      <c r="E29" s="61" t="str">
        <f>D22</f>
        <v>Ким Т.</v>
      </c>
      <c r="F29" s="62">
        <v>10</v>
      </c>
      <c r="G29" s="62">
        <v>-8</v>
      </c>
      <c r="H29" s="62">
        <v>5</v>
      </c>
      <c r="I29" s="62">
        <v>-9</v>
      </c>
      <c r="J29" s="75">
        <v>7</v>
      </c>
      <c r="K29" s="85">
        <v>3</v>
      </c>
      <c r="L29" s="86">
        <v>2</v>
      </c>
      <c r="M29" s="77">
        <f t="shared" si="9"/>
        <v>1</v>
      </c>
      <c r="N29" s="63">
        <f t="shared" si="10"/>
        <v>0</v>
      </c>
      <c r="O29" s="64"/>
      <c r="P29" s="65">
        <f t="shared" si="11"/>
        <v>1</v>
      </c>
      <c r="Q29" s="65">
        <f t="shared" si="11"/>
        <v>-1</v>
      </c>
      <c r="R29" s="65">
        <f t="shared" si="11"/>
        <v>1</v>
      </c>
      <c r="S29" s="65">
        <f t="shared" si="11"/>
        <v>-1</v>
      </c>
      <c r="T29" s="65">
        <f t="shared" si="11"/>
        <v>1</v>
      </c>
      <c r="U29" s="65">
        <f t="shared" si="12"/>
        <v>1</v>
      </c>
    </row>
    <row r="30" spans="1:23" ht="13.8" thickBot="1">
      <c r="A30" s="233" t="s">
        <v>39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4"/>
      <c r="L30" s="237"/>
    </row>
    <row r="31" spans="1:23">
      <c r="A31" s="70">
        <v>1</v>
      </c>
      <c r="B31" s="60">
        <v>9</v>
      </c>
      <c r="C31" s="60">
        <v>1</v>
      </c>
      <c r="D31" s="61" t="str">
        <f>E25</f>
        <v>Ниеткалиев Б.</v>
      </c>
      <c r="E31" s="61" t="str">
        <f>D24</f>
        <v>Курмангалиев А.</v>
      </c>
      <c r="F31" s="62">
        <v>-1</v>
      </c>
      <c r="G31" s="62">
        <v>-4</v>
      </c>
      <c r="H31" s="62">
        <v>-9</v>
      </c>
      <c r="I31" s="62"/>
      <c r="J31" s="75"/>
      <c r="K31" s="79">
        <v>0</v>
      </c>
      <c r="L31" s="80">
        <v>3</v>
      </c>
      <c r="M31" s="77">
        <f t="shared" ref="M31:M36" si="13">IF(OR(U31=1,U31=2,U31=3),1,0)</f>
        <v>0</v>
      </c>
      <c r="N31" s="63">
        <f t="shared" ref="N31:N36" si="14">IF(OR(U31=-1,U31=-2,U31=-3),1,0)</f>
        <v>1</v>
      </c>
      <c r="O31" s="64"/>
      <c r="P31" s="65">
        <f t="shared" ref="P31:T36" si="15">SIGN(F31)</f>
        <v>-1</v>
      </c>
      <c r="Q31" s="65">
        <f t="shared" si="15"/>
        <v>-1</v>
      </c>
      <c r="R31" s="65">
        <f t="shared" si="15"/>
        <v>-1</v>
      </c>
      <c r="S31" s="65">
        <f t="shared" si="15"/>
        <v>0</v>
      </c>
      <c r="T31" s="65">
        <f t="shared" si="15"/>
        <v>0</v>
      </c>
      <c r="U31" s="65">
        <f t="shared" ref="U31:U36" si="16">P31+Q31+R31+S31+T31</f>
        <v>-3</v>
      </c>
    </row>
    <row r="32" spans="1:23">
      <c r="A32" s="70">
        <v>2</v>
      </c>
      <c r="B32" s="60">
        <v>10</v>
      </c>
      <c r="C32" s="68">
        <v>8</v>
      </c>
      <c r="D32" s="66" t="str">
        <f>E24</f>
        <v>Гайнеденов Е</v>
      </c>
      <c r="E32" s="67" t="str">
        <f>E26</f>
        <v>Харки А-М.</v>
      </c>
      <c r="F32" s="62">
        <v>-7</v>
      </c>
      <c r="G32" s="62">
        <v>11</v>
      </c>
      <c r="H32" s="62">
        <v>-6</v>
      </c>
      <c r="I32" s="62">
        <v>7</v>
      </c>
      <c r="J32" s="75">
        <v>-8</v>
      </c>
      <c r="K32" s="81">
        <v>2</v>
      </c>
      <c r="L32" s="82">
        <v>3</v>
      </c>
      <c r="M32" s="77">
        <f t="shared" si="13"/>
        <v>0</v>
      </c>
      <c r="N32" s="63">
        <f t="shared" si="14"/>
        <v>1</v>
      </c>
      <c r="O32" s="64"/>
      <c r="P32" s="65">
        <f t="shared" si="15"/>
        <v>-1</v>
      </c>
      <c r="Q32" s="65">
        <f t="shared" si="15"/>
        <v>1</v>
      </c>
      <c r="R32" s="65">
        <f t="shared" si="15"/>
        <v>-1</v>
      </c>
      <c r="S32" s="65">
        <f t="shared" si="15"/>
        <v>1</v>
      </c>
      <c r="T32" s="65">
        <f t="shared" si="15"/>
        <v>-1</v>
      </c>
      <c r="U32" s="65">
        <f t="shared" si="16"/>
        <v>-1</v>
      </c>
    </row>
    <row r="33" spans="1:21">
      <c r="A33" s="70">
        <v>3</v>
      </c>
      <c r="B33" s="68">
        <v>11</v>
      </c>
      <c r="C33" s="68">
        <v>7</v>
      </c>
      <c r="D33" s="67" t="str">
        <f>D25</f>
        <v>Ши Ченян</v>
      </c>
      <c r="E33" s="61" t="str">
        <f>E27</f>
        <v>Сарсенбай Д.</v>
      </c>
      <c r="F33" s="69">
        <v>-7</v>
      </c>
      <c r="G33" s="69">
        <v>-6</v>
      </c>
      <c r="H33" s="69">
        <v>-9</v>
      </c>
      <c r="I33" s="69"/>
      <c r="J33" s="76"/>
      <c r="K33" s="83">
        <v>0</v>
      </c>
      <c r="L33" s="84">
        <v>3</v>
      </c>
      <c r="M33" s="78">
        <f t="shared" si="13"/>
        <v>0</v>
      </c>
      <c r="N33" s="69">
        <f t="shared" si="14"/>
        <v>1</v>
      </c>
      <c r="O33" s="64"/>
      <c r="P33" s="65">
        <f t="shared" si="15"/>
        <v>-1</v>
      </c>
      <c r="Q33" s="65">
        <f t="shared" si="15"/>
        <v>-1</v>
      </c>
      <c r="R33" s="65">
        <f t="shared" si="15"/>
        <v>-1</v>
      </c>
      <c r="S33" s="65">
        <f t="shared" si="15"/>
        <v>0</v>
      </c>
      <c r="T33" s="65">
        <f t="shared" si="15"/>
        <v>0</v>
      </c>
      <c r="U33" s="65">
        <f t="shared" si="16"/>
        <v>-3</v>
      </c>
    </row>
    <row r="34" spans="1:21">
      <c r="A34" s="70">
        <v>4</v>
      </c>
      <c r="B34" s="60">
        <v>12</v>
      </c>
      <c r="C34" s="60">
        <v>6</v>
      </c>
      <c r="D34" s="67" t="str">
        <f>D26</f>
        <v>Кыстаубаев Д.</v>
      </c>
      <c r="E34" s="67" t="str">
        <f>E28</f>
        <v>Герасименко Т.</v>
      </c>
      <c r="F34" s="62">
        <v>9</v>
      </c>
      <c r="G34" s="62">
        <v>9</v>
      </c>
      <c r="H34" s="62">
        <v>-3</v>
      </c>
      <c r="I34" s="62">
        <v>5</v>
      </c>
      <c r="J34" s="75"/>
      <c r="K34" s="81">
        <v>3</v>
      </c>
      <c r="L34" s="82">
        <v>1</v>
      </c>
      <c r="M34" s="77">
        <f t="shared" si="13"/>
        <v>1</v>
      </c>
      <c r="N34" s="63">
        <f t="shared" si="14"/>
        <v>0</v>
      </c>
      <c r="O34" s="64"/>
      <c r="P34" s="65">
        <f t="shared" si="15"/>
        <v>1</v>
      </c>
      <c r="Q34" s="65">
        <f t="shared" si="15"/>
        <v>1</v>
      </c>
      <c r="R34" s="65">
        <f t="shared" si="15"/>
        <v>-1</v>
      </c>
      <c r="S34" s="65">
        <f t="shared" si="15"/>
        <v>1</v>
      </c>
      <c r="T34" s="65">
        <f t="shared" si="15"/>
        <v>0</v>
      </c>
      <c r="U34" s="65">
        <f t="shared" si="16"/>
        <v>2</v>
      </c>
    </row>
    <row r="35" spans="1:21">
      <c r="A35" s="70">
        <v>5</v>
      </c>
      <c r="B35" s="60">
        <v>2</v>
      </c>
      <c r="C35" s="60">
        <v>5</v>
      </c>
      <c r="D35" s="61" t="str">
        <f>D27</f>
        <v>Харки И.</v>
      </c>
      <c r="E35" s="61" t="str">
        <f>E29</f>
        <v>Ким Т.</v>
      </c>
      <c r="F35" s="62">
        <v>6</v>
      </c>
      <c r="G35" s="62">
        <v>13</v>
      </c>
      <c r="H35" s="62">
        <v>5</v>
      </c>
      <c r="I35" s="62"/>
      <c r="J35" s="75"/>
      <c r="K35" s="81">
        <v>3</v>
      </c>
      <c r="L35" s="82">
        <v>0</v>
      </c>
      <c r="M35" s="77">
        <f t="shared" si="13"/>
        <v>1</v>
      </c>
      <c r="N35" s="63">
        <f t="shared" si="14"/>
        <v>0</v>
      </c>
      <c r="O35" s="64"/>
      <c r="P35" s="65">
        <f t="shared" si="15"/>
        <v>1</v>
      </c>
      <c r="Q35" s="65">
        <f t="shared" si="15"/>
        <v>1</v>
      </c>
      <c r="R35" s="65">
        <f t="shared" si="15"/>
        <v>1</v>
      </c>
      <c r="S35" s="65">
        <f t="shared" si="15"/>
        <v>0</v>
      </c>
      <c r="T35" s="65">
        <f t="shared" si="15"/>
        <v>0</v>
      </c>
      <c r="U35" s="65">
        <f t="shared" si="16"/>
        <v>3</v>
      </c>
    </row>
    <row r="36" spans="1:21" ht="13.8" thickBot="1">
      <c r="A36" s="70">
        <v>6</v>
      </c>
      <c r="B36" s="60">
        <v>3</v>
      </c>
      <c r="C36" s="60">
        <v>4</v>
      </c>
      <c r="D36" s="61" t="str">
        <f>D28</f>
        <v>Курмамбаев С.</v>
      </c>
      <c r="E36" s="61" t="str">
        <f>D29</f>
        <v>Жубанов С.</v>
      </c>
      <c r="F36" s="62">
        <v>-9</v>
      </c>
      <c r="G36" s="62">
        <v>2</v>
      </c>
      <c r="H36" s="62">
        <v>-4</v>
      </c>
      <c r="I36" s="62">
        <v>-9</v>
      </c>
      <c r="J36" s="75"/>
      <c r="K36" s="85">
        <v>1</v>
      </c>
      <c r="L36" s="86">
        <v>3</v>
      </c>
      <c r="M36" s="77">
        <f t="shared" si="13"/>
        <v>0</v>
      </c>
      <c r="N36" s="63">
        <f t="shared" si="14"/>
        <v>1</v>
      </c>
      <c r="O36" s="64"/>
      <c r="P36" s="65">
        <f t="shared" si="15"/>
        <v>-1</v>
      </c>
      <c r="Q36" s="65">
        <f t="shared" si="15"/>
        <v>1</v>
      </c>
      <c r="R36" s="65">
        <f t="shared" si="15"/>
        <v>-1</v>
      </c>
      <c r="S36" s="65">
        <f t="shared" si="15"/>
        <v>-1</v>
      </c>
      <c r="T36" s="65">
        <f t="shared" si="15"/>
        <v>0</v>
      </c>
      <c r="U36" s="65">
        <f t="shared" si="16"/>
        <v>-2</v>
      </c>
    </row>
    <row r="37" spans="1:21" ht="13.8" thickBot="1">
      <c r="A37" s="233" t="s">
        <v>40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4"/>
      <c r="L37" s="237"/>
    </row>
    <row r="38" spans="1:21">
      <c r="A38" s="70">
        <v>1</v>
      </c>
      <c r="B38" s="60">
        <v>1</v>
      </c>
      <c r="C38" s="60">
        <v>8</v>
      </c>
      <c r="D38" s="61" t="str">
        <f>E31</f>
        <v>Курмангалиев А.</v>
      </c>
      <c r="E38" s="61" t="str">
        <f>E32</f>
        <v>Харки А-М.</v>
      </c>
      <c r="F38" s="62">
        <v>3</v>
      </c>
      <c r="G38" s="62">
        <v>6</v>
      </c>
      <c r="H38" s="62">
        <v>6</v>
      </c>
      <c r="I38" s="62"/>
      <c r="J38" s="75"/>
      <c r="K38" s="79">
        <v>3</v>
      </c>
      <c r="L38" s="80">
        <v>0</v>
      </c>
      <c r="M38" s="77">
        <f t="shared" ref="M38:M43" si="17">IF(OR(U38=1,U38=2,U38=3),1,0)</f>
        <v>1</v>
      </c>
      <c r="N38" s="63">
        <f t="shared" ref="N38:N43" si="18">IF(OR(U38=-1,U38=-2,U38=-3),1,0)</f>
        <v>0</v>
      </c>
      <c r="O38" s="64"/>
      <c r="P38" s="65">
        <f t="shared" ref="P38:T43" si="19">SIGN(F38)</f>
        <v>1</v>
      </c>
      <c r="Q38" s="65">
        <f t="shared" si="19"/>
        <v>1</v>
      </c>
      <c r="R38" s="65">
        <f t="shared" si="19"/>
        <v>1</v>
      </c>
      <c r="S38" s="65">
        <f t="shared" si="19"/>
        <v>0</v>
      </c>
      <c r="T38" s="65">
        <f t="shared" si="19"/>
        <v>0</v>
      </c>
      <c r="U38" s="65">
        <f t="shared" ref="U38:U43" si="20">P38+Q38+R38+S38+T38</f>
        <v>3</v>
      </c>
    </row>
    <row r="39" spans="1:21">
      <c r="A39" s="70">
        <v>2</v>
      </c>
      <c r="B39" s="60">
        <v>9</v>
      </c>
      <c r="C39" s="68">
        <v>7</v>
      </c>
      <c r="D39" s="66" t="str">
        <f>D31</f>
        <v>Ниеткалиев Б.</v>
      </c>
      <c r="E39" s="67" t="str">
        <f>E33</f>
        <v>Сарсенбай Д.</v>
      </c>
      <c r="F39" s="62">
        <v>8</v>
      </c>
      <c r="G39" s="62">
        <v>7</v>
      </c>
      <c r="H39" s="62">
        <v>-8</v>
      </c>
      <c r="I39" s="62">
        <v>10</v>
      </c>
      <c r="J39" s="75"/>
      <c r="K39" s="81">
        <v>3</v>
      </c>
      <c r="L39" s="82">
        <v>1</v>
      </c>
      <c r="M39" s="77">
        <f t="shared" si="17"/>
        <v>1</v>
      </c>
      <c r="N39" s="63">
        <f t="shared" si="18"/>
        <v>0</v>
      </c>
      <c r="O39" s="64"/>
      <c r="P39" s="65">
        <f t="shared" si="19"/>
        <v>1</v>
      </c>
      <c r="Q39" s="65">
        <f t="shared" si="19"/>
        <v>1</v>
      </c>
      <c r="R39" s="65">
        <f t="shared" si="19"/>
        <v>-1</v>
      </c>
      <c r="S39" s="65">
        <f t="shared" si="19"/>
        <v>1</v>
      </c>
      <c r="T39" s="65">
        <f t="shared" si="19"/>
        <v>0</v>
      </c>
      <c r="U39" s="65">
        <f t="shared" si="20"/>
        <v>2</v>
      </c>
    </row>
    <row r="40" spans="1:21">
      <c r="A40" s="70">
        <v>3</v>
      </c>
      <c r="B40" s="68">
        <v>10</v>
      </c>
      <c r="C40" s="68">
        <v>6</v>
      </c>
      <c r="D40" s="67" t="str">
        <f>D32</f>
        <v>Гайнеденов Е</v>
      </c>
      <c r="E40" s="61" t="str">
        <f>E34</f>
        <v>Герасименко Т.</v>
      </c>
      <c r="F40" s="69">
        <v>-6</v>
      </c>
      <c r="G40" s="69">
        <v>13</v>
      </c>
      <c r="H40" s="69">
        <v>6</v>
      </c>
      <c r="I40" s="69">
        <v>-13</v>
      </c>
      <c r="J40" s="76">
        <v>-11</v>
      </c>
      <c r="K40" s="83">
        <v>2</v>
      </c>
      <c r="L40" s="84">
        <v>3</v>
      </c>
      <c r="M40" s="78">
        <f t="shared" si="17"/>
        <v>0</v>
      </c>
      <c r="N40" s="69">
        <f t="shared" si="18"/>
        <v>1</v>
      </c>
      <c r="O40" s="64"/>
      <c r="P40" s="65">
        <f t="shared" si="19"/>
        <v>-1</v>
      </c>
      <c r="Q40" s="65">
        <f t="shared" si="19"/>
        <v>1</v>
      </c>
      <c r="R40" s="65">
        <f t="shared" si="19"/>
        <v>1</v>
      </c>
      <c r="S40" s="65">
        <f t="shared" si="19"/>
        <v>-1</v>
      </c>
      <c r="T40" s="65">
        <f t="shared" si="19"/>
        <v>-1</v>
      </c>
      <c r="U40" s="65">
        <f t="shared" si="20"/>
        <v>-1</v>
      </c>
    </row>
    <row r="41" spans="1:21">
      <c r="A41" s="70">
        <v>4</v>
      </c>
      <c r="B41" s="60">
        <v>11</v>
      </c>
      <c r="C41" s="60">
        <v>5</v>
      </c>
      <c r="D41" s="67" t="str">
        <f>D33</f>
        <v>Ши Ченян</v>
      </c>
      <c r="E41" s="67" t="str">
        <f>E35</f>
        <v>Ким Т.</v>
      </c>
      <c r="F41" s="62">
        <v>-8</v>
      </c>
      <c r="G41" s="62">
        <v>6</v>
      </c>
      <c r="H41" s="62">
        <v>-8</v>
      </c>
      <c r="I41" s="62">
        <v>-7</v>
      </c>
      <c r="J41" s="75"/>
      <c r="K41" s="81">
        <v>1</v>
      </c>
      <c r="L41" s="82">
        <v>3</v>
      </c>
      <c r="M41" s="77">
        <f t="shared" si="17"/>
        <v>0</v>
      </c>
      <c r="N41" s="63">
        <f t="shared" si="18"/>
        <v>1</v>
      </c>
      <c r="O41" s="64"/>
      <c r="P41" s="65">
        <f t="shared" si="19"/>
        <v>-1</v>
      </c>
      <c r="Q41" s="65">
        <f t="shared" si="19"/>
        <v>1</v>
      </c>
      <c r="R41" s="65">
        <f t="shared" si="19"/>
        <v>-1</v>
      </c>
      <c r="S41" s="65">
        <f t="shared" si="19"/>
        <v>-1</v>
      </c>
      <c r="T41" s="65">
        <f t="shared" si="19"/>
        <v>0</v>
      </c>
      <c r="U41" s="65">
        <f t="shared" si="20"/>
        <v>-2</v>
      </c>
    </row>
    <row r="42" spans="1:21">
      <c r="A42" s="70">
        <v>5</v>
      </c>
      <c r="B42" s="60">
        <v>12</v>
      </c>
      <c r="C42" s="60">
        <v>4</v>
      </c>
      <c r="D42" s="61" t="str">
        <f>D34</f>
        <v>Кыстаубаев Д.</v>
      </c>
      <c r="E42" s="61" t="str">
        <f>E36</f>
        <v>Жубанов С.</v>
      </c>
      <c r="F42" s="62">
        <v>-3</v>
      </c>
      <c r="G42" s="62">
        <v>-11</v>
      </c>
      <c r="H42" s="62">
        <v>-7</v>
      </c>
      <c r="I42" s="62"/>
      <c r="J42" s="75"/>
      <c r="K42" s="81">
        <v>0</v>
      </c>
      <c r="L42" s="82">
        <v>3</v>
      </c>
      <c r="M42" s="77">
        <f t="shared" si="17"/>
        <v>0</v>
      </c>
      <c r="N42" s="63">
        <f t="shared" si="18"/>
        <v>1</v>
      </c>
      <c r="O42" s="64"/>
      <c r="P42" s="65">
        <f t="shared" si="19"/>
        <v>-1</v>
      </c>
      <c r="Q42" s="65">
        <f t="shared" si="19"/>
        <v>-1</v>
      </c>
      <c r="R42" s="65">
        <f t="shared" si="19"/>
        <v>-1</v>
      </c>
      <c r="S42" s="65">
        <f t="shared" si="19"/>
        <v>0</v>
      </c>
      <c r="T42" s="65">
        <f t="shared" si="19"/>
        <v>0</v>
      </c>
      <c r="U42" s="65">
        <f t="shared" si="20"/>
        <v>-3</v>
      </c>
    </row>
    <row r="43" spans="1:21" ht="13.8" thickBot="1">
      <c r="A43" s="70">
        <v>6</v>
      </c>
      <c r="B43" s="60">
        <v>2</v>
      </c>
      <c r="C43" s="60">
        <v>3</v>
      </c>
      <c r="D43" s="61" t="str">
        <f>D35</f>
        <v>Харки И.</v>
      </c>
      <c r="E43" s="61" t="str">
        <f>D36</f>
        <v>Курмамбаев С.</v>
      </c>
      <c r="F43" s="62">
        <v>-10</v>
      </c>
      <c r="G43" s="62">
        <v>-8</v>
      </c>
      <c r="H43" s="62">
        <v>7</v>
      </c>
      <c r="I43" s="62">
        <v>-7</v>
      </c>
      <c r="J43" s="75"/>
      <c r="K43" s="85">
        <v>1</v>
      </c>
      <c r="L43" s="86">
        <v>3</v>
      </c>
      <c r="M43" s="77">
        <f t="shared" si="17"/>
        <v>0</v>
      </c>
      <c r="N43" s="63">
        <f t="shared" si="18"/>
        <v>1</v>
      </c>
      <c r="O43" s="64"/>
      <c r="P43" s="65">
        <f t="shared" si="19"/>
        <v>-1</v>
      </c>
      <c r="Q43" s="65">
        <f t="shared" si="19"/>
        <v>-1</v>
      </c>
      <c r="R43" s="65">
        <f t="shared" si="19"/>
        <v>1</v>
      </c>
      <c r="S43" s="65">
        <f t="shared" si="19"/>
        <v>-1</v>
      </c>
      <c r="T43" s="65">
        <f t="shared" si="19"/>
        <v>0</v>
      </c>
      <c r="U43" s="65">
        <f t="shared" si="20"/>
        <v>-2</v>
      </c>
    </row>
    <row r="44" spans="1:21" ht="13.8" thickBot="1">
      <c r="A44" s="233" t="s">
        <v>41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4"/>
      <c r="L44" s="237"/>
    </row>
    <row r="45" spans="1:21">
      <c r="A45" s="70">
        <v>1</v>
      </c>
      <c r="B45" s="60">
        <v>7</v>
      </c>
      <c r="C45" s="60">
        <v>1</v>
      </c>
      <c r="D45" s="61" t="str">
        <f>E39</f>
        <v>Сарсенбай Д.</v>
      </c>
      <c r="E45" s="61" t="str">
        <f>D38</f>
        <v>Курмангалиев А.</v>
      </c>
      <c r="F45" s="62">
        <v>-9</v>
      </c>
      <c r="G45" s="62">
        <v>-7</v>
      </c>
      <c r="H45" s="62">
        <v>-8</v>
      </c>
      <c r="I45" s="62"/>
      <c r="J45" s="75"/>
      <c r="K45" s="79">
        <v>0</v>
      </c>
      <c r="L45" s="80">
        <v>3</v>
      </c>
      <c r="M45" s="77">
        <f t="shared" ref="M45:M50" si="21">IF(OR(U45=1,U45=2,U45=3),1,0)</f>
        <v>0</v>
      </c>
      <c r="N45" s="63">
        <f t="shared" ref="N45:N50" si="22">IF(OR(U45=-1,U45=-2,U45=-3),1,0)</f>
        <v>1</v>
      </c>
      <c r="O45" s="64"/>
      <c r="P45" s="65">
        <f t="shared" ref="P45:T50" si="23">SIGN(F45)</f>
        <v>-1</v>
      </c>
      <c r="Q45" s="65">
        <f t="shared" si="23"/>
        <v>-1</v>
      </c>
      <c r="R45" s="65">
        <f t="shared" si="23"/>
        <v>-1</v>
      </c>
      <c r="S45" s="65">
        <f t="shared" si="23"/>
        <v>0</v>
      </c>
      <c r="T45" s="65">
        <f t="shared" si="23"/>
        <v>0</v>
      </c>
      <c r="U45" s="65">
        <f t="shared" ref="U45:U50" si="24">P45+Q45+R45+S45+T45</f>
        <v>-3</v>
      </c>
    </row>
    <row r="46" spans="1:21">
      <c r="A46" s="70">
        <v>2</v>
      </c>
      <c r="B46" s="60">
        <v>8</v>
      </c>
      <c r="C46" s="68">
        <v>6</v>
      </c>
      <c r="D46" s="66" t="str">
        <f>E38</f>
        <v>Харки А-М.</v>
      </c>
      <c r="E46" s="67" t="str">
        <f>E40</f>
        <v>Герасименко Т.</v>
      </c>
      <c r="F46" s="62">
        <v>-8</v>
      </c>
      <c r="G46" s="62">
        <v>-10</v>
      </c>
      <c r="H46" s="62">
        <v>-5</v>
      </c>
      <c r="I46" s="62"/>
      <c r="J46" s="75"/>
      <c r="K46" s="81">
        <v>0</v>
      </c>
      <c r="L46" s="82">
        <v>3</v>
      </c>
      <c r="M46" s="77">
        <f t="shared" si="21"/>
        <v>0</v>
      </c>
      <c r="N46" s="63">
        <f t="shared" si="22"/>
        <v>1</v>
      </c>
      <c r="O46" s="64"/>
      <c r="P46" s="65">
        <f t="shared" si="23"/>
        <v>-1</v>
      </c>
      <c r="Q46" s="65">
        <f t="shared" si="23"/>
        <v>-1</v>
      </c>
      <c r="R46" s="65">
        <f t="shared" si="23"/>
        <v>-1</v>
      </c>
      <c r="S46" s="65">
        <f t="shared" si="23"/>
        <v>0</v>
      </c>
      <c r="T46" s="65">
        <f t="shared" si="23"/>
        <v>0</v>
      </c>
      <c r="U46" s="65">
        <f t="shared" si="24"/>
        <v>-3</v>
      </c>
    </row>
    <row r="47" spans="1:21">
      <c r="A47" s="70">
        <v>3</v>
      </c>
      <c r="B47" s="68">
        <v>9</v>
      </c>
      <c r="C47" s="68">
        <v>5</v>
      </c>
      <c r="D47" s="67" t="str">
        <f>D39</f>
        <v>Ниеткалиев Б.</v>
      </c>
      <c r="E47" s="61" t="str">
        <f>E41</f>
        <v>Ким Т.</v>
      </c>
      <c r="F47" s="69">
        <v>-14</v>
      </c>
      <c r="G47" s="69">
        <v>-4</v>
      </c>
      <c r="H47" s="69">
        <v>-5</v>
      </c>
      <c r="I47" s="69"/>
      <c r="J47" s="76"/>
      <c r="K47" s="83" t="s">
        <v>373</v>
      </c>
      <c r="L47" s="84">
        <v>3</v>
      </c>
      <c r="M47" s="78">
        <f t="shared" si="21"/>
        <v>0</v>
      </c>
      <c r="N47" s="69">
        <f t="shared" si="22"/>
        <v>1</v>
      </c>
      <c r="O47" s="64"/>
      <c r="P47" s="65">
        <f t="shared" si="23"/>
        <v>-1</v>
      </c>
      <c r="Q47" s="65">
        <f t="shared" si="23"/>
        <v>-1</v>
      </c>
      <c r="R47" s="65">
        <f t="shared" si="23"/>
        <v>-1</v>
      </c>
      <c r="S47" s="65">
        <f t="shared" si="23"/>
        <v>0</v>
      </c>
      <c r="T47" s="65">
        <f t="shared" si="23"/>
        <v>0</v>
      </c>
      <c r="U47" s="65">
        <f t="shared" si="24"/>
        <v>-3</v>
      </c>
    </row>
    <row r="48" spans="1:21">
      <c r="A48" s="70">
        <v>4</v>
      </c>
      <c r="B48" s="60">
        <v>10</v>
      </c>
      <c r="C48" s="60">
        <v>4</v>
      </c>
      <c r="D48" s="67" t="str">
        <f>D40</f>
        <v>Гайнеденов Е</v>
      </c>
      <c r="E48" s="67" t="str">
        <f>E42</f>
        <v>Жубанов С.</v>
      </c>
      <c r="F48" s="62">
        <v>-5</v>
      </c>
      <c r="G48" s="62">
        <v>-11</v>
      </c>
      <c r="H48" s="62">
        <v>9</v>
      </c>
      <c r="I48" s="62">
        <v>-9</v>
      </c>
      <c r="J48" s="75"/>
      <c r="K48" s="81">
        <v>1</v>
      </c>
      <c r="L48" s="82">
        <v>3</v>
      </c>
      <c r="M48" s="77">
        <f t="shared" si="21"/>
        <v>0</v>
      </c>
      <c r="N48" s="63">
        <f t="shared" si="22"/>
        <v>1</v>
      </c>
      <c r="O48" s="64"/>
      <c r="P48" s="65">
        <f t="shared" si="23"/>
        <v>-1</v>
      </c>
      <c r="Q48" s="65">
        <f t="shared" si="23"/>
        <v>-1</v>
      </c>
      <c r="R48" s="65">
        <f t="shared" si="23"/>
        <v>1</v>
      </c>
      <c r="S48" s="65">
        <f t="shared" si="23"/>
        <v>-1</v>
      </c>
      <c r="T48" s="65">
        <f t="shared" si="23"/>
        <v>0</v>
      </c>
      <c r="U48" s="65">
        <f t="shared" si="24"/>
        <v>-2</v>
      </c>
    </row>
    <row r="49" spans="1:21">
      <c r="A49" s="70">
        <v>5</v>
      </c>
      <c r="B49" s="60">
        <v>11</v>
      </c>
      <c r="C49" s="60">
        <v>3</v>
      </c>
      <c r="D49" s="61" t="str">
        <f>D41</f>
        <v>Ши Ченян</v>
      </c>
      <c r="E49" s="61" t="str">
        <f>E43</f>
        <v>Курмамбаев С.</v>
      </c>
      <c r="F49" s="62">
        <v>-9</v>
      </c>
      <c r="G49" s="62">
        <v>-9</v>
      </c>
      <c r="H49" s="62">
        <v>-10</v>
      </c>
      <c r="I49" s="62"/>
      <c r="J49" s="75"/>
      <c r="K49" s="81">
        <v>0</v>
      </c>
      <c r="L49" s="82">
        <v>3</v>
      </c>
      <c r="M49" s="77">
        <f t="shared" si="21"/>
        <v>0</v>
      </c>
      <c r="N49" s="63">
        <f t="shared" si="22"/>
        <v>1</v>
      </c>
      <c r="O49" s="64"/>
      <c r="P49" s="65">
        <f t="shared" si="23"/>
        <v>-1</v>
      </c>
      <c r="Q49" s="65">
        <f t="shared" si="23"/>
        <v>-1</v>
      </c>
      <c r="R49" s="65">
        <f t="shared" si="23"/>
        <v>-1</v>
      </c>
      <c r="S49" s="65">
        <f t="shared" si="23"/>
        <v>0</v>
      </c>
      <c r="T49" s="65">
        <f t="shared" si="23"/>
        <v>0</v>
      </c>
      <c r="U49" s="65">
        <f t="shared" si="24"/>
        <v>-3</v>
      </c>
    </row>
    <row r="50" spans="1:21" ht="13.8" thickBot="1">
      <c r="A50" s="70">
        <v>6</v>
      </c>
      <c r="B50" s="60">
        <v>12</v>
      </c>
      <c r="C50" s="60">
        <v>2</v>
      </c>
      <c r="D50" s="61" t="str">
        <f>D42</f>
        <v>Кыстаубаев Д.</v>
      </c>
      <c r="E50" s="61" t="str">
        <f>D43</f>
        <v>Харки И.</v>
      </c>
      <c r="F50" s="62">
        <v>-3</v>
      </c>
      <c r="G50" s="62">
        <v>-6</v>
      </c>
      <c r="H50" s="62">
        <v>-3</v>
      </c>
      <c r="I50" s="62"/>
      <c r="J50" s="75"/>
      <c r="K50" s="85">
        <v>0</v>
      </c>
      <c r="L50" s="86">
        <v>3</v>
      </c>
      <c r="M50" s="77">
        <f t="shared" si="21"/>
        <v>0</v>
      </c>
      <c r="N50" s="63">
        <f t="shared" si="22"/>
        <v>1</v>
      </c>
      <c r="O50" s="64"/>
      <c r="P50" s="65">
        <f t="shared" si="23"/>
        <v>-1</v>
      </c>
      <c r="Q50" s="65">
        <f t="shared" si="23"/>
        <v>-1</v>
      </c>
      <c r="R50" s="65">
        <f t="shared" si="23"/>
        <v>-1</v>
      </c>
      <c r="S50" s="65">
        <f t="shared" si="23"/>
        <v>0</v>
      </c>
      <c r="T50" s="65">
        <f t="shared" si="23"/>
        <v>0</v>
      </c>
      <c r="U50" s="65">
        <f t="shared" si="24"/>
        <v>-3</v>
      </c>
    </row>
    <row r="51" spans="1:21" ht="13.8" thickBot="1">
      <c r="A51" s="233" t="s">
        <v>42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4"/>
      <c r="L51" s="237"/>
    </row>
    <row r="52" spans="1:21">
      <c r="A52" s="70">
        <v>1</v>
      </c>
      <c r="B52" s="60">
        <v>1</v>
      </c>
      <c r="C52" s="60">
        <v>6</v>
      </c>
      <c r="D52" s="61" t="str">
        <f>E45</f>
        <v>Курмангалиев А.</v>
      </c>
      <c r="E52" s="61" t="str">
        <f>E46</f>
        <v>Герасименко Т.</v>
      </c>
      <c r="F52" s="62">
        <v>8</v>
      </c>
      <c r="G52" s="62">
        <v>4</v>
      </c>
      <c r="H52" s="62">
        <v>5</v>
      </c>
      <c r="I52" s="62"/>
      <c r="J52" s="75"/>
      <c r="K52" s="79">
        <v>3</v>
      </c>
      <c r="L52" s="80">
        <v>0</v>
      </c>
      <c r="M52" s="77">
        <f t="shared" ref="M52:M57" si="25">IF(OR(U52=1,U52=2,U52=3),1,0)</f>
        <v>1</v>
      </c>
      <c r="N52" s="63">
        <f t="shared" ref="N52:N57" si="26">IF(OR(U52=-1,U52=-2,U52=-3),1,0)</f>
        <v>0</v>
      </c>
      <c r="O52" s="64"/>
      <c r="P52" s="65">
        <f t="shared" ref="P52:T57" si="27">SIGN(F52)</f>
        <v>1</v>
      </c>
      <c r="Q52" s="65">
        <f t="shared" si="27"/>
        <v>1</v>
      </c>
      <c r="R52" s="65">
        <f t="shared" si="27"/>
        <v>1</v>
      </c>
      <c r="S52" s="65">
        <f t="shared" si="27"/>
        <v>0</v>
      </c>
      <c r="T52" s="65">
        <f t="shared" si="27"/>
        <v>0</v>
      </c>
      <c r="U52" s="65">
        <f t="shared" ref="U52:U57" si="28">P52+Q52+R52+S52+T52</f>
        <v>3</v>
      </c>
    </row>
    <row r="53" spans="1:21">
      <c r="A53" s="70">
        <v>2</v>
      </c>
      <c r="B53" s="60">
        <v>7</v>
      </c>
      <c r="C53" s="68">
        <v>5</v>
      </c>
      <c r="D53" s="66" t="str">
        <f>D45</f>
        <v>Сарсенбай Д.</v>
      </c>
      <c r="E53" s="67" t="str">
        <f>E47</f>
        <v>Ким Т.</v>
      </c>
      <c r="F53" s="62">
        <v>-2</v>
      </c>
      <c r="G53" s="62">
        <v>-8</v>
      </c>
      <c r="H53" s="62">
        <v>-7</v>
      </c>
      <c r="I53" s="62"/>
      <c r="J53" s="75"/>
      <c r="K53" s="81">
        <v>0</v>
      </c>
      <c r="L53" s="82">
        <v>3</v>
      </c>
      <c r="M53" s="77">
        <f t="shared" si="25"/>
        <v>0</v>
      </c>
      <c r="N53" s="63">
        <f t="shared" si="26"/>
        <v>1</v>
      </c>
      <c r="O53" s="64"/>
      <c r="P53" s="65">
        <f t="shared" si="27"/>
        <v>-1</v>
      </c>
      <c r="Q53" s="65">
        <f t="shared" si="27"/>
        <v>-1</v>
      </c>
      <c r="R53" s="65">
        <f t="shared" si="27"/>
        <v>-1</v>
      </c>
      <c r="S53" s="65">
        <f t="shared" si="27"/>
        <v>0</v>
      </c>
      <c r="T53" s="65">
        <f t="shared" si="27"/>
        <v>0</v>
      </c>
      <c r="U53" s="65">
        <f t="shared" si="28"/>
        <v>-3</v>
      </c>
    </row>
    <row r="54" spans="1:21">
      <c r="A54" s="70">
        <v>3</v>
      </c>
      <c r="B54" s="68">
        <v>8</v>
      </c>
      <c r="C54" s="68">
        <v>4</v>
      </c>
      <c r="D54" s="67" t="str">
        <f>D46</f>
        <v>Харки А-М.</v>
      </c>
      <c r="E54" s="61" t="str">
        <f>E48</f>
        <v>Жубанов С.</v>
      </c>
      <c r="F54" s="69">
        <v>-7</v>
      </c>
      <c r="G54" s="69">
        <v>3</v>
      </c>
      <c r="H54" s="69">
        <v>-2</v>
      </c>
      <c r="I54" s="69">
        <v>-7</v>
      </c>
      <c r="J54" s="76"/>
      <c r="K54" s="83">
        <v>1</v>
      </c>
      <c r="L54" s="84">
        <v>3</v>
      </c>
      <c r="M54" s="78">
        <f t="shared" si="25"/>
        <v>0</v>
      </c>
      <c r="N54" s="69">
        <f t="shared" si="26"/>
        <v>1</v>
      </c>
      <c r="O54" s="64"/>
      <c r="P54" s="65">
        <f t="shared" si="27"/>
        <v>-1</v>
      </c>
      <c r="Q54" s="65">
        <f t="shared" si="27"/>
        <v>1</v>
      </c>
      <c r="R54" s="65">
        <f t="shared" si="27"/>
        <v>-1</v>
      </c>
      <c r="S54" s="65">
        <f t="shared" si="27"/>
        <v>-1</v>
      </c>
      <c r="T54" s="65">
        <f t="shared" si="27"/>
        <v>0</v>
      </c>
      <c r="U54" s="65">
        <f t="shared" si="28"/>
        <v>-2</v>
      </c>
    </row>
    <row r="55" spans="1:21">
      <c r="A55" s="70">
        <v>4</v>
      </c>
      <c r="B55" s="60">
        <v>9</v>
      </c>
      <c r="C55" s="60">
        <v>3</v>
      </c>
      <c r="D55" s="67" t="str">
        <f>D47</f>
        <v>Ниеткалиев Б.</v>
      </c>
      <c r="E55" s="67" t="str">
        <f>E49</f>
        <v>Курмамбаев С.</v>
      </c>
      <c r="F55" s="62">
        <v>-10</v>
      </c>
      <c r="G55" s="62">
        <v>-5</v>
      </c>
      <c r="H55" s="62">
        <v>-9</v>
      </c>
      <c r="I55" s="62"/>
      <c r="J55" s="75"/>
      <c r="K55" s="81">
        <v>0</v>
      </c>
      <c r="L55" s="82">
        <v>3</v>
      </c>
      <c r="M55" s="77">
        <f t="shared" si="25"/>
        <v>0</v>
      </c>
      <c r="N55" s="63">
        <f t="shared" si="26"/>
        <v>1</v>
      </c>
      <c r="O55" s="64"/>
      <c r="P55" s="65">
        <f t="shared" si="27"/>
        <v>-1</v>
      </c>
      <c r="Q55" s="65">
        <f t="shared" si="27"/>
        <v>-1</v>
      </c>
      <c r="R55" s="65">
        <f t="shared" si="27"/>
        <v>-1</v>
      </c>
      <c r="S55" s="65">
        <f t="shared" si="27"/>
        <v>0</v>
      </c>
      <c r="T55" s="65">
        <f t="shared" si="27"/>
        <v>0</v>
      </c>
      <c r="U55" s="65">
        <f t="shared" si="28"/>
        <v>-3</v>
      </c>
    </row>
    <row r="56" spans="1:21">
      <c r="A56" s="70">
        <v>5</v>
      </c>
      <c r="B56" s="60">
        <v>10</v>
      </c>
      <c r="C56" s="60">
        <v>2</v>
      </c>
      <c r="D56" s="61" t="str">
        <f>D48</f>
        <v>Гайнеденов Е</v>
      </c>
      <c r="E56" s="61" t="str">
        <f>E50</f>
        <v>Харки И.</v>
      </c>
      <c r="F56" s="62">
        <v>9</v>
      </c>
      <c r="G56" s="62">
        <v>-7</v>
      </c>
      <c r="H56" s="62">
        <v>-6</v>
      </c>
      <c r="I56" s="62">
        <v>-6</v>
      </c>
      <c r="J56" s="75"/>
      <c r="K56" s="81">
        <v>1</v>
      </c>
      <c r="L56" s="82">
        <v>3</v>
      </c>
      <c r="M56" s="77">
        <f t="shared" si="25"/>
        <v>0</v>
      </c>
      <c r="N56" s="63">
        <f t="shared" si="26"/>
        <v>1</v>
      </c>
      <c r="O56" s="64"/>
      <c r="P56" s="65">
        <f t="shared" si="27"/>
        <v>1</v>
      </c>
      <c r="Q56" s="65">
        <f t="shared" si="27"/>
        <v>-1</v>
      </c>
      <c r="R56" s="65">
        <f t="shared" si="27"/>
        <v>-1</v>
      </c>
      <c r="S56" s="65">
        <f t="shared" si="27"/>
        <v>-1</v>
      </c>
      <c r="T56" s="65">
        <f t="shared" si="27"/>
        <v>0</v>
      </c>
      <c r="U56" s="65">
        <f t="shared" si="28"/>
        <v>-2</v>
      </c>
    </row>
    <row r="57" spans="1:21" ht="13.8" thickBot="1">
      <c r="A57" s="70">
        <v>6</v>
      </c>
      <c r="B57" s="60">
        <v>11</v>
      </c>
      <c r="C57" s="60">
        <v>12</v>
      </c>
      <c r="D57" s="61" t="str">
        <f>D49</f>
        <v>Ши Ченян</v>
      </c>
      <c r="E57" s="61" t="str">
        <f>D50</f>
        <v>Кыстаубаев Д.</v>
      </c>
      <c r="F57" s="62">
        <v>-10</v>
      </c>
      <c r="G57" s="62">
        <v>4</v>
      </c>
      <c r="H57" s="62">
        <v>-12</v>
      </c>
      <c r="I57" s="62">
        <v>-8</v>
      </c>
      <c r="J57" s="75"/>
      <c r="K57" s="85">
        <v>1</v>
      </c>
      <c r="L57" s="86">
        <v>3</v>
      </c>
      <c r="M57" s="77">
        <f t="shared" si="25"/>
        <v>0</v>
      </c>
      <c r="N57" s="63">
        <f t="shared" si="26"/>
        <v>1</v>
      </c>
      <c r="O57" s="64"/>
      <c r="P57" s="65">
        <f t="shared" si="27"/>
        <v>-1</v>
      </c>
      <c r="Q57" s="65">
        <f t="shared" si="27"/>
        <v>1</v>
      </c>
      <c r="R57" s="65">
        <f t="shared" si="27"/>
        <v>-1</v>
      </c>
      <c r="S57" s="65">
        <f t="shared" si="27"/>
        <v>-1</v>
      </c>
      <c r="T57" s="65">
        <f t="shared" si="27"/>
        <v>0</v>
      </c>
      <c r="U57" s="65">
        <f t="shared" si="28"/>
        <v>-2</v>
      </c>
    </row>
    <row r="58" spans="1:21" ht="13.8" thickBot="1">
      <c r="A58" s="233" t="s">
        <v>43</v>
      </c>
      <c r="B58" s="233"/>
      <c r="C58" s="233"/>
      <c r="D58" s="233"/>
      <c r="E58" s="233"/>
      <c r="F58" s="233"/>
      <c r="G58" s="233"/>
      <c r="H58" s="233"/>
      <c r="I58" s="233"/>
      <c r="J58" s="233"/>
      <c r="K58" s="240"/>
      <c r="L58" s="240"/>
    </row>
    <row r="59" spans="1:21">
      <c r="A59" s="70">
        <v>1</v>
      </c>
      <c r="B59" s="60">
        <v>5</v>
      </c>
      <c r="C59" s="60">
        <v>1</v>
      </c>
      <c r="D59" s="61" t="str">
        <f>E53</f>
        <v>Ким Т.</v>
      </c>
      <c r="E59" s="61" t="str">
        <f>D52</f>
        <v>Курмангалиев А.</v>
      </c>
      <c r="F59" s="62">
        <v>-3</v>
      </c>
      <c r="G59" s="62">
        <v>-7</v>
      </c>
      <c r="H59" s="62">
        <v>-8</v>
      </c>
      <c r="I59" s="62"/>
      <c r="J59" s="75"/>
      <c r="K59" s="79">
        <v>0</v>
      </c>
      <c r="L59" s="80">
        <v>3</v>
      </c>
      <c r="M59" s="77">
        <f t="shared" ref="M59:M64" si="29">IF(OR(U59=1,U59=2,U59=3),1,0)</f>
        <v>0</v>
      </c>
      <c r="N59" s="63">
        <f t="shared" ref="N59:N64" si="30">IF(OR(U59=-1,U59=-2,U59=-3),1,0)</f>
        <v>1</v>
      </c>
      <c r="O59" s="64"/>
      <c r="P59" s="65">
        <f t="shared" ref="P59:T64" si="31">SIGN(F59)</f>
        <v>-1</v>
      </c>
      <c r="Q59" s="65">
        <f t="shared" si="31"/>
        <v>-1</v>
      </c>
      <c r="R59" s="65">
        <f t="shared" si="31"/>
        <v>-1</v>
      </c>
      <c r="S59" s="65">
        <f t="shared" si="31"/>
        <v>0</v>
      </c>
      <c r="T59" s="65">
        <f t="shared" si="31"/>
        <v>0</v>
      </c>
      <c r="U59" s="65">
        <f t="shared" ref="U59:U64" si="32">P59+Q59+R59+S59+T59</f>
        <v>-3</v>
      </c>
    </row>
    <row r="60" spans="1:21">
      <c r="A60" s="70">
        <v>2</v>
      </c>
      <c r="B60" s="60">
        <v>6</v>
      </c>
      <c r="C60" s="68">
        <v>4</v>
      </c>
      <c r="D60" s="66" t="str">
        <f>E52</f>
        <v>Герасименко Т.</v>
      </c>
      <c r="E60" s="67" t="str">
        <f>E54</f>
        <v>Жубанов С.</v>
      </c>
      <c r="F60" s="62">
        <v>-8</v>
      </c>
      <c r="G60" s="62">
        <v>-9</v>
      </c>
      <c r="H60" s="62">
        <v>9</v>
      </c>
      <c r="I60" s="62">
        <v>-4</v>
      </c>
      <c r="J60" s="75"/>
      <c r="K60" s="81">
        <v>1</v>
      </c>
      <c r="L60" s="82">
        <v>3</v>
      </c>
      <c r="M60" s="77">
        <f t="shared" si="29"/>
        <v>0</v>
      </c>
      <c r="N60" s="63">
        <f t="shared" si="30"/>
        <v>1</v>
      </c>
      <c r="O60" s="64"/>
      <c r="P60" s="65">
        <f t="shared" si="31"/>
        <v>-1</v>
      </c>
      <c r="Q60" s="65">
        <f t="shared" si="31"/>
        <v>-1</v>
      </c>
      <c r="R60" s="65">
        <f t="shared" si="31"/>
        <v>1</v>
      </c>
      <c r="S60" s="65">
        <f t="shared" si="31"/>
        <v>-1</v>
      </c>
      <c r="T60" s="65">
        <f t="shared" si="31"/>
        <v>0</v>
      </c>
      <c r="U60" s="65">
        <f t="shared" si="32"/>
        <v>-2</v>
      </c>
    </row>
    <row r="61" spans="1:21">
      <c r="A61" s="70">
        <v>3</v>
      </c>
      <c r="B61" s="68">
        <v>7</v>
      </c>
      <c r="C61" s="68">
        <v>3</v>
      </c>
      <c r="D61" s="67" t="str">
        <f>D53</f>
        <v>Сарсенбай Д.</v>
      </c>
      <c r="E61" s="61" t="str">
        <f>E55</f>
        <v>Курмамбаев С.</v>
      </c>
      <c r="F61" s="69">
        <v>-10</v>
      </c>
      <c r="G61" s="69">
        <v>5</v>
      </c>
      <c r="H61" s="69">
        <v>1</v>
      </c>
      <c r="I61" s="69">
        <v>-7</v>
      </c>
      <c r="J61" s="76">
        <v>-8</v>
      </c>
      <c r="K61" s="83">
        <v>2</v>
      </c>
      <c r="L61" s="84">
        <v>3</v>
      </c>
      <c r="M61" s="78">
        <f t="shared" si="29"/>
        <v>0</v>
      </c>
      <c r="N61" s="69">
        <f t="shared" si="30"/>
        <v>1</v>
      </c>
      <c r="O61" s="64"/>
      <c r="P61" s="65">
        <f t="shared" si="31"/>
        <v>-1</v>
      </c>
      <c r="Q61" s="65">
        <f t="shared" si="31"/>
        <v>1</v>
      </c>
      <c r="R61" s="65">
        <f t="shared" si="31"/>
        <v>1</v>
      </c>
      <c r="S61" s="65">
        <f t="shared" si="31"/>
        <v>-1</v>
      </c>
      <c r="T61" s="65">
        <f t="shared" si="31"/>
        <v>-1</v>
      </c>
      <c r="U61" s="65">
        <f t="shared" si="32"/>
        <v>-1</v>
      </c>
    </row>
    <row r="62" spans="1:21">
      <c r="A62" s="70">
        <v>4</v>
      </c>
      <c r="B62" s="60">
        <v>8</v>
      </c>
      <c r="C62" s="60">
        <v>2</v>
      </c>
      <c r="D62" s="67" t="str">
        <f>D54</f>
        <v>Харки А-М.</v>
      </c>
      <c r="E62" s="67" t="str">
        <f>E56</f>
        <v>Харки И.</v>
      </c>
      <c r="F62" s="62">
        <v>-9</v>
      </c>
      <c r="G62" s="62">
        <v>-6</v>
      </c>
      <c r="H62" s="62">
        <v>-3</v>
      </c>
      <c r="I62" s="62"/>
      <c r="J62" s="75"/>
      <c r="K62" s="81">
        <v>0</v>
      </c>
      <c r="L62" s="82">
        <v>3</v>
      </c>
      <c r="M62" s="77">
        <f t="shared" si="29"/>
        <v>0</v>
      </c>
      <c r="N62" s="63">
        <f t="shared" si="30"/>
        <v>1</v>
      </c>
      <c r="O62" s="64"/>
      <c r="P62" s="65">
        <f t="shared" si="31"/>
        <v>-1</v>
      </c>
      <c r="Q62" s="65">
        <f t="shared" si="31"/>
        <v>-1</v>
      </c>
      <c r="R62" s="65">
        <f t="shared" si="31"/>
        <v>-1</v>
      </c>
      <c r="S62" s="65">
        <f t="shared" si="31"/>
        <v>0</v>
      </c>
      <c r="T62" s="65">
        <f t="shared" si="31"/>
        <v>0</v>
      </c>
      <c r="U62" s="65">
        <f t="shared" si="32"/>
        <v>-3</v>
      </c>
    </row>
    <row r="63" spans="1:21">
      <c r="A63" s="70">
        <v>5</v>
      </c>
      <c r="B63" s="60">
        <v>9</v>
      </c>
      <c r="C63" s="60">
        <v>12</v>
      </c>
      <c r="D63" s="61" t="str">
        <f>D55</f>
        <v>Ниеткалиев Б.</v>
      </c>
      <c r="E63" s="61" t="str">
        <f>E57</f>
        <v>Кыстаубаев Д.</v>
      </c>
      <c r="F63" s="62">
        <v>-5</v>
      </c>
      <c r="G63" s="62">
        <v>7</v>
      </c>
      <c r="H63" s="62">
        <v>6</v>
      </c>
      <c r="I63" s="62">
        <v>9</v>
      </c>
      <c r="J63" s="75"/>
      <c r="K63" s="81">
        <v>3</v>
      </c>
      <c r="L63" s="82">
        <v>1</v>
      </c>
      <c r="M63" s="77">
        <f t="shared" si="29"/>
        <v>1</v>
      </c>
      <c r="N63" s="63">
        <f t="shared" si="30"/>
        <v>0</v>
      </c>
      <c r="O63" s="64"/>
      <c r="P63" s="65">
        <f t="shared" si="31"/>
        <v>-1</v>
      </c>
      <c r="Q63" s="65">
        <f t="shared" si="31"/>
        <v>1</v>
      </c>
      <c r="R63" s="65">
        <f t="shared" si="31"/>
        <v>1</v>
      </c>
      <c r="S63" s="65">
        <f t="shared" si="31"/>
        <v>1</v>
      </c>
      <c r="T63" s="65">
        <f t="shared" si="31"/>
        <v>0</v>
      </c>
      <c r="U63" s="65">
        <f t="shared" si="32"/>
        <v>2</v>
      </c>
    </row>
    <row r="64" spans="1:21" ht="13.8" thickBot="1">
      <c r="A64" s="70">
        <v>6</v>
      </c>
      <c r="B64" s="60">
        <v>10</v>
      </c>
      <c r="C64" s="60">
        <v>11</v>
      </c>
      <c r="D64" s="61" t="str">
        <f>D56</f>
        <v>Гайнеденов Е</v>
      </c>
      <c r="E64" s="61" t="str">
        <f>D57</f>
        <v>Ши Ченян</v>
      </c>
      <c r="F64" s="62">
        <v>9</v>
      </c>
      <c r="G64" s="62">
        <v>6</v>
      </c>
      <c r="H64" s="62">
        <v>-7</v>
      </c>
      <c r="I64" s="62">
        <v>-10</v>
      </c>
      <c r="J64" s="75">
        <v>5</v>
      </c>
      <c r="K64" s="85">
        <v>3</v>
      </c>
      <c r="L64" s="86">
        <v>2</v>
      </c>
      <c r="M64" s="77">
        <f t="shared" si="29"/>
        <v>1</v>
      </c>
      <c r="N64" s="63">
        <f t="shared" si="30"/>
        <v>0</v>
      </c>
      <c r="O64" s="64"/>
      <c r="P64" s="65">
        <f t="shared" si="31"/>
        <v>1</v>
      </c>
      <c r="Q64" s="65">
        <f t="shared" si="31"/>
        <v>1</v>
      </c>
      <c r="R64" s="65">
        <f t="shared" si="31"/>
        <v>-1</v>
      </c>
      <c r="S64" s="65">
        <f t="shared" si="31"/>
        <v>-1</v>
      </c>
      <c r="T64" s="65">
        <f t="shared" si="31"/>
        <v>1</v>
      </c>
      <c r="U64" s="65">
        <f t="shared" si="32"/>
        <v>1</v>
      </c>
    </row>
    <row r="65" spans="1:21" ht="13.8" thickBot="1">
      <c r="A65" s="233" t="s">
        <v>44</v>
      </c>
      <c r="B65" s="233"/>
      <c r="C65" s="233"/>
      <c r="D65" s="233"/>
      <c r="E65" s="233"/>
      <c r="F65" s="233"/>
      <c r="G65" s="233"/>
      <c r="H65" s="233"/>
      <c r="I65" s="233"/>
      <c r="J65" s="233"/>
      <c r="K65" s="234"/>
      <c r="L65" s="234"/>
    </row>
    <row r="66" spans="1:21">
      <c r="A66" s="70">
        <v>1</v>
      </c>
      <c r="B66" s="60">
        <v>1</v>
      </c>
      <c r="C66" s="60">
        <v>4</v>
      </c>
      <c r="D66" s="61" t="str">
        <f>E59</f>
        <v>Курмангалиев А.</v>
      </c>
      <c r="E66" s="61" t="str">
        <f>E60</f>
        <v>Жубанов С.</v>
      </c>
      <c r="F66" s="62">
        <v>10</v>
      </c>
      <c r="G66" s="62">
        <v>6</v>
      </c>
      <c r="H66" s="62">
        <v>6</v>
      </c>
      <c r="I66" s="62"/>
      <c r="J66" s="75"/>
      <c r="K66" s="79">
        <v>3</v>
      </c>
      <c r="L66" s="80">
        <v>0</v>
      </c>
      <c r="M66" s="77">
        <f t="shared" ref="M66:M71" si="33">IF(OR(U66=1,U66=2,U66=3),1,0)</f>
        <v>1</v>
      </c>
      <c r="N66" s="63">
        <f t="shared" ref="N66:N71" si="34">IF(OR(U66=-1,U66=-2,U66=-3),1,0)</f>
        <v>0</v>
      </c>
      <c r="O66" s="64"/>
      <c r="P66" s="65">
        <f t="shared" ref="P66:T71" si="35">SIGN(F66)</f>
        <v>1</v>
      </c>
      <c r="Q66" s="65">
        <f t="shared" si="35"/>
        <v>1</v>
      </c>
      <c r="R66" s="65">
        <f t="shared" si="35"/>
        <v>1</v>
      </c>
      <c r="S66" s="65">
        <f t="shared" si="35"/>
        <v>0</v>
      </c>
      <c r="T66" s="65">
        <f t="shared" si="35"/>
        <v>0</v>
      </c>
      <c r="U66" s="65">
        <f t="shared" ref="U66:U71" si="36">P66+Q66+R66+S66+T66</f>
        <v>3</v>
      </c>
    </row>
    <row r="67" spans="1:21">
      <c r="A67" s="70">
        <v>2</v>
      </c>
      <c r="B67" s="60">
        <v>5</v>
      </c>
      <c r="C67" s="68">
        <v>3</v>
      </c>
      <c r="D67" s="66" t="str">
        <f>D59</f>
        <v>Ким Т.</v>
      </c>
      <c r="E67" s="67" t="str">
        <f>E61</f>
        <v>Курмамбаев С.</v>
      </c>
      <c r="F67" s="62">
        <v>-8</v>
      </c>
      <c r="G67" s="62">
        <v>-9</v>
      </c>
      <c r="H67" s="62">
        <v>8</v>
      </c>
      <c r="I67" s="62">
        <v>10</v>
      </c>
      <c r="J67" s="75">
        <v>-14</v>
      </c>
      <c r="K67" s="81">
        <v>2</v>
      </c>
      <c r="L67" s="82">
        <v>4</v>
      </c>
      <c r="M67" s="77">
        <f t="shared" si="33"/>
        <v>0</v>
      </c>
      <c r="N67" s="63">
        <f t="shared" si="34"/>
        <v>1</v>
      </c>
      <c r="O67" s="64"/>
      <c r="P67" s="65">
        <f t="shared" si="35"/>
        <v>-1</v>
      </c>
      <c r="Q67" s="65">
        <f t="shared" si="35"/>
        <v>-1</v>
      </c>
      <c r="R67" s="65">
        <f t="shared" si="35"/>
        <v>1</v>
      </c>
      <c r="S67" s="65">
        <f t="shared" si="35"/>
        <v>1</v>
      </c>
      <c r="T67" s="65">
        <f t="shared" si="35"/>
        <v>-1</v>
      </c>
      <c r="U67" s="65">
        <f t="shared" si="36"/>
        <v>-1</v>
      </c>
    </row>
    <row r="68" spans="1:21">
      <c r="A68" s="70">
        <v>3</v>
      </c>
      <c r="B68" s="68">
        <v>6</v>
      </c>
      <c r="C68" s="68">
        <v>2</v>
      </c>
      <c r="D68" s="67" t="str">
        <f>D60</f>
        <v>Герасименко Т.</v>
      </c>
      <c r="E68" s="61" t="str">
        <f>E62</f>
        <v>Харки И.</v>
      </c>
      <c r="F68" s="69">
        <v>-4</v>
      </c>
      <c r="G68" s="69">
        <v>-4</v>
      </c>
      <c r="H68" s="69">
        <v>-5</v>
      </c>
      <c r="I68" s="69"/>
      <c r="J68" s="76"/>
      <c r="K68" s="83">
        <v>0</v>
      </c>
      <c r="L68" s="84">
        <v>3</v>
      </c>
      <c r="M68" s="78">
        <f t="shared" si="33"/>
        <v>0</v>
      </c>
      <c r="N68" s="69">
        <f t="shared" si="34"/>
        <v>1</v>
      </c>
      <c r="O68" s="64"/>
      <c r="P68" s="65">
        <f t="shared" si="35"/>
        <v>-1</v>
      </c>
      <c r="Q68" s="65">
        <f t="shared" si="35"/>
        <v>-1</v>
      </c>
      <c r="R68" s="65">
        <f t="shared" si="35"/>
        <v>-1</v>
      </c>
      <c r="S68" s="65">
        <f t="shared" si="35"/>
        <v>0</v>
      </c>
      <c r="T68" s="65">
        <f t="shared" si="35"/>
        <v>0</v>
      </c>
      <c r="U68" s="65">
        <f t="shared" si="36"/>
        <v>-3</v>
      </c>
    </row>
    <row r="69" spans="1:21">
      <c r="A69" s="70">
        <v>4</v>
      </c>
      <c r="B69" s="60">
        <v>7</v>
      </c>
      <c r="C69" s="60">
        <v>12</v>
      </c>
      <c r="D69" s="67" t="str">
        <f>D61</f>
        <v>Сарсенбай Д.</v>
      </c>
      <c r="E69" s="67" t="str">
        <f>E63</f>
        <v>Кыстаубаев Д.</v>
      </c>
      <c r="F69" s="62">
        <v>8</v>
      </c>
      <c r="G69" s="62">
        <v>9</v>
      </c>
      <c r="H69" s="62">
        <v>3</v>
      </c>
      <c r="I69" s="62"/>
      <c r="J69" s="75"/>
      <c r="K69" s="81">
        <v>3</v>
      </c>
      <c r="L69" s="82">
        <v>0</v>
      </c>
      <c r="M69" s="77">
        <f t="shared" si="33"/>
        <v>1</v>
      </c>
      <c r="N69" s="63">
        <f t="shared" si="34"/>
        <v>0</v>
      </c>
      <c r="O69" s="64"/>
      <c r="P69" s="65">
        <f t="shared" si="35"/>
        <v>1</v>
      </c>
      <c r="Q69" s="65">
        <f t="shared" si="35"/>
        <v>1</v>
      </c>
      <c r="R69" s="65">
        <f t="shared" si="35"/>
        <v>1</v>
      </c>
      <c r="S69" s="65">
        <f t="shared" si="35"/>
        <v>0</v>
      </c>
      <c r="T69" s="65">
        <f t="shared" si="35"/>
        <v>0</v>
      </c>
      <c r="U69" s="65">
        <f t="shared" si="36"/>
        <v>3</v>
      </c>
    </row>
    <row r="70" spans="1:21">
      <c r="A70" s="70">
        <v>5</v>
      </c>
      <c r="B70" s="60">
        <v>8</v>
      </c>
      <c r="C70" s="60">
        <v>11</v>
      </c>
      <c r="D70" s="61" t="str">
        <f>D62</f>
        <v>Харки А-М.</v>
      </c>
      <c r="E70" s="61" t="str">
        <f>E64</f>
        <v>Ши Ченян</v>
      </c>
      <c r="F70" s="62">
        <v>-8</v>
      </c>
      <c r="G70" s="62">
        <v>-8</v>
      </c>
      <c r="H70" s="62">
        <v>-8</v>
      </c>
      <c r="I70" s="62"/>
      <c r="J70" s="75"/>
      <c r="K70" s="81">
        <v>0</v>
      </c>
      <c r="L70" s="82">
        <v>3</v>
      </c>
      <c r="M70" s="77">
        <f t="shared" si="33"/>
        <v>0</v>
      </c>
      <c r="N70" s="63">
        <f t="shared" si="34"/>
        <v>1</v>
      </c>
      <c r="O70" s="64"/>
      <c r="P70" s="65">
        <f t="shared" si="35"/>
        <v>-1</v>
      </c>
      <c r="Q70" s="65">
        <f t="shared" si="35"/>
        <v>-1</v>
      </c>
      <c r="R70" s="65">
        <f t="shared" si="35"/>
        <v>-1</v>
      </c>
      <c r="S70" s="65">
        <f t="shared" si="35"/>
        <v>0</v>
      </c>
      <c r="T70" s="65">
        <f t="shared" si="35"/>
        <v>0</v>
      </c>
      <c r="U70" s="65">
        <f t="shared" si="36"/>
        <v>-3</v>
      </c>
    </row>
    <row r="71" spans="1:21" ht="13.8" thickBot="1">
      <c r="A71" s="70">
        <v>6</v>
      </c>
      <c r="B71" s="60">
        <v>9</v>
      </c>
      <c r="C71" s="60">
        <v>10</v>
      </c>
      <c r="D71" s="61" t="str">
        <f>D63</f>
        <v>Ниеткалиев Б.</v>
      </c>
      <c r="E71" s="61" t="str">
        <f>D64</f>
        <v>Гайнеденов Е</v>
      </c>
      <c r="F71" s="62">
        <v>9</v>
      </c>
      <c r="G71" s="62">
        <v>-9</v>
      </c>
      <c r="H71" s="62">
        <v>-8</v>
      </c>
      <c r="I71" s="62">
        <v>-5</v>
      </c>
      <c r="J71" s="75"/>
      <c r="K71" s="85">
        <v>1</v>
      </c>
      <c r="L71" s="86">
        <v>3</v>
      </c>
      <c r="M71" s="77">
        <f t="shared" si="33"/>
        <v>0</v>
      </c>
      <c r="N71" s="63">
        <f t="shared" si="34"/>
        <v>1</v>
      </c>
      <c r="O71" s="64"/>
      <c r="P71" s="65">
        <f t="shared" si="35"/>
        <v>1</v>
      </c>
      <c r="Q71" s="65">
        <f t="shared" si="35"/>
        <v>-1</v>
      </c>
      <c r="R71" s="65">
        <f t="shared" si="35"/>
        <v>-1</v>
      </c>
      <c r="S71" s="65">
        <f t="shared" si="35"/>
        <v>-1</v>
      </c>
      <c r="T71" s="65">
        <f t="shared" si="35"/>
        <v>0</v>
      </c>
      <c r="U71" s="65">
        <f t="shared" si="36"/>
        <v>-2</v>
      </c>
    </row>
    <row r="72" spans="1:21" ht="13.8" thickBot="1">
      <c r="A72" s="235" t="s">
        <v>45</v>
      </c>
      <c r="B72" s="233"/>
      <c r="C72" s="233"/>
      <c r="D72" s="233"/>
      <c r="E72" s="233"/>
      <c r="F72" s="233"/>
      <c r="G72" s="233"/>
      <c r="H72" s="233"/>
      <c r="I72" s="233"/>
      <c r="J72" s="233"/>
      <c r="K72" s="234"/>
      <c r="L72" s="234"/>
    </row>
    <row r="73" spans="1:21">
      <c r="A73" s="70">
        <v>1</v>
      </c>
      <c r="B73" s="60">
        <v>3</v>
      </c>
      <c r="C73" s="60">
        <v>1</v>
      </c>
      <c r="D73" s="61" t="str">
        <f>E67</f>
        <v>Курмамбаев С.</v>
      </c>
      <c r="E73" s="61" t="str">
        <f>D66</f>
        <v>Курмангалиев А.</v>
      </c>
      <c r="F73" s="62">
        <v>-9</v>
      </c>
      <c r="G73" s="62">
        <v>9</v>
      </c>
      <c r="H73" s="62">
        <v>11</v>
      </c>
      <c r="I73" s="62">
        <v>-4</v>
      </c>
      <c r="J73" s="75">
        <v>18</v>
      </c>
      <c r="K73" s="79">
        <v>3</v>
      </c>
      <c r="L73" s="80">
        <v>2</v>
      </c>
      <c r="M73" s="77">
        <f t="shared" ref="M73:M78" si="37">IF(OR(U73=1,U73=2,U73=3),1,0)</f>
        <v>1</v>
      </c>
      <c r="N73" s="63">
        <f t="shared" ref="N73:N78" si="38">IF(OR(U73=-1,U73=-2,U73=-3),1,0)</f>
        <v>0</v>
      </c>
      <c r="O73" s="64"/>
      <c r="P73" s="65">
        <f t="shared" ref="P73:T78" si="39">SIGN(F73)</f>
        <v>-1</v>
      </c>
      <c r="Q73" s="65">
        <f t="shared" si="39"/>
        <v>1</v>
      </c>
      <c r="R73" s="65">
        <f t="shared" si="39"/>
        <v>1</v>
      </c>
      <c r="S73" s="65">
        <f t="shared" si="39"/>
        <v>-1</v>
      </c>
      <c r="T73" s="65">
        <f t="shared" si="39"/>
        <v>1</v>
      </c>
      <c r="U73" s="65">
        <f t="shared" ref="U73:U78" si="40">P73+Q73+R73+S73+T73</f>
        <v>1</v>
      </c>
    </row>
    <row r="74" spans="1:21">
      <c r="A74" s="70">
        <v>2</v>
      </c>
      <c r="B74" s="60">
        <v>4</v>
      </c>
      <c r="C74" s="68">
        <v>2</v>
      </c>
      <c r="D74" s="66" t="str">
        <f>E66</f>
        <v>Жубанов С.</v>
      </c>
      <c r="E74" s="67" t="str">
        <f>E68</f>
        <v>Харки И.</v>
      </c>
      <c r="F74" s="62">
        <v>6</v>
      </c>
      <c r="G74" s="62">
        <v>-18</v>
      </c>
      <c r="H74" s="62">
        <v>-6</v>
      </c>
      <c r="I74" s="62">
        <v>-9</v>
      </c>
      <c r="J74" s="75"/>
      <c r="K74" s="81">
        <v>1</v>
      </c>
      <c r="L74" s="82">
        <v>3</v>
      </c>
      <c r="M74" s="77">
        <f t="shared" si="37"/>
        <v>0</v>
      </c>
      <c r="N74" s="63">
        <f t="shared" si="38"/>
        <v>1</v>
      </c>
      <c r="O74" s="64"/>
      <c r="P74" s="65">
        <f t="shared" si="39"/>
        <v>1</v>
      </c>
      <c r="Q74" s="65">
        <f t="shared" si="39"/>
        <v>-1</v>
      </c>
      <c r="R74" s="65">
        <f t="shared" si="39"/>
        <v>-1</v>
      </c>
      <c r="S74" s="65">
        <f t="shared" si="39"/>
        <v>-1</v>
      </c>
      <c r="T74" s="65">
        <f t="shared" si="39"/>
        <v>0</v>
      </c>
      <c r="U74" s="65">
        <f t="shared" si="40"/>
        <v>-2</v>
      </c>
    </row>
    <row r="75" spans="1:21">
      <c r="A75" s="70">
        <v>3</v>
      </c>
      <c r="B75" s="68">
        <v>5</v>
      </c>
      <c r="C75" s="68">
        <v>12</v>
      </c>
      <c r="D75" s="67" t="str">
        <f>D67</f>
        <v>Ким Т.</v>
      </c>
      <c r="E75" s="61" t="str">
        <f>E69</f>
        <v>Кыстаубаев Д.</v>
      </c>
      <c r="F75" s="69">
        <v>7</v>
      </c>
      <c r="G75" s="69">
        <v>-9</v>
      </c>
      <c r="H75" s="69">
        <v>9</v>
      </c>
      <c r="I75" s="69">
        <v>10</v>
      </c>
      <c r="J75" s="76"/>
      <c r="K75" s="83">
        <v>3</v>
      </c>
      <c r="L75" s="84">
        <v>1</v>
      </c>
      <c r="M75" s="78">
        <f t="shared" si="37"/>
        <v>1</v>
      </c>
      <c r="N75" s="69">
        <f t="shared" si="38"/>
        <v>0</v>
      </c>
      <c r="O75" s="64"/>
      <c r="P75" s="65">
        <f t="shared" si="39"/>
        <v>1</v>
      </c>
      <c r="Q75" s="65">
        <f t="shared" si="39"/>
        <v>-1</v>
      </c>
      <c r="R75" s="65">
        <f t="shared" si="39"/>
        <v>1</v>
      </c>
      <c r="S75" s="65">
        <f t="shared" si="39"/>
        <v>1</v>
      </c>
      <c r="T75" s="65">
        <f t="shared" si="39"/>
        <v>0</v>
      </c>
      <c r="U75" s="65">
        <f t="shared" si="40"/>
        <v>2</v>
      </c>
    </row>
    <row r="76" spans="1:21">
      <c r="A76" s="70">
        <v>4</v>
      </c>
      <c r="B76" s="60">
        <v>6</v>
      </c>
      <c r="C76" s="60">
        <v>11</v>
      </c>
      <c r="D76" s="67" t="str">
        <f>D68</f>
        <v>Герасименко Т.</v>
      </c>
      <c r="E76" s="67" t="str">
        <f>E70</f>
        <v>Ши Ченян</v>
      </c>
      <c r="F76" s="62">
        <v>-5</v>
      </c>
      <c r="G76" s="62">
        <v>-3</v>
      </c>
      <c r="H76" s="62">
        <v>-1</v>
      </c>
      <c r="I76" s="62"/>
      <c r="J76" s="75"/>
      <c r="K76" s="81">
        <v>0</v>
      </c>
      <c r="L76" s="82">
        <v>3</v>
      </c>
      <c r="M76" s="77">
        <f t="shared" si="37"/>
        <v>0</v>
      </c>
      <c r="N76" s="63">
        <f t="shared" si="38"/>
        <v>1</v>
      </c>
      <c r="O76" s="64"/>
      <c r="P76" s="65">
        <f t="shared" si="39"/>
        <v>-1</v>
      </c>
      <c r="Q76" s="65">
        <f t="shared" si="39"/>
        <v>-1</v>
      </c>
      <c r="R76" s="65">
        <f t="shared" si="39"/>
        <v>-1</v>
      </c>
      <c r="S76" s="65">
        <f t="shared" si="39"/>
        <v>0</v>
      </c>
      <c r="T76" s="65">
        <f t="shared" si="39"/>
        <v>0</v>
      </c>
      <c r="U76" s="65">
        <f t="shared" si="40"/>
        <v>-3</v>
      </c>
    </row>
    <row r="77" spans="1:21">
      <c r="A77" s="70">
        <v>5</v>
      </c>
      <c r="B77" s="60">
        <v>7</v>
      </c>
      <c r="C77" s="60">
        <v>10</v>
      </c>
      <c r="D77" s="61" t="str">
        <f>D69</f>
        <v>Сарсенбай Д.</v>
      </c>
      <c r="E77" s="61" t="str">
        <f>E71</f>
        <v>Гайнеденов Е</v>
      </c>
      <c r="F77" s="62">
        <v>6</v>
      </c>
      <c r="G77" s="62">
        <v>8</v>
      </c>
      <c r="H77" s="62">
        <v>-7</v>
      </c>
      <c r="I77" s="62">
        <v>7</v>
      </c>
      <c r="J77" s="75"/>
      <c r="K77" s="81">
        <v>3</v>
      </c>
      <c r="L77" s="82">
        <v>1</v>
      </c>
      <c r="M77" s="77">
        <f t="shared" si="37"/>
        <v>1</v>
      </c>
      <c r="N77" s="63">
        <f t="shared" si="38"/>
        <v>0</v>
      </c>
      <c r="O77" s="64"/>
      <c r="P77" s="65">
        <f t="shared" si="39"/>
        <v>1</v>
      </c>
      <c r="Q77" s="65">
        <f t="shared" si="39"/>
        <v>1</v>
      </c>
      <c r="R77" s="65">
        <f t="shared" si="39"/>
        <v>-1</v>
      </c>
      <c r="S77" s="65">
        <f t="shared" si="39"/>
        <v>1</v>
      </c>
      <c r="T77" s="65">
        <f t="shared" si="39"/>
        <v>0</v>
      </c>
      <c r="U77" s="65">
        <f t="shared" si="40"/>
        <v>2</v>
      </c>
    </row>
    <row r="78" spans="1:21" ht="13.8" thickBot="1">
      <c r="A78" s="70">
        <v>6</v>
      </c>
      <c r="B78" s="60">
        <v>8</v>
      </c>
      <c r="C78" s="60">
        <v>9</v>
      </c>
      <c r="D78" s="61" t="str">
        <f>D70</f>
        <v>Харки А-М.</v>
      </c>
      <c r="E78" s="61" t="str">
        <f>D71</f>
        <v>Ниеткалиев Б.</v>
      </c>
      <c r="F78" s="62">
        <v>7</v>
      </c>
      <c r="G78" s="62">
        <v>-9</v>
      </c>
      <c r="H78" s="62">
        <v>8</v>
      </c>
      <c r="I78" s="62">
        <v>-16</v>
      </c>
      <c r="J78" s="75">
        <v>12</v>
      </c>
      <c r="K78" s="85">
        <v>3</v>
      </c>
      <c r="L78" s="86">
        <v>2</v>
      </c>
      <c r="M78" s="77">
        <f t="shared" si="37"/>
        <v>1</v>
      </c>
      <c r="N78" s="63">
        <f t="shared" si="38"/>
        <v>0</v>
      </c>
      <c r="O78" s="64"/>
      <c r="P78" s="65">
        <f t="shared" si="39"/>
        <v>1</v>
      </c>
      <c r="Q78" s="65">
        <f t="shared" si="39"/>
        <v>-1</v>
      </c>
      <c r="R78" s="65">
        <f t="shared" si="39"/>
        <v>1</v>
      </c>
      <c r="S78" s="65">
        <f t="shared" si="39"/>
        <v>-1</v>
      </c>
      <c r="T78" s="65">
        <f t="shared" si="39"/>
        <v>1</v>
      </c>
      <c r="U78" s="65">
        <f t="shared" si="40"/>
        <v>1</v>
      </c>
    </row>
    <row r="79" spans="1:21" ht="13.8" thickBot="1">
      <c r="A79" s="233" t="s">
        <v>46</v>
      </c>
      <c r="B79" s="233"/>
      <c r="C79" s="233"/>
      <c r="D79" s="233"/>
      <c r="E79" s="233"/>
      <c r="F79" s="233"/>
      <c r="G79" s="233"/>
      <c r="H79" s="233"/>
      <c r="I79" s="233"/>
      <c r="J79" s="233"/>
      <c r="K79" s="234"/>
      <c r="L79" s="234"/>
    </row>
    <row r="80" spans="1:21">
      <c r="A80" s="70">
        <v>1</v>
      </c>
      <c r="B80" s="60">
        <v>1</v>
      </c>
      <c r="C80" s="60">
        <v>2</v>
      </c>
      <c r="D80" s="61" t="str">
        <f>E73</f>
        <v>Курмангалиев А.</v>
      </c>
      <c r="E80" s="61" t="str">
        <f>E74</f>
        <v>Харки И.</v>
      </c>
      <c r="F80" s="62">
        <v>-8</v>
      </c>
      <c r="G80" s="62">
        <v>4</v>
      </c>
      <c r="H80" s="62">
        <v>8</v>
      </c>
      <c r="I80" s="62">
        <v>9</v>
      </c>
      <c r="J80" s="75"/>
      <c r="K80" s="79">
        <v>3</v>
      </c>
      <c r="L80" s="80">
        <v>1</v>
      </c>
      <c r="M80" s="77">
        <f t="shared" ref="M80:M85" si="41">IF(OR(U80=1,U80=2,U80=3),1,0)</f>
        <v>1</v>
      </c>
      <c r="N80" s="63">
        <f t="shared" ref="N80:N85" si="42">IF(OR(U80=-1,U80=-2,U80=-3),1,0)</f>
        <v>0</v>
      </c>
      <c r="O80" s="64"/>
      <c r="P80" s="65">
        <f t="shared" ref="P80:T85" si="43">SIGN(F80)</f>
        <v>-1</v>
      </c>
      <c r="Q80" s="65">
        <f t="shared" si="43"/>
        <v>1</v>
      </c>
      <c r="R80" s="65">
        <f t="shared" si="43"/>
        <v>1</v>
      </c>
      <c r="S80" s="65">
        <f t="shared" si="43"/>
        <v>1</v>
      </c>
      <c r="T80" s="65">
        <f t="shared" si="43"/>
        <v>0</v>
      </c>
      <c r="U80" s="65">
        <f t="shared" ref="U80:U85" si="44">P80+Q80+R80+S80+T80</f>
        <v>2</v>
      </c>
    </row>
    <row r="81" spans="1:21">
      <c r="A81" s="70">
        <v>2</v>
      </c>
      <c r="B81" s="60">
        <v>3</v>
      </c>
      <c r="C81" s="68">
        <v>12</v>
      </c>
      <c r="D81" s="66" t="str">
        <f>D73</f>
        <v>Курмамбаев С.</v>
      </c>
      <c r="E81" s="67" t="str">
        <f>E75</f>
        <v>Кыстаубаев Д.</v>
      </c>
      <c r="F81" s="62">
        <v>6</v>
      </c>
      <c r="G81" s="62">
        <v>6</v>
      </c>
      <c r="H81" s="62">
        <v>-8</v>
      </c>
      <c r="I81" s="62">
        <v>8</v>
      </c>
      <c r="J81" s="75"/>
      <c r="K81" s="81">
        <v>3</v>
      </c>
      <c r="L81" s="82">
        <v>1</v>
      </c>
      <c r="M81" s="77">
        <f t="shared" si="41"/>
        <v>1</v>
      </c>
      <c r="N81" s="63">
        <f t="shared" si="42"/>
        <v>0</v>
      </c>
      <c r="O81" s="64"/>
      <c r="P81" s="65">
        <f t="shared" si="43"/>
        <v>1</v>
      </c>
      <c r="Q81" s="65">
        <f t="shared" si="43"/>
        <v>1</v>
      </c>
      <c r="R81" s="65">
        <f t="shared" si="43"/>
        <v>-1</v>
      </c>
      <c r="S81" s="65">
        <f t="shared" si="43"/>
        <v>1</v>
      </c>
      <c r="T81" s="65">
        <f t="shared" si="43"/>
        <v>0</v>
      </c>
      <c r="U81" s="65">
        <f t="shared" si="44"/>
        <v>2</v>
      </c>
    </row>
    <row r="82" spans="1:21">
      <c r="A82" s="70">
        <v>3</v>
      </c>
      <c r="B82" s="68">
        <v>4</v>
      </c>
      <c r="C82" s="68">
        <v>11</v>
      </c>
      <c r="D82" s="67" t="str">
        <f>D74</f>
        <v>Жубанов С.</v>
      </c>
      <c r="E82" s="61" t="str">
        <f>E70</f>
        <v>Ши Ченян</v>
      </c>
      <c r="F82" s="69">
        <v>6</v>
      </c>
      <c r="G82" s="69">
        <v>-10</v>
      </c>
      <c r="H82" s="69">
        <v>8</v>
      </c>
      <c r="I82" s="69">
        <v>9</v>
      </c>
      <c r="J82" s="76"/>
      <c r="K82" s="83">
        <v>3</v>
      </c>
      <c r="L82" s="84">
        <v>1</v>
      </c>
      <c r="M82" s="78">
        <f t="shared" si="41"/>
        <v>1</v>
      </c>
      <c r="N82" s="69">
        <f t="shared" si="42"/>
        <v>0</v>
      </c>
      <c r="O82" s="64"/>
      <c r="P82" s="65">
        <f t="shared" si="43"/>
        <v>1</v>
      </c>
      <c r="Q82" s="65">
        <f t="shared" si="43"/>
        <v>-1</v>
      </c>
      <c r="R82" s="65">
        <f t="shared" si="43"/>
        <v>1</v>
      </c>
      <c r="S82" s="65">
        <f t="shared" si="43"/>
        <v>1</v>
      </c>
      <c r="T82" s="65">
        <f t="shared" si="43"/>
        <v>0</v>
      </c>
      <c r="U82" s="65">
        <f t="shared" si="44"/>
        <v>2</v>
      </c>
    </row>
    <row r="83" spans="1:21">
      <c r="A83" s="70">
        <v>4</v>
      </c>
      <c r="B83" s="60">
        <v>5</v>
      </c>
      <c r="C83" s="60">
        <v>10</v>
      </c>
      <c r="D83" s="67" t="str">
        <f>D75</f>
        <v>Ким Т.</v>
      </c>
      <c r="E83" s="67" t="str">
        <f>E77</f>
        <v>Гайнеденов Е</v>
      </c>
      <c r="F83" s="62">
        <v>9</v>
      </c>
      <c r="G83" s="62">
        <v>-5</v>
      </c>
      <c r="H83" s="62">
        <v>-5</v>
      </c>
      <c r="I83" s="62">
        <v>-9</v>
      </c>
      <c r="J83" s="75"/>
      <c r="K83" s="81">
        <v>1</v>
      </c>
      <c r="L83" s="82">
        <v>3</v>
      </c>
      <c r="M83" s="77">
        <f t="shared" si="41"/>
        <v>0</v>
      </c>
      <c r="N83" s="63">
        <f t="shared" si="42"/>
        <v>1</v>
      </c>
      <c r="O83" s="64"/>
      <c r="P83" s="65">
        <f t="shared" si="43"/>
        <v>1</v>
      </c>
      <c r="Q83" s="65">
        <f t="shared" si="43"/>
        <v>-1</v>
      </c>
      <c r="R83" s="65">
        <f t="shared" si="43"/>
        <v>-1</v>
      </c>
      <c r="S83" s="65">
        <f t="shared" si="43"/>
        <v>-1</v>
      </c>
      <c r="T83" s="65">
        <f t="shared" si="43"/>
        <v>0</v>
      </c>
      <c r="U83" s="65">
        <f t="shared" si="44"/>
        <v>-2</v>
      </c>
    </row>
    <row r="84" spans="1:21">
      <c r="A84" s="70">
        <v>5</v>
      </c>
      <c r="B84" s="60">
        <v>6</v>
      </c>
      <c r="C84" s="60">
        <v>9</v>
      </c>
      <c r="D84" s="61" t="str">
        <f>D76</f>
        <v>Герасименко Т.</v>
      </c>
      <c r="E84" s="61" t="str">
        <f>E78</f>
        <v>Ниеткалиев Б.</v>
      </c>
      <c r="F84" s="62">
        <v>-6</v>
      </c>
      <c r="G84" s="62">
        <v>-5</v>
      </c>
      <c r="H84" s="62">
        <v>-7</v>
      </c>
      <c r="I84" s="62"/>
      <c r="J84" s="75"/>
      <c r="K84" s="81">
        <v>0</v>
      </c>
      <c r="L84" s="82">
        <v>3</v>
      </c>
      <c r="M84" s="77">
        <f t="shared" si="41"/>
        <v>0</v>
      </c>
      <c r="N84" s="63">
        <f t="shared" si="42"/>
        <v>1</v>
      </c>
      <c r="O84" s="64"/>
      <c r="P84" s="65">
        <f t="shared" si="43"/>
        <v>-1</v>
      </c>
      <c r="Q84" s="65">
        <f t="shared" si="43"/>
        <v>-1</v>
      </c>
      <c r="R84" s="65">
        <f t="shared" si="43"/>
        <v>-1</v>
      </c>
      <c r="S84" s="65">
        <f t="shared" si="43"/>
        <v>0</v>
      </c>
      <c r="T84" s="65">
        <f t="shared" si="43"/>
        <v>0</v>
      </c>
      <c r="U84" s="65">
        <f t="shared" si="44"/>
        <v>-3</v>
      </c>
    </row>
    <row r="85" spans="1:21" ht="13.8" thickBot="1">
      <c r="A85" s="70">
        <v>6</v>
      </c>
      <c r="B85" s="60">
        <v>7</v>
      </c>
      <c r="C85" s="60">
        <v>8</v>
      </c>
      <c r="D85" s="61" t="str">
        <f>D77</f>
        <v>Сарсенбай Д.</v>
      </c>
      <c r="E85" s="61" t="str">
        <f>D78</f>
        <v>Харки А-М.</v>
      </c>
      <c r="F85" s="62">
        <v>-8</v>
      </c>
      <c r="G85" s="62">
        <v>7</v>
      </c>
      <c r="H85" s="62">
        <v>10</v>
      </c>
      <c r="I85" s="62">
        <v>8</v>
      </c>
      <c r="J85" s="75"/>
      <c r="K85" s="85">
        <v>3</v>
      </c>
      <c r="L85" s="86">
        <v>1</v>
      </c>
      <c r="M85" s="77">
        <f t="shared" si="41"/>
        <v>1</v>
      </c>
      <c r="N85" s="63">
        <f t="shared" si="42"/>
        <v>0</v>
      </c>
      <c r="O85" s="64"/>
      <c r="P85" s="65">
        <f t="shared" si="43"/>
        <v>-1</v>
      </c>
      <c r="Q85" s="65">
        <f t="shared" si="43"/>
        <v>1</v>
      </c>
      <c r="R85" s="65">
        <f t="shared" si="43"/>
        <v>1</v>
      </c>
      <c r="S85" s="65">
        <f t="shared" si="43"/>
        <v>1</v>
      </c>
      <c r="T85" s="65">
        <f t="shared" si="43"/>
        <v>0</v>
      </c>
      <c r="U85" s="65">
        <f t="shared" si="44"/>
        <v>2</v>
      </c>
    </row>
    <row r="87" spans="1:21">
      <c r="D87" s="236" t="s">
        <v>428</v>
      </c>
      <c r="E87" s="236"/>
      <c r="F87" s="236"/>
      <c r="G87" s="236"/>
      <c r="H87" s="236"/>
      <c r="I87" s="236"/>
      <c r="J87" s="236"/>
      <c r="K87" s="236"/>
      <c r="L87" s="236"/>
    </row>
    <row r="88" spans="1:21">
      <c r="D88" s="236" t="s">
        <v>429</v>
      </c>
      <c r="E88" s="236"/>
      <c r="F88" s="236"/>
      <c r="G88" s="236"/>
      <c r="H88" s="236"/>
      <c r="I88" s="236"/>
      <c r="J88" s="236"/>
      <c r="K88" s="236"/>
      <c r="L88" s="236"/>
    </row>
  </sheetData>
  <mergeCells count="18">
    <mergeCell ref="D87:L87"/>
    <mergeCell ref="D88:L88"/>
    <mergeCell ref="A44:L44"/>
    <mergeCell ref="D6:K6"/>
    <mergeCell ref="D7:K7"/>
    <mergeCell ref="A9:L9"/>
    <mergeCell ref="A16:L16"/>
    <mergeCell ref="A23:L23"/>
    <mergeCell ref="A30:L30"/>
    <mergeCell ref="A37:L37"/>
    <mergeCell ref="A51:L51"/>
    <mergeCell ref="A58:L58"/>
    <mergeCell ref="A65:L65"/>
    <mergeCell ref="A72:L72"/>
    <mergeCell ref="A79:L79"/>
    <mergeCell ref="D2:K2"/>
    <mergeCell ref="D3:K3"/>
    <mergeCell ref="D4:K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06"/>
  <sheetViews>
    <sheetView workbookViewId="0">
      <selection activeCell="V4" sqref="V4:W4"/>
    </sheetView>
  </sheetViews>
  <sheetFormatPr defaultRowHeight="13.2" outlineLevelCol="1"/>
  <cols>
    <col min="1" max="1" width="2.6640625" customWidth="1"/>
    <col min="2" max="2" width="4" hidden="1" customWidth="1" outlineLevel="1"/>
    <col min="3" max="3" width="3.6640625" hidden="1" customWidth="1" outlineLevel="1"/>
    <col min="4" max="4" width="18" customWidth="1" collapsed="1"/>
    <col min="5" max="5" width="19.33203125" customWidth="1"/>
    <col min="6" max="6" width="5.109375" customWidth="1"/>
    <col min="7" max="7" width="5" customWidth="1"/>
    <col min="8" max="8" width="4.5546875" customWidth="1"/>
    <col min="9" max="9" width="4.88671875" customWidth="1"/>
    <col min="10" max="10" width="4.5546875" customWidth="1"/>
    <col min="11" max="11" width="7.109375" customWidth="1"/>
    <col min="12" max="12" width="7.33203125" customWidth="1"/>
    <col min="13" max="14" width="9.109375" hidden="1" customWidth="1" outlineLevel="1"/>
    <col min="15" max="15" width="2.6640625" customWidth="1" collapsed="1"/>
    <col min="16" max="21" width="9.109375" hidden="1" customWidth="1" outlineLevel="1"/>
    <col min="22" max="22" width="2.88671875" hidden="1" customWidth="1" outlineLevel="1" collapsed="1"/>
    <col min="23" max="23" width="18.33203125" hidden="1" customWidth="1" outlineLevel="1"/>
    <col min="24" max="24" width="9.109375" collapsed="1"/>
  </cols>
  <sheetData>
    <row r="2" spans="1:23" ht="15.6">
      <c r="D2" s="212" t="s">
        <v>282</v>
      </c>
      <c r="E2" s="212"/>
      <c r="F2" s="212"/>
      <c r="G2" s="212"/>
      <c r="H2" s="212"/>
      <c r="I2" s="212"/>
      <c r="J2" s="212"/>
      <c r="K2" s="212"/>
    </row>
    <row r="3" spans="1:23" ht="15.6">
      <c r="D3" s="213" t="s">
        <v>102</v>
      </c>
      <c r="E3" s="213"/>
      <c r="F3" s="213"/>
      <c r="G3" s="213"/>
      <c r="H3" s="213"/>
      <c r="I3" s="213"/>
      <c r="J3" s="213"/>
      <c r="K3" s="213"/>
    </row>
    <row r="4" spans="1:23" ht="16.2">
      <c r="D4" s="214" t="s">
        <v>103</v>
      </c>
      <c r="E4" s="214"/>
      <c r="F4" s="214"/>
      <c r="G4" s="214"/>
      <c r="H4" s="214"/>
      <c r="I4" s="214"/>
      <c r="J4" s="214"/>
      <c r="K4" s="214"/>
    </row>
    <row r="6" spans="1:23" ht="15" customHeight="1">
      <c r="D6" s="236" t="s">
        <v>426</v>
      </c>
      <c r="E6" s="236"/>
      <c r="F6" s="236"/>
      <c r="G6" s="236"/>
      <c r="H6" s="236"/>
      <c r="I6" s="236"/>
      <c r="J6" s="236"/>
      <c r="K6" s="236"/>
    </row>
    <row r="7" spans="1:23" ht="15" customHeight="1">
      <c r="D7" s="236" t="s">
        <v>100</v>
      </c>
      <c r="E7" s="236"/>
      <c r="F7" s="236"/>
      <c r="G7" s="236"/>
      <c r="H7" s="236"/>
      <c r="I7" s="236"/>
      <c r="J7" s="236"/>
      <c r="K7" s="236"/>
    </row>
    <row r="8" spans="1:23" ht="15" customHeight="1" thickBot="1">
      <c r="E8" s="114" t="s">
        <v>36</v>
      </c>
    </row>
    <row r="9" spans="1:23" ht="15" customHeight="1">
      <c r="A9" s="70">
        <v>1</v>
      </c>
      <c r="B9" s="60">
        <v>1</v>
      </c>
      <c r="C9" s="60">
        <v>8</v>
      </c>
      <c r="D9" s="61" t="str">
        <f>W9</f>
        <v>Охмак Е.</v>
      </c>
      <c r="E9" s="61" t="str">
        <f>W16</f>
        <v>Шавкатова Г.</v>
      </c>
      <c r="F9" s="62">
        <v>9</v>
      </c>
      <c r="G9" s="62">
        <v>6</v>
      </c>
      <c r="H9" s="62">
        <v>-4</v>
      </c>
      <c r="I9" s="62">
        <v>9</v>
      </c>
      <c r="J9" s="75"/>
      <c r="K9" s="79">
        <v>3</v>
      </c>
      <c r="L9" s="80">
        <v>1</v>
      </c>
      <c r="M9" s="77">
        <f>IF(OR(U9=1,U9=2,U9=3),1,0)</f>
        <v>1</v>
      </c>
      <c r="N9" s="63">
        <f>IF(OR(U9=-1,U9=-2,U9=-3),1,0)</f>
        <v>0</v>
      </c>
      <c r="O9" s="64"/>
      <c r="P9" s="65">
        <f t="shared" ref="P9:T12" si="0">SIGN(F9)</f>
        <v>1</v>
      </c>
      <c r="Q9" s="65">
        <f t="shared" si="0"/>
        <v>1</v>
      </c>
      <c r="R9" s="65">
        <f t="shared" si="0"/>
        <v>-1</v>
      </c>
      <c r="S9" s="65">
        <f t="shared" si="0"/>
        <v>1</v>
      </c>
      <c r="T9" s="65">
        <f t="shared" si="0"/>
        <v>0</v>
      </c>
      <c r="U9" s="65">
        <f>P9+Q9+R9+S9+T9</f>
        <v>2</v>
      </c>
      <c r="V9" s="64">
        <v>1</v>
      </c>
      <c r="W9" t="s">
        <v>47</v>
      </c>
    </row>
    <row r="10" spans="1:23" ht="15" customHeight="1">
      <c r="A10" s="70">
        <v>2</v>
      </c>
      <c r="B10" s="60">
        <v>2</v>
      </c>
      <c r="C10" s="68">
        <v>7</v>
      </c>
      <c r="D10" s="66" t="str">
        <f>W10</f>
        <v>Ахмадалиева Ш.</v>
      </c>
      <c r="E10" s="67" t="str">
        <f>W15</f>
        <v>Шлетгауэр В.</v>
      </c>
      <c r="F10" s="62">
        <v>11</v>
      </c>
      <c r="G10" s="62">
        <v>-7</v>
      </c>
      <c r="H10" s="62">
        <v>4</v>
      </c>
      <c r="I10" s="62">
        <v>8</v>
      </c>
      <c r="J10" s="75"/>
      <c r="K10" s="81">
        <v>3</v>
      </c>
      <c r="L10" s="82">
        <v>1</v>
      </c>
      <c r="M10" s="77">
        <f>IF(OR(U10=1,U10=2,U10=3),1,0)</f>
        <v>1</v>
      </c>
      <c r="N10" s="63">
        <f>IF(OR(U10=-1,U10=-2,U10=-3),1,0)</f>
        <v>0</v>
      </c>
      <c r="O10" s="64"/>
      <c r="P10" s="65">
        <f t="shared" si="0"/>
        <v>1</v>
      </c>
      <c r="Q10" s="65">
        <f t="shared" si="0"/>
        <v>-1</v>
      </c>
      <c r="R10" s="65">
        <f t="shared" si="0"/>
        <v>1</v>
      </c>
      <c r="S10" s="65">
        <f t="shared" si="0"/>
        <v>1</v>
      </c>
      <c r="T10" s="65">
        <f t="shared" si="0"/>
        <v>0</v>
      </c>
      <c r="U10" s="65">
        <f>P10+Q10+R10+S10+T10</f>
        <v>2</v>
      </c>
      <c r="V10" s="64">
        <v>2</v>
      </c>
      <c r="W10" t="s">
        <v>48</v>
      </c>
    </row>
    <row r="11" spans="1:23" ht="15" customHeight="1">
      <c r="A11" s="70">
        <v>3</v>
      </c>
      <c r="B11" s="68">
        <v>3</v>
      </c>
      <c r="C11" s="68">
        <v>6</v>
      </c>
      <c r="D11" s="67" t="str">
        <f>W11</f>
        <v>Бекиш А.</v>
      </c>
      <c r="E11" s="61" t="str">
        <f>W14</f>
        <v>Фу Д.</v>
      </c>
      <c r="F11" s="69">
        <v>-6</v>
      </c>
      <c r="G11" s="69">
        <v>5</v>
      </c>
      <c r="H11" s="69">
        <v>-10</v>
      </c>
      <c r="I11" s="69">
        <v>4</v>
      </c>
      <c r="J11" s="76">
        <v>8</v>
      </c>
      <c r="K11" s="83">
        <v>3</v>
      </c>
      <c r="L11" s="84">
        <v>2</v>
      </c>
      <c r="M11" s="78">
        <f>IF(OR(U11=1,U11=2,U11=3),1,0)</f>
        <v>1</v>
      </c>
      <c r="N11" s="69">
        <f>IF(OR(U11=-1,U11=-2,U11=-3),1,0)</f>
        <v>0</v>
      </c>
      <c r="O11" s="64"/>
      <c r="P11" s="65">
        <f t="shared" si="0"/>
        <v>-1</v>
      </c>
      <c r="Q11" s="65">
        <f t="shared" si="0"/>
        <v>1</v>
      </c>
      <c r="R11" s="65">
        <f t="shared" si="0"/>
        <v>-1</v>
      </c>
      <c r="S11" s="65">
        <f t="shared" si="0"/>
        <v>1</v>
      </c>
      <c r="T11" s="65">
        <f t="shared" si="0"/>
        <v>1</v>
      </c>
      <c r="U11" s="65">
        <f>P11+Q11+R11+S11+T11</f>
        <v>1</v>
      </c>
      <c r="V11" s="64">
        <v>3</v>
      </c>
      <c r="W11" t="s">
        <v>51</v>
      </c>
    </row>
    <row r="12" spans="1:23" ht="15" customHeight="1" thickBot="1">
      <c r="A12" s="70">
        <v>4</v>
      </c>
      <c r="B12" s="60">
        <v>4</v>
      </c>
      <c r="C12" s="60">
        <v>5</v>
      </c>
      <c r="D12" s="67" t="str">
        <f>W12</f>
        <v>Темирханова А.</v>
      </c>
      <c r="E12" s="67" t="str">
        <f>W13</f>
        <v>Усипбаева А.</v>
      </c>
      <c r="F12" s="62">
        <v>7</v>
      </c>
      <c r="G12" s="62">
        <v>-7</v>
      </c>
      <c r="H12" s="62">
        <v>-8</v>
      </c>
      <c r="I12" s="62">
        <v>-13</v>
      </c>
      <c r="J12" s="75"/>
      <c r="K12" s="85">
        <v>1</v>
      </c>
      <c r="L12" s="86">
        <v>3</v>
      </c>
      <c r="M12" s="77">
        <f>IF(OR(U12=1,U12=2,U12=3),1,0)</f>
        <v>0</v>
      </c>
      <c r="N12" s="63">
        <f>IF(OR(U12=-1,U12=-2,U12=-3),1,0)</f>
        <v>1</v>
      </c>
      <c r="O12" s="64"/>
      <c r="P12" s="65">
        <f t="shared" si="0"/>
        <v>1</v>
      </c>
      <c r="Q12" s="65">
        <f t="shared" si="0"/>
        <v>-1</v>
      </c>
      <c r="R12" s="65">
        <f t="shared" si="0"/>
        <v>-1</v>
      </c>
      <c r="S12" s="65">
        <f t="shared" si="0"/>
        <v>-1</v>
      </c>
      <c r="T12" s="65">
        <f t="shared" si="0"/>
        <v>0</v>
      </c>
      <c r="U12" s="65">
        <f>P12+Q12+R12+S12+T12</f>
        <v>-2</v>
      </c>
      <c r="V12" s="64">
        <v>4</v>
      </c>
      <c r="W12" t="s">
        <v>74</v>
      </c>
    </row>
    <row r="13" spans="1:23" ht="15" customHeight="1" thickBot="1">
      <c r="E13" s="114" t="s">
        <v>37</v>
      </c>
      <c r="V13" s="64">
        <v>5</v>
      </c>
      <c r="W13" t="s">
        <v>75</v>
      </c>
    </row>
    <row r="14" spans="1:23" ht="15" customHeight="1">
      <c r="A14" s="70">
        <v>1</v>
      </c>
      <c r="B14" s="60">
        <v>7</v>
      </c>
      <c r="C14" s="60">
        <v>1</v>
      </c>
      <c r="D14" s="61" t="str">
        <f>E10</f>
        <v>Шлетгауэр В.</v>
      </c>
      <c r="E14" s="61" t="str">
        <f>D9</f>
        <v>Охмак Е.</v>
      </c>
      <c r="F14" s="62">
        <v>-8</v>
      </c>
      <c r="G14" s="62">
        <v>-4</v>
      </c>
      <c r="H14" s="62">
        <v>-5</v>
      </c>
      <c r="I14" s="62"/>
      <c r="J14" s="75"/>
      <c r="K14" s="79">
        <v>0</v>
      </c>
      <c r="L14" s="80">
        <v>3</v>
      </c>
      <c r="M14" s="77">
        <f>IF(OR(U14=1,U14=2,U14=3),1,0)</f>
        <v>0</v>
      </c>
      <c r="N14" s="63">
        <f>IF(OR(U14=-1,U14=-2,U14=-3),1,0)</f>
        <v>1</v>
      </c>
      <c r="O14" s="64"/>
      <c r="P14" s="65">
        <f t="shared" ref="P14:T17" si="1">SIGN(F14)</f>
        <v>-1</v>
      </c>
      <c r="Q14" s="65">
        <f t="shared" si="1"/>
        <v>-1</v>
      </c>
      <c r="R14" s="65">
        <f t="shared" si="1"/>
        <v>-1</v>
      </c>
      <c r="S14" s="65">
        <f t="shared" si="1"/>
        <v>0</v>
      </c>
      <c r="T14" s="65">
        <f t="shared" si="1"/>
        <v>0</v>
      </c>
      <c r="U14" s="65">
        <f>P14+Q14+R14+S14+T14</f>
        <v>-3</v>
      </c>
      <c r="V14" s="64">
        <v>6</v>
      </c>
      <c r="W14" t="s">
        <v>76</v>
      </c>
    </row>
    <row r="15" spans="1:23" ht="15" customHeight="1">
      <c r="A15" s="70">
        <v>2</v>
      </c>
      <c r="B15" s="60">
        <v>8</v>
      </c>
      <c r="C15" s="68">
        <v>6</v>
      </c>
      <c r="D15" s="66" t="str">
        <f>E9</f>
        <v>Шавкатова Г.</v>
      </c>
      <c r="E15" s="67" t="str">
        <f>E11</f>
        <v>Фу Д.</v>
      </c>
      <c r="F15" s="62">
        <v>-10</v>
      </c>
      <c r="G15" s="62">
        <v>9</v>
      </c>
      <c r="H15" s="62">
        <v>-7</v>
      </c>
      <c r="I15" s="62">
        <v>6</v>
      </c>
      <c r="J15" s="75">
        <v>4</v>
      </c>
      <c r="K15" s="81">
        <v>3</v>
      </c>
      <c r="L15" s="82">
        <v>2</v>
      </c>
      <c r="M15" s="77">
        <f>IF(OR(U15=1,U15=2,U15=3),1,0)</f>
        <v>1</v>
      </c>
      <c r="N15" s="63">
        <f>IF(OR(U15=-1,U15=-2,U15=-3),1,0)</f>
        <v>0</v>
      </c>
      <c r="O15" s="64"/>
      <c r="P15" s="65">
        <f t="shared" si="1"/>
        <v>-1</v>
      </c>
      <c r="Q15" s="65">
        <f t="shared" si="1"/>
        <v>1</v>
      </c>
      <c r="R15" s="65">
        <f t="shared" si="1"/>
        <v>-1</v>
      </c>
      <c r="S15" s="65">
        <f t="shared" si="1"/>
        <v>1</v>
      </c>
      <c r="T15" s="65">
        <f t="shared" si="1"/>
        <v>1</v>
      </c>
      <c r="U15" s="65">
        <f>P15+Q15+R15+S15+T15</f>
        <v>1</v>
      </c>
      <c r="V15" s="64">
        <v>7</v>
      </c>
      <c r="W15" t="s">
        <v>77</v>
      </c>
    </row>
    <row r="16" spans="1:23" ht="15" customHeight="1">
      <c r="A16" s="70">
        <v>3</v>
      </c>
      <c r="B16" s="68">
        <v>2</v>
      </c>
      <c r="C16" s="68">
        <v>5</v>
      </c>
      <c r="D16" s="67" t="str">
        <f>D10</f>
        <v>Ахмадалиева Ш.</v>
      </c>
      <c r="E16" s="61" t="str">
        <f>E12</f>
        <v>Усипбаева А.</v>
      </c>
      <c r="F16" s="69">
        <v>8</v>
      </c>
      <c r="G16" s="69">
        <v>-6</v>
      </c>
      <c r="H16" s="69">
        <v>8</v>
      </c>
      <c r="I16" s="69">
        <v>-9</v>
      </c>
      <c r="J16" s="76">
        <v>5</v>
      </c>
      <c r="K16" s="83">
        <v>3</v>
      </c>
      <c r="L16" s="84">
        <v>2</v>
      </c>
      <c r="M16" s="78">
        <f>IF(OR(U16=1,U16=2,U16=3),1,0)</f>
        <v>1</v>
      </c>
      <c r="N16" s="69">
        <f>IF(OR(U16=-1,U16=-2,U16=-3),1,0)</f>
        <v>0</v>
      </c>
      <c r="O16" s="64"/>
      <c r="P16" s="65">
        <f t="shared" si="1"/>
        <v>1</v>
      </c>
      <c r="Q16" s="65">
        <f t="shared" si="1"/>
        <v>-1</v>
      </c>
      <c r="R16" s="65">
        <f t="shared" si="1"/>
        <v>1</v>
      </c>
      <c r="S16" s="65">
        <f t="shared" si="1"/>
        <v>-1</v>
      </c>
      <c r="T16" s="65">
        <f t="shared" si="1"/>
        <v>1</v>
      </c>
      <c r="U16" s="65">
        <f>P16+Q16+R16+S16+T16</f>
        <v>1</v>
      </c>
      <c r="V16" s="64">
        <v>8</v>
      </c>
      <c r="W16" t="s">
        <v>78</v>
      </c>
    </row>
    <row r="17" spans="1:21" ht="15" customHeight="1" thickBot="1">
      <c r="A17" s="70">
        <v>4</v>
      </c>
      <c r="B17" s="60">
        <v>3</v>
      </c>
      <c r="C17" s="60">
        <v>4</v>
      </c>
      <c r="D17" s="67" t="str">
        <f>D11</f>
        <v>Бекиш А.</v>
      </c>
      <c r="E17" s="67" t="str">
        <f>D12</f>
        <v>Темирханова А.</v>
      </c>
      <c r="F17" s="62">
        <v>-8</v>
      </c>
      <c r="G17" s="62">
        <v>-7</v>
      </c>
      <c r="H17" s="62">
        <v>-4</v>
      </c>
      <c r="I17" s="62"/>
      <c r="J17" s="75"/>
      <c r="K17" s="85">
        <v>0</v>
      </c>
      <c r="L17" s="86">
        <v>3</v>
      </c>
      <c r="M17" s="77">
        <f>IF(OR(U17=1,U17=2,U17=3),1,0)</f>
        <v>0</v>
      </c>
      <c r="N17" s="63">
        <f>IF(OR(U17=-1,U17=-2,U17=-3),1,0)</f>
        <v>1</v>
      </c>
      <c r="O17" s="64"/>
      <c r="P17" s="65">
        <f t="shared" si="1"/>
        <v>-1</v>
      </c>
      <c r="Q17" s="65">
        <f t="shared" si="1"/>
        <v>-1</v>
      </c>
      <c r="R17" s="65">
        <f t="shared" si="1"/>
        <v>-1</v>
      </c>
      <c r="S17" s="65">
        <f t="shared" si="1"/>
        <v>0</v>
      </c>
      <c r="T17" s="65">
        <f t="shared" si="1"/>
        <v>0</v>
      </c>
      <c r="U17" s="65">
        <f>P17+Q17+R17+S17+T17</f>
        <v>-3</v>
      </c>
    </row>
    <row r="18" spans="1:21" ht="15" customHeight="1" thickBot="1">
      <c r="E18" s="114" t="s">
        <v>38</v>
      </c>
    </row>
    <row r="19" spans="1:21" ht="15" customHeight="1">
      <c r="A19" s="70">
        <v>1</v>
      </c>
      <c r="B19" s="60">
        <v>1</v>
      </c>
      <c r="C19" s="60">
        <v>6</v>
      </c>
      <c r="D19" s="61" t="str">
        <f>E14</f>
        <v>Охмак Е.</v>
      </c>
      <c r="E19" s="61" t="str">
        <f>E15</f>
        <v>Фу Д.</v>
      </c>
      <c r="F19" s="62">
        <v>-8</v>
      </c>
      <c r="G19" s="62">
        <v>8</v>
      </c>
      <c r="H19" s="62">
        <v>5</v>
      </c>
      <c r="I19" s="62">
        <v>10</v>
      </c>
      <c r="J19" s="75"/>
      <c r="K19" s="79">
        <v>3</v>
      </c>
      <c r="L19" s="80">
        <v>1</v>
      </c>
      <c r="M19" s="77">
        <f>IF(OR(U19=1,U19=2,U19=3),1,0)</f>
        <v>1</v>
      </c>
      <c r="N19" s="63">
        <f>IF(OR(U19=-1,U19=-2,U19=-3),1,0)</f>
        <v>0</v>
      </c>
      <c r="O19" s="64"/>
      <c r="P19" s="65">
        <f t="shared" ref="P19:T22" si="2">SIGN(F19)</f>
        <v>-1</v>
      </c>
      <c r="Q19" s="65">
        <f t="shared" si="2"/>
        <v>1</v>
      </c>
      <c r="R19" s="65">
        <f t="shared" si="2"/>
        <v>1</v>
      </c>
      <c r="S19" s="65">
        <f t="shared" si="2"/>
        <v>1</v>
      </c>
      <c r="T19" s="65">
        <f t="shared" si="2"/>
        <v>0</v>
      </c>
      <c r="U19" s="65">
        <f>P19+Q19+R19+S19+T19</f>
        <v>2</v>
      </c>
    </row>
    <row r="20" spans="1:21" ht="15" customHeight="1">
      <c r="A20" s="70">
        <v>2</v>
      </c>
      <c r="B20" s="60">
        <v>7</v>
      </c>
      <c r="C20" s="68">
        <v>5</v>
      </c>
      <c r="D20" s="66" t="str">
        <f>D14</f>
        <v>Шлетгауэр В.</v>
      </c>
      <c r="E20" s="67" t="str">
        <f>E16</f>
        <v>Усипбаева А.</v>
      </c>
      <c r="F20" s="62">
        <v>-8</v>
      </c>
      <c r="G20" s="62">
        <v>-9</v>
      </c>
      <c r="H20" s="62">
        <v>-2</v>
      </c>
      <c r="I20" s="62"/>
      <c r="J20" s="75"/>
      <c r="K20" s="81">
        <v>0</v>
      </c>
      <c r="L20" s="82">
        <v>3</v>
      </c>
      <c r="M20" s="77">
        <f>IF(OR(U20=1,U20=2,U20=3),1,0)</f>
        <v>0</v>
      </c>
      <c r="N20" s="63">
        <f>IF(OR(U20=-1,U20=-2,U20=-3),1,0)</f>
        <v>1</v>
      </c>
      <c r="O20" s="64"/>
      <c r="P20" s="65">
        <f t="shared" si="2"/>
        <v>-1</v>
      </c>
      <c r="Q20" s="65">
        <f t="shared" si="2"/>
        <v>-1</v>
      </c>
      <c r="R20" s="65">
        <f t="shared" si="2"/>
        <v>-1</v>
      </c>
      <c r="S20" s="65">
        <f t="shared" si="2"/>
        <v>0</v>
      </c>
      <c r="T20" s="65">
        <f t="shared" si="2"/>
        <v>0</v>
      </c>
      <c r="U20" s="65">
        <f>P20+Q20+R20+S20+T20</f>
        <v>-3</v>
      </c>
    </row>
    <row r="21" spans="1:21" ht="15" customHeight="1">
      <c r="A21" s="70">
        <v>3</v>
      </c>
      <c r="B21" s="68">
        <v>8</v>
      </c>
      <c r="C21" s="68">
        <v>4</v>
      </c>
      <c r="D21" s="67" t="str">
        <f>D15</f>
        <v>Шавкатова Г.</v>
      </c>
      <c r="E21" s="61" t="str">
        <f>E17</f>
        <v>Темирханова А.</v>
      </c>
      <c r="F21" s="69">
        <v>-10</v>
      </c>
      <c r="G21" s="69">
        <v>-8</v>
      </c>
      <c r="H21" s="69">
        <v>-6</v>
      </c>
      <c r="I21" s="69"/>
      <c r="J21" s="76"/>
      <c r="K21" s="83">
        <v>0</v>
      </c>
      <c r="L21" s="84">
        <v>3</v>
      </c>
      <c r="M21" s="78">
        <f>IF(OR(U21=1,U21=2,U21=3),1,0)</f>
        <v>0</v>
      </c>
      <c r="N21" s="69">
        <f>IF(OR(U21=-1,U21=-2,U21=-3),1,0)</f>
        <v>1</v>
      </c>
      <c r="O21" s="64"/>
      <c r="P21" s="65">
        <f t="shared" si="2"/>
        <v>-1</v>
      </c>
      <c r="Q21" s="65">
        <f t="shared" si="2"/>
        <v>-1</v>
      </c>
      <c r="R21" s="65">
        <f t="shared" si="2"/>
        <v>-1</v>
      </c>
      <c r="S21" s="65">
        <f t="shared" si="2"/>
        <v>0</v>
      </c>
      <c r="T21" s="65">
        <f t="shared" si="2"/>
        <v>0</v>
      </c>
      <c r="U21" s="65">
        <f>P21+Q21+R21+S21+T21</f>
        <v>-3</v>
      </c>
    </row>
    <row r="22" spans="1:21" ht="15" customHeight="1" thickBot="1">
      <c r="A22" s="70">
        <v>4</v>
      </c>
      <c r="B22" s="60">
        <v>2</v>
      </c>
      <c r="C22" s="60">
        <v>3</v>
      </c>
      <c r="D22" s="67" t="str">
        <f>D16</f>
        <v>Ахмадалиева Ш.</v>
      </c>
      <c r="E22" s="67" t="str">
        <f>D17</f>
        <v>Бекиш А.</v>
      </c>
      <c r="F22" s="62">
        <v>7</v>
      </c>
      <c r="G22" s="62">
        <v>5</v>
      </c>
      <c r="H22" s="62">
        <v>-9</v>
      </c>
      <c r="I22" s="62">
        <v>8</v>
      </c>
      <c r="J22" s="75"/>
      <c r="K22" s="85">
        <v>3</v>
      </c>
      <c r="L22" s="86">
        <v>1</v>
      </c>
      <c r="M22" s="77">
        <f>IF(OR(U22=1,U22=2,U22=3),1,0)</f>
        <v>1</v>
      </c>
      <c r="N22" s="63">
        <f>IF(OR(U22=-1,U22=-2,U22=-3),1,0)</f>
        <v>0</v>
      </c>
      <c r="O22" s="64"/>
      <c r="P22" s="65">
        <f t="shared" si="2"/>
        <v>1</v>
      </c>
      <c r="Q22" s="65">
        <f t="shared" si="2"/>
        <v>1</v>
      </c>
      <c r="R22" s="65">
        <f t="shared" si="2"/>
        <v>-1</v>
      </c>
      <c r="S22" s="65">
        <f t="shared" si="2"/>
        <v>1</v>
      </c>
      <c r="T22" s="65">
        <f t="shared" si="2"/>
        <v>0</v>
      </c>
      <c r="U22" s="65">
        <f>P22+Q22+R22+S22+T22</f>
        <v>2</v>
      </c>
    </row>
    <row r="23" spans="1:21" ht="15" customHeight="1" thickBot="1">
      <c r="E23" s="114" t="s">
        <v>39</v>
      </c>
    </row>
    <row r="24" spans="1:21" ht="15" customHeight="1">
      <c r="A24" s="70">
        <v>1</v>
      </c>
      <c r="B24" s="60">
        <v>5</v>
      </c>
      <c r="C24" s="60">
        <v>1</v>
      </c>
      <c r="D24" s="61" t="str">
        <f>E20</f>
        <v>Усипбаева А.</v>
      </c>
      <c r="E24" s="61" t="str">
        <f>D19</f>
        <v>Охмак Е.</v>
      </c>
      <c r="F24" s="62">
        <v>11</v>
      </c>
      <c r="G24" s="62">
        <v>-6</v>
      </c>
      <c r="H24" s="62">
        <v>-4</v>
      </c>
      <c r="I24" s="62">
        <v>-5</v>
      </c>
      <c r="J24" s="75"/>
      <c r="K24" s="79">
        <v>1</v>
      </c>
      <c r="L24" s="80">
        <v>3</v>
      </c>
      <c r="M24" s="77">
        <f>IF(OR(U24=1,U24=2,U24=3),1,0)</f>
        <v>0</v>
      </c>
      <c r="N24" s="63">
        <f>IF(OR(U24=-1,U24=-2,U24=-3),1,0)</f>
        <v>1</v>
      </c>
      <c r="O24" s="64"/>
      <c r="P24" s="65">
        <f t="shared" ref="P24:T27" si="3">SIGN(F24)</f>
        <v>1</v>
      </c>
      <c r="Q24" s="65">
        <f t="shared" si="3"/>
        <v>-1</v>
      </c>
      <c r="R24" s="65">
        <f t="shared" si="3"/>
        <v>-1</v>
      </c>
      <c r="S24" s="65">
        <f t="shared" si="3"/>
        <v>-1</v>
      </c>
      <c r="T24" s="65">
        <f t="shared" si="3"/>
        <v>0</v>
      </c>
      <c r="U24" s="65">
        <f>P24+Q24+R24+S24+T24</f>
        <v>-2</v>
      </c>
    </row>
    <row r="25" spans="1:21" ht="15" customHeight="1">
      <c r="A25" s="70">
        <v>2</v>
      </c>
      <c r="B25" s="60">
        <v>6</v>
      </c>
      <c r="C25" s="68">
        <v>4</v>
      </c>
      <c r="D25" s="66" t="str">
        <f>E19</f>
        <v>Фу Д.</v>
      </c>
      <c r="E25" s="67" t="str">
        <f>E21</f>
        <v>Темирханова А.</v>
      </c>
      <c r="F25" s="62">
        <v>-7</v>
      </c>
      <c r="G25" s="62">
        <v>-7</v>
      </c>
      <c r="H25" s="62">
        <v>-6</v>
      </c>
      <c r="I25" s="62"/>
      <c r="J25" s="75"/>
      <c r="K25" s="81">
        <v>0</v>
      </c>
      <c r="L25" s="82">
        <v>3</v>
      </c>
      <c r="M25" s="77">
        <f>IF(OR(U25=1,U25=2,U25=3),1,0)</f>
        <v>0</v>
      </c>
      <c r="N25" s="63">
        <f>IF(OR(U25=-1,U25=-2,U25=-3),1,0)</f>
        <v>1</v>
      </c>
      <c r="O25" s="64"/>
      <c r="P25" s="65">
        <f t="shared" si="3"/>
        <v>-1</v>
      </c>
      <c r="Q25" s="65">
        <f t="shared" si="3"/>
        <v>-1</v>
      </c>
      <c r="R25" s="65">
        <f t="shared" si="3"/>
        <v>-1</v>
      </c>
      <c r="S25" s="65">
        <f t="shared" si="3"/>
        <v>0</v>
      </c>
      <c r="T25" s="65">
        <f t="shared" si="3"/>
        <v>0</v>
      </c>
      <c r="U25" s="65">
        <f>P25+Q25+R25+S25+T25</f>
        <v>-3</v>
      </c>
    </row>
    <row r="26" spans="1:21" ht="15" customHeight="1">
      <c r="A26" s="70">
        <v>3</v>
      </c>
      <c r="B26" s="68">
        <v>7</v>
      </c>
      <c r="C26" s="68">
        <v>3</v>
      </c>
      <c r="D26" s="67" t="str">
        <f>D20</f>
        <v>Шлетгауэр В.</v>
      </c>
      <c r="E26" s="61" t="str">
        <f>E22</f>
        <v>Бекиш А.</v>
      </c>
      <c r="F26" s="69">
        <v>-8</v>
      </c>
      <c r="G26" s="69">
        <v>-8</v>
      </c>
      <c r="H26" s="69">
        <v>-9</v>
      </c>
      <c r="I26" s="69"/>
      <c r="J26" s="76"/>
      <c r="K26" s="83">
        <v>0</v>
      </c>
      <c r="L26" s="84">
        <v>3</v>
      </c>
      <c r="M26" s="78">
        <f>IF(OR(U26=1,U26=2,U26=3),1,0)</f>
        <v>0</v>
      </c>
      <c r="N26" s="69">
        <f>IF(OR(U26=-1,U26=-2,U26=-3),1,0)</f>
        <v>1</v>
      </c>
      <c r="O26" s="64"/>
      <c r="P26" s="65">
        <f t="shared" si="3"/>
        <v>-1</v>
      </c>
      <c r="Q26" s="65">
        <f t="shared" si="3"/>
        <v>-1</v>
      </c>
      <c r="R26" s="65">
        <f t="shared" si="3"/>
        <v>-1</v>
      </c>
      <c r="S26" s="65">
        <f t="shared" si="3"/>
        <v>0</v>
      </c>
      <c r="T26" s="65">
        <f t="shared" si="3"/>
        <v>0</v>
      </c>
      <c r="U26" s="65">
        <f>P26+Q26+R26+S26+T26</f>
        <v>-3</v>
      </c>
    </row>
    <row r="27" spans="1:21" ht="15" customHeight="1" thickBot="1">
      <c r="A27" s="70">
        <v>4</v>
      </c>
      <c r="B27" s="60">
        <v>8</v>
      </c>
      <c r="C27" s="60">
        <v>2</v>
      </c>
      <c r="D27" s="67" t="str">
        <f>D21</f>
        <v>Шавкатова Г.</v>
      </c>
      <c r="E27" s="67" t="str">
        <f>D22</f>
        <v>Ахмадалиева Ш.</v>
      </c>
      <c r="F27" s="62">
        <v>-11</v>
      </c>
      <c r="G27" s="62">
        <v>-9</v>
      </c>
      <c r="H27" s="62">
        <v>2</v>
      </c>
      <c r="I27" s="62">
        <v>9</v>
      </c>
      <c r="J27" s="75">
        <v>3</v>
      </c>
      <c r="K27" s="85">
        <v>3</v>
      </c>
      <c r="L27" s="86">
        <v>2</v>
      </c>
      <c r="M27" s="77">
        <f>IF(OR(U27=1,U27=2,U27=3),1,0)</f>
        <v>1</v>
      </c>
      <c r="N27" s="63">
        <f>IF(OR(U27=-1,U27=-2,U27=-3),1,0)</f>
        <v>0</v>
      </c>
      <c r="O27" s="64"/>
      <c r="P27" s="65">
        <f t="shared" si="3"/>
        <v>-1</v>
      </c>
      <c r="Q27" s="65">
        <f t="shared" si="3"/>
        <v>-1</v>
      </c>
      <c r="R27" s="65">
        <f t="shared" si="3"/>
        <v>1</v>
      </c>
      <c r="S27" s="65">
        <f t="shared" si="3"/>
        <v>1</v>
      </c>
      <c r="T27" s="65">
        <f t="shared" si="3"/>
        <v>1</v>
      </c>
      <c r="U27" s="65">
        <f>P27+Q27+R27+S27+T27</f>
        <v>1</v>
      </c>
    </row>
    <row r="28" spans="1:21" ht="15" customHeight="1" thickBot="1">
      <c r="E28" s="114" t="s">
        <v>40</v>
      </c>
    </row>
    <row r="29" spans="1:21" ht="15" customHeight="1">
      <c r="A29" s="70">
        <v>1</v>
      </c>
      <c r="B29" s="60">
        <v>1</v>
      </c>
      <c r="C29" s="60">
        <v>4</v>
      </c>
      <c r="D29" s="61" t="str">
        <f>E24</f>
        <v>Охмак Е.</v>
      </c>
      <c r="E29" s="61" t="str">
        <f>E25</f>
        <v>Темирханова А.</v>
      </c>
      <c r="F29" s="62">
        <v>-8</v>
      </c>
      <c r="G29" s="62">
        <v>-10</v>
      </c>
      <c r="H29" s="62">
        <v>8</v>
      </c>
      <c r="I29" s="62">
        <v>6</v>
      </c>
      <c r="J29" s="75">
        <v>6</v>
      </c>
      <c r="K29" s="79">
        <v>3</v>
      </c>
      <c r="L29" s="80">
        <v>2</v>
      </c>
      <c r="M29" s="77">
        <f>IF(OR(U29=1,U29=2,U29=3),1,0)</f>
        <v>1</v>
      </c>
      <c r="N29" s="63">
        <f>IF(OR(U29=-1,U29=-2,U29=-3),1,0)</f>
        <v>0</v>
      </c>
      <c r="O29" s="64"/>
      <c r="P29" s="65">
        <f t="shared" ref="P29:T32" si="4">SIGN(F29)</f>
        <v>-1</v>
      </c>
      <c r="Q29" s="65">
        <f t="shared" si="4"/>
        <v>-1</v>
      </c>
      <c r="R29" s="65">
        <f t="shared" si="4"/>
        <v>1</v>
      </c>
      <c r="S29" s="65">
        <f t="shared" si="4"/>
        <v>1</v>
      </c>
      <c r="T29" s="65">
        <f t="shared" si="4"/>
        <v>1</v>
      </c>
      <c r="U29" s="65">
        <f>P29+Q29+R29+S29+T29</f>
        <v>1</v>
      </c>
    </row>
    <row r="30" spans="1:21" ht="15" customHeight="1">
      <c r="A30" s="70">
        <v>2</v>
      </c>
      <c r="B30" s="60">
        <v>5</v>
      </c>
      <c r="C30" s="68">
        <v>3</v>
      </c>
      <c r="D30" s="66" t="str">
        <f>D24</f>
        <v>Усипбаева А.</v>
      </c>
      <c r="E30" s="67" t="str">
        <f>E26</f>
        <v>Бекиш А.</v>
      </c>
      <c r="F30" s="62">
        <v>-5</v>
      </c>
      <c r="G30" s="62">
        <v>1</v>
      </c>
      <c r="H30" s="62">
        <v>6</v>
      </c>
      <c r="I30" s="62">
        <v>-7</v>
      </c>
      <c r="J30" s="75">
        <v>15</v>
      </c>
      <c r="K30" s="81">
        <v>3</v>
      </c>
      <c r="L30" s="82">
        <v>2</v>
      </c>
      <c r="M30" s="77">
        <f>IF(OR(U30=1,U30=2,U30=3),1,0)</f>
        <v>1</v>
      </c>
      <c r="N30" s="63">
        <f>IF(OR(U30=-1,U30=-2,U30=-3),1,0)</f>
        <v>0</v>
      </c>
      <c r="O30" s="64"/>
      <c r="P30" s="65">
        <f t="shared" si="4"/>
        <v>-1</v>
      </c>
      <c r="Q30" s="65">
        <f t="shared" si="4"/>
        <v>1</v>
      </c>
      <c r="R30" s="65">
        <f t="shared" si="4"/>
        <v>1</v>
      </c>
      <c r="S30" s="65">
        <f t="shared" si="4"/>
        <v>-1</v>
      </c>
      <c r="T30" s="65">
        <f t="shared" si="4"/>
        <v>1</v>
      </c>
      <c r="U30" s="65">
        <f>P30+Q30+R30+S30+T30</f>
        <v>1</v>
      </c>
    </row>
    <row r="31" spans="1:21" ht="15" customHeight="1">
      <c r="A31" s="70">
        <v>3</v>
      </c>
      <c r="B31" s="68">
        <v>6</v>
      </c>
      <c r="C31" s="68">
        <v>2</v>
      </c>
      <c r="D31" s="67" t="str">
        <f>D25</f>
        <v>Фу Д.</v>
      </c>
      <c r="E31" s="61" t="str">
        <f>E27</f>
        <v>Ахмадалиева Ш.</v>
      </c>
      <c r="F31" s="69">
        <v>-9</v>
      </c>
      <c r="G31" s="69">
        <v>-9</v>
      </c>
      <c r="H31" s="69">
        <v>9</v>
      </c>
      <c r="I31" s="69">
        <v>-9</v>
      </c>
      <c r="J31" s="76"/>
      <c r="K31" s="83">
        <v>1</v>
      </c>
      <c r="L31" s="84">
        <v>3</v>
      </c>
      <c r="M31" s="78">
        <f>IF(OR(U31=1,U31=2,U31=3),1,0)</f>
        <v>0</v>
      </c>
      <c r="N31" s="69">
        <f>IF(OR(U31=-1,U31=-2,U31=-3),1,0)</f>
        <v>1</v>
      </c>
      <c r="O31" s="64"/>
      <c r="P31" s="65">
        <f t="shared" si="4"/>
        <v>-1</v>
      </c>
      <c r="Q31" s="65">
        <f t="shared" si="4"/>
        <v>-1</v>
      </c>
      <c r="R31" s="65">
        <f t="shared" si="4"/>
        <v>1</v>
      </c>
      <c r="S31" s="65">
        <f t="shared" si="4"/>
        <v>-1</v>
      </c>
      <c r="T31" s="65">
        <f t="shared" si="4"/>
        <v>0</v>
      </c>
      <c r="U31" s="65">
        <f>P31+Q31+R31+S31+T31</f>
        <v>-2</v>
      </c>
    </row>
    <row r="32" spans="1:21" ht="15" customHeight="1" thickBot="1">
      <c r="A32" s="70">
        <v>4</v>
      </c>
      <c r="B32" s="60">
        <v>7</v>
      </c>
      <c r="C32" s="60">
        <v>8</v>
      </c>
      <c r="D32" s="67" t="str">
        <f>D26</f>
        <v>Шлетгауэр В.</v>
      </c>
      <c r="E32" s="67" t="str">
        <f>D27</f>
        <v>Шавкатова Г.</v>
      </c>
      <c r="F32" s="62">
        <v>10</v>
      </c>
      <c r="G32" s="62">
        <v>-8</v>
      </c>
      <c r="H32" s="62">
        <v>-7</v>
      </c>
      <c r="I32" s="62">
        <v>-9</v>
      </c>
      <c r="J32" s="75"/>
      <c r="K32" s="85">
        <v>1</v>
      </c>
      <c r="L32" s="86">
        <v>3</v>
      </c>
      <c r="M32" s="77">
        <f>IF(OR(U32=1,U32=2,U32=3),1,0)</f>
        <v>0</v>
      </c>
      <c r="N32" s="63">
        <f>IF(OR(U32=-1,U32=-2,U32=-3),1,0)</f>
        <v>1</v>
      </c>
      <c r="O32" s="64"/>
      <c r="P32" s="65">
        <f t="shared" si="4"/>
        <v>1</v>
      </c>
      <c r="Q32" s="65">
        <f t="shared" si="4"/>
        <v>-1</v>
      </c>
      <c r="R32" s="65">
        <f t="shared" si="4"/>
        <v>-1</v>
      </c>
      <c r="S32" s="65">
        <f t="shared" si="4"/>
        <v>-1</v>
      </c>
      <c r="T32" s="65">
        <f t="shared" si="4"/>
        <v>0</v>
      </c>
      <c r="U32" s="65">
        <f>P32+Q32+R32+S32+T32</f>
        <v>-2</v>
      </c>
    </row>
    <row r="33" spans="1:23" ht="15" customHeight="1" thickBot="1">
      <c r="E33" s="114" t="s">
        <v>41</v>
      </c>
    </row>
    <row r="34" spans="1:23" ht="15" customHeight="1">
      <c r="A34" s="70">
        <v>1</v>
      </c>
      <c r="B34" s="60">
        <v>3</v>
      </c>
      <c r="C34" s="60">
        <v>1</v>
      </c>
      <c r="D34" s="61" t="str">
        <f>E30</f>
        <v>Бекиш А.</v>
      </c>
      <c r="E34" s="61" t="str">
        <f>D29</f>
        <v>Охмак Е.</v>
      </c>
      <c r="F34" s="62">
        <v>-9</v>
      </c>
      <c r="G34" s="62">
        <v>-6</v>
      </c>
      <c r="H34" s="62">
        <v>2</v>
      </c>
      <c r="I34" s="62">
        <v>10</v>
      </c>
      <c r="J34" s="75">
        <v>3</v>
      </c>
      <c r="K34" s="79">
        <v>3</v>
      </c>
      <c r="L34" s="80">
        <v>2</v>
      </c>
      <c r="M34" s="77">
        <f>IF(OR(U34=1,U34=2,U34=3),1,0)</f>
        <v>1</v>
      </c>
      <c r="N34" s="63">
        <f>IF(OR(U34=-1,U34=-2,U34=-3),1,0)</f>
        <v>0</v>
      </c>
      <c r="O34" s="64"/>
      <c r="P34" s="65">
        <f t="shared" ref="P34:T37" si="5">SIGN(F34)</f>
        <v>-1</v>
      </c>
      <c r="Q34" s="65">
        <f t="shared" si="5"/>
        <v>-1</v>
      </c>
      <c r="R34" s="65">
        <f t="shared" si="5"/>
        <v>1</v>
      </c>
      <c r="S34" s="65">
        <f t="shared" si="5"/>
        <v>1</v>
      </c>
      <c r="T34" s="65">
        <f t="shared" si="5"/>
        <v>1</v>
      </c>
      <c r="U34" s="65">
        <f>P34+Q34+R34+S34+T34</f>
        <v>1</v>
      </c>
    </row>
    <row r="35" spans="1:23" ht="15" customHeight="1">
      <c r="A35" s="70">
        <v>2</v>
      </c>
      <c r="B35" s="60">
        <v>4</v>
      </c>
      <c r="C35" s="68">
        <v>2</v>
      </c>
      <c r="D35" s="66" t="str">
        <f>E29</f>
        <v>Темирханова А.</v>
      </c>
      <c r="E35" s="67" t="str">
        <f>E31</f>
        <v>Ахмадалиева Ш.</v>
      </c>
      <c r="F35" s="62">
        <v>-4</v>
      </c>
      <c r="G35" s="62">
        <v>7</v>
      </c>
      <c r="H35" s="62">
        <v>-8</v>
      </c>
      <c r="I35" s="62">
        <v>-5</v>
      </c>
      <c r="J35" s="75"/>
      <c r="K35" s="81">
        <v>1</v>
      </c>
      <c r="L35" s="82">
        <v>3</v>
      </c>
      <c r="M35" s="77">
        <f>IF(OR(U35=1,U35=2,U35=3),1,0)</f>
        <v>0</v>
      </c>
      <c r="N35" s="63">
        <f>IF(OR(U35=-1,U35=-2,U35=-3),1,0)</f>
        <v>1</v>
      </c>
      <c r="O35" s="64"/>
      <c r="P35" s="65">
        <f t="shared" si="5"/>
        <v>-1</v>
      </c>
      <c r="Q35" s="65">
        <f t="shared" si="5"/>
        <v>1</v>
      </c>
      <c r="R35" s="65">
        <f t="shared" si="5"/>
        <v>-1</v>
      </c>
      <c r="S35" s="65">
        <f t="shared" si="5"/>
        <v>-1</v>
      </c>
      <c r="T35" s="65">
        <f t="shared" si="5"/>
        <v>0</v>
      </c>
      <c r="U35" s="65">
        <f>P35+Q35+R35+S35+T35</f>
        <v>-2</v>
      </c>
    </row>
    <row r="36" spans="1:23" ht="15" customHeight="1">
      <c r="A36" s="70">
        <v>3</v>
      </c>
      <c r="B36" s="68">
        <v>5</v>
      </c>
      <c r="C36" s="68">
        <v>8</v>
      </c>
      <c r="D36" s="67" t="str">
        <f>D30</f>
        <v>Усипбаева А.</v>
      </c>
      <c r="E36" s="61" t="str">
        <f>E32</f>
        <v>Шавкатова Г.</v>
      </c>
      <c r="F36" s="69">
        <v>9</v>
      </c>
      <c r="G36" s="69">
        <v>-11</v>
      </c>
      <c r="H36" s="69">
        <v>-5</v>
      </c>
      <c r="I36" s="69">
        <v>-5</v>
      </c>
      <c r="J36" s="76"/>
      <c r="K36" s="83">
        <v>1</v>
      </c>
      <c r="L36" s="84">
        <v>3</v>
      </c>
      <c r="M36" s="78">
        <f>IF(OR(U36=1,U36=2,U36=3),1,0)</f>
        <v>0</v>
      </c>
      <c r="N36" s="69">
        <f>IF(OR(U36=-1,U36=-2,U36=-3),1,0)</f>
        <v>1</v>
      </c>
      <c r="O36" s="64"/>
      <c r="P36" s="65">
        <f t="shared" si="5"/>
        <v>1</v>
      </c>
      <c r="Q36" s="65">
        <f t="shared" si="5"/>
        <v>-1</v>
      </c>
      <c r="R36" s="65">
        <f t="shared" si="5"/>
        <v>-1</v>
      </c>
      <c r="S36" s="65">
        <f t="shared" si="5"/>
        <v>-1</v>
      </c>
      <c r="T36" s="65">
        <f t="shared" si="5"/>
        <v>0</v>
      </c>
      <c r="U36" s="65">
        <f>P36+Q36+R36+S36+T36</f>
        <v>-2</v>
      </c>
    </row>
    <row r="37" spans="1:23" ht="15" customHeight="1" thickBot="1">
      <c r="A37" s="70">
        <v>4</v>
      </c>
      <c r="B37" s="60">
        <v>6</v>
      </c>
      <c r="C37" s="60">
        <v>7</v>
      </c>
      <c r="D37" s="67" t="str">
        <f>D31</f>
        <v>Фу Д.</v>
      </c>
      <c r="E37" s="67" t="str">
        <f>D32</f>
        <v>Шлетгауэр В.</v>
      </c>
      <c r="F37" s="62">
        <v>8</v>
      </c>
      <c r="G37" s="62">
        <v>8</v>
      </c>
      <c r="H37" s="62">
        <v>7</v>
      </c>
      <c r="I37" s="62"/>
      <c r="J37" s="75"/>
      <c r="K37" s="85">
        <v>3</v>
      </c>
      <c r="L37" s="86">
        <v>0</v>
      </c>
      <c r="M37" s="77">
        <f>IF(OR(U37=1,U37=2,U37=3),1,0)</f>
        <v>1</v>
      </c>
      <c r="N37" s="63">
        <f>IF(OR(U37=-1,U37=-2,U37=-3),1,0)</f>
        <v>0</v>
      </c>
      <c r="O37" s="64"/>
      <c r="P37" s="65">
        <f t="shared" si="5"/>
        <v>1</v>
      </c>
      <c r="Q37" s="65">
        <f t="shared" si="5"/>
        <v>1</v>
      </c>
      <c r="R37" s="65">
        <f t="shared" si="5"/>
        <v>1</v>
      </c>
      <c r="S37" s="65">
        <f t="shared" si="5"/>
        <v>0</v>
      </c>
      <c r="T37" s="65">
        <f t="shared" si="5"/>
        <v>0</v>
      </c>
      <c r="U37" s="65">
        <f>P37+Q37+R37+S37+T37</f>
        <v>3</v>
      </c>
    </row>
    <row r="38" spans="1:23" ht="15" customHeight="1" thickBot="1">
      <c r="E38" s="114" t="s">
        <v>42</v>
      </c>
    </row>
    <row r="39" spans="1:23" ht="15" customHeight="1">
      <c r="A39" s="70">
        <v>1</v>
      </c>
      <c r="B39" s="60">
        <v>1</v>
      </c>
      <c r="C39" s="60">
        <v>2</v>
      </c>
      <c r="D39" s="61" t="str">
        <f>E34</f>
        <v>Охмак Е.</v>
      </c>
      <c r="E39" s="61" t="str">
        <f>E35</f>
        <v>Ахмадалиева Ш.</v>
      </c>
      <c r="F39" s="62">
        <v>-9</v>
      </c>
      <c r="G39" s="62">
        <v>-8</v>
      </c>
      <c r="H39" s="62">
        <v>-5</v>
      </c>
      <c r="I39" s="62"/>
      <c r="J39" s="75"/>
      <c r="K39" s="79">
        <v>0</v>
      </c>
      <c r="L39" s="80">
        <v>3</v>
      </c>
      <c r="M39" s="77">
        <f>IF(OR(U39=1,U39=2,U39=3),1,0)</f>
        <v>0</v>
      </c>
      <c r="N39" s="63">
        <f>IF(OR(U39=-1,U39=-2,U39=-3),1,0)</f>
        <v>1</v>
      </c>
      <c r="O39" s="64"/>
      <c r="P39" s="65">
        <f t="shared" ref="P39:T42" si="6">SIGN(F39)</f>
        <v>-1</v>
      </c>
      <c r="Q39" s="65">
        <f t="shared" si="6"/>
        <v>-1</v>
      </c>
      <c r="R39" s="65">
        <f t="shared" si="6"/>
        <v>-1</v>
      </c>
      <c r="S39" s="65">
        <f t="shared" si="6"/>
        <v>0</v>
      </c>
      <c r="T39" s="65">
        <f t="shared" si="6"/>
        <v>0</v>
      </c>
      <c r="U39" s="65">
        <f>P39+Q39+R39+S39+T39</f>
        <v>-3</v>
      </c>
    </row>
    <row r="40" spans="1:23" ht="15" customHeight="1">
      <c r="A40" s="70">
        <v>2</v>
      </c>
      <c r="B40" s="60">
        <v>3</v>
      </c>
      <c r="C40" s="68">
        <v>8</v>
      </c>
      <c r="D40" s="66" t="str">
        <f>D34</f>
        <v>Бекиш А.</v>
      </c>
      <c r="E40" s="67" t="str">
        <f>E36</f>
        <v>Шавкатова Г.</v>
      </c>
      <c r="F40" s="62">
        <v>11</v>
      </c>
      <c r="G40" s="62">
        <v>7</v>
      </c>
      <c r="H40" s="62">
        <v>10</v>
      </c>
      <c r="I40" s="62"/>
      <c r="J40" s="75"/>
      <c r="K40" s="81">
        <v>3</v>
      </c>
      <c r="L40" s="82">
        <v>0</v>
      </c>
      <c r="M40" s="77">
        <f>IF(OR(U40=1,U40=2,U40=3),1,0)</f>
        <v>1</v>
      </c>
      <c r="N40" s="63">
        <f>IF(OR(U40=-1,U40=-2,U40=-3),1,0)</f>
        <v>0</v>
      </c>
      <c r="O40" s="64"/>
      <c r="P40" s="65">
        <f t="shared" si="6"/>
        <v>1</v>
      </c>
      <c r="Q40" s="65">
        <f t="shared" si="6"/>
        <v>1</v>
      </c>
      <c r="R40" s="65">
        <f t="shared" si="6"/>
        <v>1</v>
      </c>
      <c r="S40" s="65">
        <f t="shared" si="6"/>
        <v>0</v>
      </c>
      <c r="T40" s="65">
        <f t="shared" si="6"/>
        <v>0</v>
      </c>
      <c r="U40" s="65">
        <f>P40+Q40+R40+S40+T40</f>
        <v>3</v>
      </c>
    </row>
    <row r="41" spans="1:23" ht="15" customHeight="1">
      <c r="A41" s="70">
        <v>3</v>
      </c>
      <c r="B41" s="68">
        <v>4</v>
      </c>
      <c r="C41" s="68">
        <v>7</v>
      </c>
      <c r="D41" s="67" t="str">
        <f>D35</f>
        <v>Темирханова А.</v>
      </c>
      <c r="E41" s="61" t="str">
        <f>E37</f>
        <v>Шлетгауэр В.</v>
      </c>
      <c r="F41" s="69">
        <v>6</v>
      </c>
      <c r="G41" s="69">
        <v>-11</v>
      </c>
      <c r="H41" s="69">
        <v>5</v>
      </c>
      <c r="I41" s="69">
        <v>5</v>
      </c>
      <c r="J41" s="76"/>
      <c r="K41" s="83">
        <v>3</v>
      </c>
      <c r="L41" s="84">
        <v>1</v>
      </c>
      <c r="M41" s="78">
        <f>IF(OR(U41=1,U41=2,U41=3),1,0)</f>
        <v>1</v>
      </c>
      <c r="N41" s="69">
        <f>IF(OR(U41=-1,U41=-2,U41=-3),1,0)</f>
        <v>0</v>
      </c>
      <c r="O41" s="64"/>
      <c r="P41" s="65">
        <f t="shared" si="6"/>
        <v>1</v>
      </c>
      <c r="Q41" s="65">
        <f t="shared" si="6"/>
        <v>-1</v>
      </c>
      <c r="R41" s="65">
        <f t="shared" si="6"/>
        <v>1</v>
      </c>
      <c r="S41" s="65">
        <f t="shared" si="6"/>
        <v>1</v>
      </c>
      <c r="T41" s="65">
        <f t="shared" si="6"/>
        <v>0</v>
      </c>
      <c r="U41" s="65">
        <f>P41+Q41+R41+S41+T41</f>
        <v>2</v>
      </c>
    </row>
    <row r="42" spans="1:23" ht="15" customHeight="1" thickBot="1">
      <c r="A42" s="70">
        <v>4</v>
      </c>
      <c r="B42" s="60">
        <v>5</v>
      </c>
      <c r="C42" s="60">
        <v>6</v>
      </c>
      <c r="D42" s="67" t="str">
        <f>D36</f>
        <v>Усипбаева А.</v>
      </c>
      <c r="E42" s="67" t="str">
        <f>D37</f>
        <v>Фу Д.</v>
      </c>
      <c r="F42" s="62">
        <v>-7</v>
      </c>
      <c r="G42" s="62">
        <v>-8</v>
      </c>
      <c r="H42" s="62">
        <v>6</v>
      </c>
      <c r="I42" s="62">
        <v>-5</v>
      </c>
      <c r="J42" s="75"/>
      <c r="K42" s="85">
        <v>1</v>
      </c>
      <c r="L42" s="86">
        <v>3</v>
      </c>
      <c r="M42" s="77">
        <f>IF(OR(U42=1,U42=2,U42=3),1,0)</f>
        <v>0</v>
      </c>
      <c r="N42" s="63">
        <f>IF(OR(U42=-1,U42=-2,U42=-3),1,0)</f>
        <v>1</v>
      </c>
      <c r="O42" s="64"/>
      <c r="P42" s="65">
        <f t="shared" si="6"/>
        <v>-1</v>
      </c>
      <c r="Q42" s="65">
        <f t="shared" si="6"/>
        <v>-1</v>
      </c>
      <c r="R42" s="65">
        <f t="shared" si="6"/>
        <v>1</v>
      </c>
      <c r="S42" s="65">
        <f t="shared" si="6"/>
        <v>-1</v>
      </c>
      <c r="T42" s="65">
        <f t="shared" si="6"/>
        <v>0</v>
      </c>
      <c r="U42" s="65">
        <f>P42+Q42+R42+S42+T42</f>
        <v>-2</v>
      </c>
    </row>
    <row r="43" spans="1:23" ht="15" customHeight="1"/>
    <row r="44" spans="1:23" ht="15" customHeight="1">
      <c r="D44" s="236" t="s">
        <v>426</v>
      </c>
      <c r="E44" s="236"/>
      <c r="F44" s="236"/>
      <c r="G44" s="236"/>
      <c r="H44" s="236"/>
      <c r="I44" s="236"/>
      <c r="J44" s="236"/>
      <c r="K44" s="236"/>
    </row>
    <row r="45" spans="1:23" ht="15" customHeight="1">
      <c r="D45" s="236" t="s">
        <v>101</v>
      </c>
      <c r="E45" s="236"/>
      <c r="F45" s="236"/>
      <c r="G45" s="236"/>
      <c r="H45" s="236"/>
      <c r="I45" s="236"/>
      <c r="J45" s="236"/>
      <c r="K45" s="236"/>
    </row>
    <row r="46" spans="1:23" ht="15" customHeight="1" thickBot="1">
      <c r="E46" s="114" t="s">
        <v>36</v>
      </c>
    </row>
    <row r="47" spans="1:23" ht="15" customHeight="1">
      <c r="A47" s="70">
        <v>1</v>
      </c>
      <c r="B47" s="60">
        <v>1</v>
      </c>
      <c r="C47" s="60">
        <v>8</v>
      </c>
      <c r="D47" s="61" t="str">
        <f>W47</f>
        <v>Мочалкина В.</v>
      </c>
      <c r="E47" s="61" t="str">
        <f>W54</f>
        <v>Акмурзина М.</v>
      </c>
      <c r="F47" s="62">
        <v>4</v>
      </c>
      <c r="G47" s="62">
        <v>8</v>
      </c>
      <c r="H47" s="62">
        <v>7</v>
      </c>
      <c r="I47" s="62"/>
      <c r="J47" s="75"/>
      <c r="K47" s="79">
        <v>3</v>
      </c>
      <c r="L47" s="80">
        <v>0</v>
      </c>
      <c r="M47" s="77">
        <f>IF(OR(U47=1,U47=2,U47=3),1,0)</f>
        <v>1</v>
      </c>
      <c r="N47" s="63">
        <f>IF(OR(U47=-1,U47=-2,U47=-3),1,0)</f>
        <v>0</v>
      </c>
      <c r="O47" s="64"/>
      <c r="P47" s="65">
        <f t="shared" ref="P47:T50" si="7">SIGN(F47)</f>
        <v>1</v>
      </c>
      <c r="Q47" s="65">
        <f t="shared" si="7"/>
        <v>1</v>
      </c>
      <c r="R47" s="65">
        <f t="shared" si="7"/>
        <v>1</v>
      </c>
      <c r="S47" s="65">
        <f t="shared" si="7"/>
        <v>0</v>
      </c>
      <c r="T47" s="65">
        <f t="shared" si="7"/>
        <v>0</v>
      </c>
      <c r="U47" s="65">
        <f>P47+Q47+R47+S47+T47</f>
        <v>3</v>
      </c>
      <c r="V47" s="64">
        <v>1</v>
      </c>
      <c r="W47" t="s">
        <v>54</v>
      </c>
    </row>
    <row r="48" spans="1:23" ht="15" customHeight="1">
      <c r="A48" s="70">
        <v>2</v>
      </c>
      <c r="B48" s="60">
        <v>2</v>
      </c>
      <c r="C48" s="68">
        <v>7</v>
      </c>
      <c r="D48" s="66" t="str">
        <f>W48</f>
        <v>Лаврова Е</v>
      </c>
      <c r="E48" s="67" t="str">
        <f>W53</f>
        <v>Асет А.</v>
      </c>
      <c r="F48" s="62">
        <v>-7</v>
      </c>
      <c r="G48" s="62">
        <v>-8</v>
      </c>
      <c r="H48" s="62">
        <v>10</v>
      </c>
      <c r="I48" s="62">
        <v>-6</v>
      </c>
      <c r="J48" s="75"/>
      <c r="K48" s="81">
        <v>1</v>
      </c>
      <c r="L48" s="82">
        <v>3</v>
      </c>
      <c r="M48" s="77">
        <f>IF(OR(U48=1,U48=2,U48=3),1,0)</f>
        <v>0</v>
      </c>
      <c r="N48" s="63">
        <f>IF(OR(U48=-1,U48=-2,U48=-3),1,0)</f>
        <v>1</v>
      </c>
      <c r="O48" s="64"/>
      <c r="P48" s="65">
        <f t="shared" si="7"/>
        <v>-1</v>
      </c>
      <c r="Q48" s="65">
        <f t="shared" si="7"/>
        <v>-1</v>
      </c>
      <c r="R48" s="65">
        <f t="shared" si="7"/>
        <v>1</v>
      </c>
      <c r="S48" s="65">
        <f t="shared" si="7"/>
        <v>-1</v>
      </c>
      <c r="T48" s="65">
        <f t="shared" si="7"/>
        <v>0</v>
      </c>
      <c r="U48" s="65">
        <f>P48+Q48+R48+S48+T48</f>
        <v>-2</v>
      </c>
      <c r="V48" s="64">
        <v>2</v>
      </c>
      <c r="W48" t="s">
        <v>50</v>
      </c>
    </row>
    <row r="49" spans="1:23" ht="15" customHeight="1">
      <c r="A49" s="70">
        <v>3</v>
      </c>
      <c r="B49" s="68">
        <v>3</v>
      </c>
      <c r="C49" s="68">
        <v>6</v>
      </c>
      <c r="D49" s="67" t="str">
        <f>W49</f>
        <v>Жаксылыкова А.</v>
      </c>
      <c r="E49" s="61" t="str">
        <f>W52</f>
        <v>Шокобалинова Д.</v>
      </c>
      <c r="F49" s="69">
        <v>9</v>
      </c>
      <c r="G49" s="69">
        <v>7</v>
      </c>
      <c r="H49" s="69">
        <v>-7</v>
      </c>
      <c r="I49" s="69">
        <v>9</v>
      </c>
      <c r="J49" s="76"/>
      <c r="K49" s="83">
        <v>3</v>
      </c>
      <c r="L49" s="84">
        <v>1</v>
      </c>
      <c r="M49" s="78">
        <f>IF(OR(U49=1,U49=2,U49=3),1,0)</f>
        <v>1</v>
      </c>
      <c r="N49" s="69">
        <f>IF(OR(U49=-1,U49=-2,U49=-3),1,0)</f>
        <v>0</v>
      </c>
      <c r="O49" s="64"/>
      <c r="P49" s="65">
        <f t="shared" si="7"/>
        <v>1</v>
      </c>
      <c r="Q49" s="65">
        <f t="shared" si="7"/>
        <v>1</v>
      </c>
      <c r="R49" s="65">
        <f t="shared" si="7"/>
        <v>-1</v>
      </c>
      <c r="S49" s="65">
        <f t="shared" si="7"/>
        <v>1</v>
      </c>
      <c r="T49" s="65">
        <f t="shared" si="7"/>
        <v>0</v>
      </c>
      <c r="U49" s="65">
        <f>P49+Q49+R49+S49+T49</f>
        <v>2</v>
      </c>
      <c r="V49" s="64">
        <v>3</v>
      </c>
      <c r="W49" t="s">
        <v>49</v>
      </c>
    </row>
    <row r="50" spans="1:23" ht="15" customHeight="1" thickBot="1">
      <c r="A50" s="70">
        <v>4</v>
      </c>
      <c r="B50" s="60">
        <v>4</v>
      </c>
      <c r="C50" s="60">
        <v>5</v>
      </c>
      <c r="D50" s="67" t="str">
        <f>W50</f>
        <v>Ильяс А.</v>
      </c>
      <c r="E50" s="67" t="str">
        <f>W51</f>
        <v>Серикбай Н.</v>
      </c>
      <c r="F50" s="62">
        <v>-6</v>
      </c>
      <c r="G50" s="62">
        <v>-3</v>
      </c>
      <c r="H50" s="62">
        <v>-9</v>
      </c>
      <c r="I50" s="62"/>
      <c r="J50" s="75"/>
      <c r="K50" s="85">
        <v>0</v>
      </c>
      <c r="L50" s="86">
        <v>3</v>
      </c>
      <c r="M50" s="77">
        <f>IF(OR(U50=1,U50=2,U50=3),1,0)</f>
        <v>0</v>
      </c>
      <c r="N50" s="63">
        <f>IF(OR(U50=-1,U50=-2,U50=-3),1,0)</f>
        <v>1</v>
      </c>
      <c r="O50" s="64"/>
      <c r="P50" s="65">
        <f t="shared" si="7"/>
        <v>-1</v>
      </c>
      <c r="Q50" s="65">
        <f t="shared" si="7"/>
        <v>-1</v>
      </c>
      <c r="R50" s="65">
        <f t="shared" si="7"/>
        <v>-1</v>
      </c>
      <c r="S50" s="65">
        <f t="shared" si="7"/>
        <v>0</v>
      </c>
      <c r="T50" s="65">
        <f t="shared" si="7"/>
        <v>0</v>
      </c>
      <c r="U50" s="65">
        <f>P50+Q50+R50+S50+T50</f>
        <v>-3</v>
      </c>
      <c r="V50" s="64">
        <v>4</v>
      </c>
      <c r="W50" t="s">
        <v>52</v>
      </c>
    </row>
    <row r="51" spans="1:23" ht="15" customHeight="1" thickBot="1">
      <c r="E51" s="114" t="s">
        <v>37</v>
      </c>
      <c r="V51" s="64">
        <v>5</v>
      </c>
      <c r="W51" t="s">
        <v>79</v>
      </c>
    </row>
    <row r="52" spans="1:23" ht="15" customHeight="1">
      <c r="A52" s="70">
        <v>1</v>
      </c>
      <c r="B52" s="60">
        <v>7</v>
      </c>
      <c r="C52" s="60">
        <v>1</v>
      </c>
      <c r="D52" s="61" t="str">
        <f>E48</f>
        <v>Асет А.</v>
      </c>
      <c r="E52" s="61" t="str">
        <f>D47</f>
        <v>Мочалкина В.</v>
      </c>
      <c r="F52" s="62">
        <v>9</v>
      </c>
      <c r="G52" s="62">
        <v>-3</v>
      </c>
      <c r="H52" s="62">
        <v>-9</v>
      </c>
      <c r="I52" s="62">
        <v>-4</v>
      </c>
      <c r="J52" s="75"/>
      <c r="K52" s="79">
        <v>1</v>
      </c>
      <c r="L52" s="80">
        <v>3</v>
      </c>
      <c r="M52" s="77">
        <f>IF(OR(U52=1,U52=2,U52=3),1,0)</f>
        <v>0</v>
      </c>
      <c r="N52" s="63">
        <f>IF(OR(U52=-1,U52=-2,U52=-3),1,0)</f>
        <v>1</v>
      </c>
      <c r="O52" s="64"/>
      <c r="P52" s="65">
        <f t="shared" ref="P52:T55" si="8">SIGN(F52)</f>
        <v>1</v>
      </c>
      <c r="Q52" s="65">
        <f t="shared" si="8"/>
        <v>-1</v>
      </c>
      <c r="R52" s="65">
        <f t="shared" si="8"/>
        <v>-1</v>
      </c>
      <c r="S52" s="65">
        <f t="shared" si="8"/>
        <v>-1</v>
      </c>
      <c r="T52" s="65">
        <f t="shared" si="8"/>
        <v>0</v>
      </c>
      <c r="U52" s="65">
        <f>P52+Q52+R52+S52+T52</f>
        <v>-2</v>
      </c>
      <c r="V52" s="64">
        <v>6</v>
      </c>
      <c r="W52" t="s">
        <v>80</v>
      </c>
    </row>
    <row r="53" spans="1:23" ht="15" customHeight="1">
      <c r="A53" s="70">
        <v>2</v>
      </c>
      <c r="B53" s="60">
        <v>8</v>
      </c>
      <c r="C53" s="68">
        <v>6</v>
      </c>
      <c r="D53" s="66" t="str">
        <f>E47</f>
        <v>Акмурзина М.</v>
      </c>
      <c r="E53" s="67" t="str">
        <f>E49</f>
        <v>Шокобалинова Д.</v>
      </c>
      <c r="F53" s="62">
        <v>-6</v>
      </c>
      <c r="G53" s="62">
        <v>-4</v>
      </c>
      <c r="H53" s="62">
        <v>8</v>
      </c>
      <c r="I53" s="62">
        <v>-7</v>
      </c>
      <c r="J53" s="75"/>
      <c r="K53" s="81">
        <v>1</v>
      </c>
      <c r="L53" s="82">
        <v>3</v>
      </c>
      <c r="M53" s="77">
        <f>IF(OR(U53=1,U53=2,U53=3),1,0)</f>
        <v>0</v>
      </c>
      <c r="N53" s="63">
        <f>IF(OR(U53=-1,U53=-2,U53=-3),1,0)</f>
        <v>1</v>
      </c>
      <c r="O53" s="64"/>
      <c r="P53" s="65">
        <f t="shared" si="8"/>
        <v>-1</v>
      </c>
      <c r="Q53" s="65">
        <f t="shared" si="8"/>
        <v>-1</v>
      </c>
      <c r="R53" s="65">
        <f t="shared" si="8"/>
        <v>1</v>
      </c>
      <c r="S53" s="65">
        <f t="shared" si="8"/>
        <v>-1</v>
      </c>
      <c r="T53" s="65">
        <f t="shared" si="8"/>
        <v>0</v>
      </c>
      <c r="U53" s="65">
        <f>P53+Q53+R53+S53+T53</f>
        <v>-2</v>
      </c>
      <c r="V53" s="64">
        <v>7</v>
      </c>
      <c r="W53" t="s">
        <v>53</v>
      </c>
    </row>
    <row r="54" spans="1:23" ht="15" customHeight="1">
      <c r="A54" s="70">
        <v>3</v>
      </c>
      <c r="B54" s="68">
        <v>2</v>
      </c>
      <c r="C54" s="68">
        <v>5</v>
      </c>
      <c r="D54" s="67" t="str">
        <f>D48</f>
        <v>Лаврова Е</v>
      </c>
      <c r="E54" s="61" t="str">
        <f>E50</f>
        <v>Серикбай Н.</v>
      </c>
      <c r="F54" s="69">
        <v>8</v>
      </c>
      <c r="G54" s="69">
        <v>-9</v>
      </c>
      <c r="H54" s="69">
        <v>-11</v>
      </c>
      <c r="I54" s="69">
        <v>9</v>
      </c>
      <c r="J54" s="76">
        <v>9</v>
      </c>
      <c r="K54" s="83">
        <v>3</v>
      </c>
      <c r="L54" s="84">
        <v>2</v>
      </c>
      <c r="M54" s="78">
        <f>IF(OR(U54=1,U54=2,U54=3),1,0)</f>
        <v>1</v>
      </c>
      <c r="N54" s="69">
        <f>IF(OR(U54=-1,U54=-2,U54=-3),1,0)</f>
        <v>0</v>
      </c>
      <c r="O54" s="64"/>
      <c r="P54" s="65">
        <f t="shared" si="8"/>
        <v>1</v>
      </c>
      <c r="Q54" s="65">
        <f t="shared" si="8"/>
        <v>-1</v>
      </c>
      <c r="R54" s="65">
        <f t="shared" si="8"/>
        <v>-1</v>
      </c>
      <c r="S54" s="65">
        <f t="shared" si="8"/>
        <v>1</v>
      </c>
      <c r="T54" s="65">
        <f t="shared" si="8"/>
        <v>1</v>
      </c>
      <c r="U54" s="65">
        <f>P54+Q54+R54+S54+T54</f>
        <v>1</v>
      </c>
      <c r="V54" s="64">
        <v>8</v>
      </c>
      <c r="W54" t="s">
        <v>81</v>
      </c>
    </row>
    <row r="55" spans="1:23" ht="15" customHeight="1" thickBot="1">
      <c r="A55" s="70">
        <v>4</v>
      </c>
      <c r="B55" s="60">
        <v>3</v>
      </c>
      <c r="C55" s="60">
        <v>4</v>
      </c>
      <c r="D55" s="67" t="str">
        <f>D49</f>
        <v>Жаксылыкова А.</v>
      </c>
      <c r="E55" s="67" t="str">
        <f>D50</f>
        <v>Ильяс А.</v>
      </c>
      <c r="F55" s="62">
        <v>4</v>
      </c>
      <c r="G55" s="62">
        <v>1</v>
      </c>
      <c r="H55" s="62">
        <v>-6</v>
      </c>
      <c r="I55" s="62">
        <v>2</v>
      </c>
      <c r="J55" s="75"/>
      <c r="K55" s="85">
        <v>3</v>
      </c>
      <c r="L55" s="86">
        <v>1</v>
      </c>
      <c r="M55" s="77">
        <f>IF(OR(U55=1,U55=2,U55=3),1,0)</f>
        <v>1</v>
      </c>
      <c r="N55" s="63">
        <f>IF(OR(U55=-1,U55=-2,U55=-3),1,0)</f>
        <v>0</v>
      </c>
      <c r="O55" s="64"/>
      <c r="P55" s="65">
        <f t="shared" si="8"/>
        <v>1</v>
      </c>
      <c r="Q55" s="65">
        <f t="shared" si="8"/>
        <v>1</v>
      </c>
      <c r="R55" s="65">
        <f t="shared" si="8"/>
        <v>-1</v>
      </c>
      <c r="S55" s="65">
        <f t="shared" si="8"/>
        <v>1</v>
      </c>
      <c r="T55" s="65">
        <f t="shared" si="8"/>
        <v>0</v>
      </c>
      <c r="U55" s="65">
        <f>P55+Q55+R55+S55+T55</f>
        <v>2</v>
      </c>
    </row>
    <row r="56" spans="1:23" ht="15" customHeight="1" thickBot="1">
      <c r="E56" s="114" t="s">
        <v>38</v>
      </c>
    </row>
    <row r="57" spans="1:23" ht="15" customHeight="1">
      <c r="A57" s="70">
        <v>1</v>
      </c>
      <c r="B57" s="60">
        <v>1</v>
      </c>
      <c r="C57" s="60">
        <v>6</v>
      </c>
      <c r="D57" s="61" t="str">
        <f>E52</f>
        <v>Мочалкина В.</v>
      </c>
      <c r="E57" s="61" t="str">
        <f>E53</f>
        <v>Шокобалинова Д.</v>
      </c>
      <c r="F57" s="62">
        <v>9</v>
      </c>
      <c r="G57" s="62">
        <v>-5</v>
      </c>
      <c r="H57" s="62">
        <v>6</v>
      </c>
      <c r="I57" s="62">
        <v>7</v>
      </c>
      <c r="J57" s="75"/>
      <c r="K57" s="116">
        <v>3</v>
      </c>
      <c r="L57" s="117">
        <v>1</v>
      </c>
      <c r="M57" s="77">
        <f>IF(OR(U57=1,U57=2,U57=3),1,0)</f>
        <v>1</v>
      </c>
      <c r="N57" s="63">
        <f>IF(OR(U57=-1,U57=-2,U57=-3),1,0)</f>
        <v>0</v>
      </c>
      <c r="O57" s="64"/>
      <c r="P57" s="65">
        <f t="shared" ref="P57:T60" si="9">SIGN(F57)</f>
        <v>1</v>
      </c>
      <c r="Q57" s="65">
        <f t="shared" si="9"/>
        <v>-1</v>
      </c>
      <c r="R57" s="65">
        <f t="shared" si="9"/>
        <v>1</v>
      </c>
      <c r="S57" s="65">
        <f t="shared" si="9"/>
        <v>1</v>
      </c>
      <c r="T57" s="65">
        <f t="shared" si="9"/>
        <v>0</v>
      </c>
      <c r="U57" s="65">
        <f>P57+Q57+R57+S57+T57</f>
        <v>2</v>
      </c>
    </row>
    <row r="58" spans="1:23" ht="15" customHeight="1">
      <c r="A58" s="70">
        <v>2</v>
      </c>
      <c r="B58" s="60">
        <v>7</v>
      </c>
      <c r="C58" s="68">
        <v>5</v>
      </c>
      <c r="D58" s="66" t="str">
        <f>D52</f>
        <v>Асет А.</v>
      </c>
      <c r="E58" s="67" t="str">
        <f>E54</f>
        <v>Серикбай Н.</v>
      </c>
      <c r="F58" s="62">
        <v>-5</v>
      </c>
      <c r="G58" s="62">
        <v>13</v>
      </c>
      <c r="H58" s="62">
        <v>-5</v>
      </c>
      <c r="I58" s="62">
        <v>9</v>
      </c>
      <c r="J58" s="75">
        <v>-9</v>
      </c>
      <c r="K58" s="118">
        <v>2</v>
      </c>
      <c r="L58" s="119">
        <v>3</v>
      </c>
      <c r="M58" s="77">
        <f>IF(OR(U58=1,U58=2,U58=3),1,0)</f>
        <v>0</v>
      </c>
      <c r="N58" s="63">
        <f>IF(OR(U58=-1,U58=-2,U58=-3),1,0)</f>
        <v>1</v>
      </c>
      <c r="O58" s="64"/>
      <c r="P58" s="65">
        <f t="shared" si="9"/>
        <v>-1</v>
      </c>
      <c r="Q58" s="65">
        <f t="shared" si="9"/>
        <v>1</v>
      </c>
      <c r="R58" s="65">
        <f t="shared" si="9"/>
        <v>-1</v>
      </c>
      <c r="S58" s="65">
        <f t="shared" si="9"/>
        <v>1</v>
      </c>
      <c r="T58" s="65">
        <f t="shared" si="9"/>
        <v>-1</v>
      </c>
      <c r="U58" s="65">
        <f>P58+Q58+R58+S58+T58</f>
        <v>-1</v>
      </c>
    </row>
    <row r="59" spans="1:23" ht="15" customHeight="1">
      <c r="A59" s="70">
        <v>3</v>
      </c>
      <c r="B59" s="68">
        <v>8</v>
      </c>
      <c r="C59" s="68">
        <v>4</v>
      </c>
      <c r="D59" s="67" t="str">
        <f>D53</f>
        <v>Акмурзина М.</v>
      </c>
      <c r="E59" s="61" t="str">
        <f>E55</f>
        <v>Ильяс А.</v>
      </c>
      <c r="F59" s="69">
        <v>8</v>
      </c>
      <c r="G59" s="69">
        <v>-11</v>
      </c>
      <c r="H59" s="69">
        <v>-10</v>
      </c>
      <c r="I59" s="69">
        <v>-10</v>
      </c>
      <c r="J59" s="76"/>
      <c r="K59" s="120">
        <v>1</v>
      </c>
      <c r="L59" s="121">
        <v>3</v>
      </c>
      <c r="M59" s="78">
        <f>IF(OR(U59=1,U59=2,U59=3),1,0)</f>
        <v>0</v>
      </c>
      <c r="N59" s="69">
        <f>IF(OR(U59=-1,U59=-2,U59=-3),1,0)</f>
        <v>1</v>
      </c>
      <c r="O59" s="64"/>
      <c r="P59" s="65">
        <f t="shared" si="9"/>
        <v>1</v>
      </c>
      <c r="Q59" s="65">
        <f t="shared" si="9"/>
        <v>-1</v>
      </c>
      <c r="R59" s="65">
        <f t="shared" si="9"/>
        <v>-1</v>
      </c>
      <c r="S59" s="65">
        <f t="shared" si="9"/>
        <v>-1</v>
      </c>
      <c r="T59" s="65">
        <f t="shared" si="9"/>
        <v>0</v>
      </c>
      <c r="U59" s="65">
        <f>P59+Q59+R59+S59+T59</f>
        <v>-2</v>
      </c>
    </row>
    <row r="60" spans="1:23" ht="15" customHeight="1" thickBot="1">
      <c r="A60" s="70">
        <v>4</v>
      </c>
      <c r="B60" s="60">
        <v>2</v>
      </c>
      <c r="C60" s="60">
        <v>3</v>
      </c>
      <c r="D60" s="67" t="str">
        <f>D54</f>
        <v>Лаврова Е</v>
      </c>
      <c r="E60" s="67" t="str">
        <f>D55</f>
        <v>Жаксылыкова А.</v>
      </c>
      <c r="F60" s="62">
        <v>-8</v>
      </c>
      <c r="G60" s="62">
        <v>3</v>
      </c>
      <c r="H60" s="62">
        <v>6</v>
      </c>
      <c r="I60" s="62">
        <v>6</v>
      </c>
      <c r="J60" s="75"/>
      <c r="K60" s="122">
        <v>3</v>
      </c>
      <c r="L60" s="123">
        <v>1</v>
      </c>
      <c r="M60" s="77">
        <f>IF(OR(U60=1,U60=2,U60=3),1,0)</f>
        <v>1</v>
      </c>
      <c r="N60" s="63">
        <f>IF(OR(U60=-1,U60=-2,U60=-3),1,0)</f>
        <v>0</v>
      </c>
      <c r="O60" s="64"/>
      <c r="P60" s="65">
        <f t="shared" si="9"/>
        <v>-1</v>
      </c>
      <c r="Q60" s="65">
        <f t="shared" si="9"/>
        <v>1</v>
      </c>
      <c r="R60" s="65">
        <f t="shared" si="9"/>
        <v>1</v>
      </c>
      <c r="S60" s="65">
        <f t="shared" si="9"/>
        <v>1</v>
      </c>
      <c r="T60" s="65">
        <f t="shared" si="9"/>
        <v>0</v>
      </c>
      <c r="U60" s="65">
        <f>P60+Q60+R60+S60+T60</f>
        <v>2</v>
      </c>
    </row>
    <row r="61" spans="1:23" ht="15" customHeight="1" thickBot="1">
      <c r="E61" s="114" t="s">
        <v>39</v>
      </c>
    </row>
    <row r="62" spans="1:23" ht="15" customHeight="1">
      <c r="A62" s="70">
        <v>1</v>
      </c>
      <c r="B62" s="60">
        <v>5</v>
      </c>
      <c r="C62" s="60">
        <v>1</v>
      </c>
      <c r="D62" s="61" t="str">
        <f>E58</f>
        <v>Серикбай Н.</v>
      </c>
      <c r="E62" s="61" t="str">
        <f>D57</f>
        <v>Мочалкина В.</v>
      </c>
      <c r="F62" s="62">
        <v>-6</v>
      </c>
      <c r="G62" s="62">
        <v>8</v>
      </c>
      <c r="H62" s="62">
        <v>-7</v>
      </c>
      <c r="I62" s="62">
        <v>-10</v>
      </c>
      <c r="J62" s="75"/>
      <c r="K62" s="79">
        <v>1</v>
      </c>
      <c r="L62" s="80">
        <v>3</v>
      </c>
      <c r="M62" s="77">
        <f>IF(OR(U62=1,U62=2,U62=3),1,0)</f>
        <v>0</v>
      </c>
      <c r="N62" s="63">
        <f>IF(OR(U62=-1,U62=-2,U62=-3),1,0)</f>
        <v>1</v>
      </c>
      <c r="O62" s="64"/>
      <c r="P62" s="65">
        <f t="shared" ref="P62:T65" si="10">SIGN(F62)</f>
        <v>-1</v>
      </c>
      <c r="Q62" s="65">
        <f t="shared" si="10"/>
        <v>1</v>
      </c>
      <c r="R62" s="65">
        <f t="shared" si="10"/>
        <v>-1</v>
      </c>
      <c r="S62" s="65">
        <f t="shared" si="10"/>
        <v>-1</v>
      </c>
      <c r="T62" s="65">
        <f t="shared" si="10"/>
        <v>0</v>
      </c>
      <c r="U62" s="65">
        <f>P62+Q62+R62+S62+T62</f>
        <v>-2</v>
      </c>
    </row>
    <row r="63" spans="1:23" ht="15" customHeight="1">
      <c r="A63" s="70">
        <v>2</v>
      </c>
      <c r="B63" s="60">
        <v>6</v>
      </c>
      <c r="C63" s="68">
        <v>4</v>
      </c>
      <c r="D63" s="66" t="str">
        <f>E57</f>
        <v>Шокобалинова Д.</v>
      </c>
      <c r="E63" s="67" t="str">
        <f>E59</f>
        <v>Ильяс А.</v>
      </c>
      <c r="F63" s="62">
        <v>5</v>
      </c>
      <c r="G63" s="62">
        <v>-10</v>
      </c>
      <c r="H63" s="62">
        <v>-8</v>
      </c>
      <c r="I63" s="62">
        <v>-5</v>
      </c>
      <c r="J63" s="75"/>
      <c r="K63" s="81">
        <v>1</v>
      </c>
      <c r="L63" s="82">
        <v>3</v>
      </c>
      <c r="M63" s="77">
        <f>IF(OR(U63=1,U63=2,U63=3),1,0)</f>
        <v>0</v>
      </c>
      <c r="N63" s="63">
        <f>IF(OR(U63=-1,U63=-2,U63=-3),1,0)</f>
        <v>1</v>
      </c>
      <c r="O63" s="64"/>
      <c r="P63" s="65">
        <f t="shared" si="10"/>
        <v>1</v>
      </c>
      <c r="Q63" s="65">
        <f t="shared" si="10"/>
        <v>-1</v>
      </c>
      <c r="R63" s="65">
        <f t="shared" si="10"/>
        <v>-1</v>
      </c>
      <c r="S63" s="65">
        <f t="shared" si="10"/>
        <v>-1</v>
      </c>
      <c r="T63" s="65">
        <f t="shared" si="10"/>
        <v>0</v>
      </c>
      <c r="U63" s="65">
        <f>P63+Q63+R63+S63+T63</f>
        <v>-2</v>
      </c>
    </row>
    <row r="64" spans="1:23" ht="15" customHeight="1">
      <c r="A64" s="70">
        <v>3</v>
      </c>
      <c r="B64" s="68">
        <v>7</v>
      </c>
      <c r="C64" s="68">
        <v>3</v>
      </c>
      <c r="D64" s="67" t="str">
        <f>D58</f>
        <v>Асет А.</v>
      </c>
      <c r="E64" s="61" t="str">
        <f>E60</f>
        <v>Жаксылыкова А.</v>
      </c>
      <c r="F64" s="69">
        <v>9</v>
      </c>
      <c r="G64" s="69">
        <v>-7</v>
      </c>
      <c r="H64" s="69">
        <v>5</v>
      </c>
      <c r="I64" s="69">
        <v>10</v>
      </c>
      <c r="J64" s="76"/>
      <c r="K64" s="83">
        <v>3</v>
      </c>
      <c r="L64" s="84">
        <v>1</v>
      </c>
      <c r="M64" s="78">
        <f>IF(OR(U64=1,U64=2,U64=3),1,0)</f>
        <v>1</v>
      </c>
      <c r="N64" s="69">
        <f>IF(OR(U64=-1,U64=-2,U64=-3),1,0)</f>
        <v>0</v>
      </c>
      <c r="O64" s="64"/>
      <c r="P64" s="65">
        <f t="shared" si="10"/>
        <v>1</v>
      </c>
      <c r="Q64" s="65">
        <f t="shared" si="10"/>
        <v>-1</v>
      </c>
      <c r="R64" s="65">
        <f t="shared" si="10"/>
        <v>1</v>
      </c>
      <c r="S64" s="65">
        <f t="shared" si="10"/>
        <v>1</v>
      </c>
      <c r="T64" s="65">
        <f t="shared" si="10"/>
        <v>0</v>
      </c>
      <c r="U64" s="65">
        <f>P64+Q64+R64+S64+T64</f>
        <v>2</v>
      </c>
    </row>
    <row r="65" spans="1:21" ht="15" customHeight="1" thickBot="1">
      <c r="A65" s="70">
        <v>4</v>
      </c>
      <c r="B65" s="60">
        <v>8</v>
      </c>
      <c r="C65" s="60">
        <v>2</v>
      </c>
      <c r="D65" s="67" t="str">
        <f>D59</f>
        <v>Акмурзина М.</v>
      </c>
      <c r="E65" s="67" t="str">
        <f>D60</f>
        <v>Лаврова Е</v>
      </c>
      <c r="F65" s="62">
        <v>-8</v>
      </c>
      <c r="G65" s="115">
        <v>10</v>
      </c>
      <c r="H65" s="62">
        <v>-9</v>
      </c>
      <c r="I65" s="62">
        <v>-7</v>
      </c>
      <c r="J65" s="75"/>
      <c r="K65" s="85">
        <v>1</v>
      </c>
      <c r="L65" s="86">
        <v>3</v>
      </c>
      <c r="M65" s="77">
        <f>IF(OR(U65=1,U65=2,U65=3),1,0)</f>
        <v>0</v>
      </c>
      <c r="N65" s="63">
        <f>IF(OR(U65=-1,U65=-2,U65=-3),1,0)</f>
        <v>1</v>
      </c>
      <c r="O65" s="64"/>
      <c r="P65" s="65">
        <f t="shared" si="10"/>
        <v>-1</v>
      </c>
      <c r="Q65" s="65">
        <f t="shared" si="10"/>
        <v>1</v>
      </c>
      <c r="R65" s="65">
        <f t="shared" si="10"/>
        <v>-1</v>
      </c>
      <c r="S65" s="65">
        <f t="shared" si="10"/>
        <v>-1</v>
      </c>
      <c r="T65" s="65">
        <f t="shared" si="10"/>
        <v>0</v>
      </c>
      <c r="U65" s="65">
        <f>P65+Q65+R65+S65+T65</f>
        <v>-2</v>
      </c>
    </row>
    <row r="66" spans="1:21" ht="15" customHeight="1" thickBot="1">
      <c r="E66" s="114" t="s">
        <v>40</v>
      </c>
    </row>
    <row r="67" spans="1:21" ht="15" customHeight="1">
      <c r="A67" s="70">
        <v>1</v>
      </c>
      <c r="B67" s="60">
        <v>1</v>
      </c>
      <c r="C67" s="60">
        <v>4</v>
      </c>
      <c r="D67" s="61" t="str">
        <f>E62</f>
        <v>Мочалкина В.</v>
      </c>
      <c r="E67" s="61" t="str">
        <f>E63</f>
        <v>Ильяс А.</v>
      </c>
      <c r="F67" s="62">
        <v>5</v>
      </c>
      <c r="G67" s="62">
        <v>9</v>
      </c>
      <c r="H67" s="62">
        <v>-7</v>
      </c>
      <c r="I67" s="62">
        <v>-11</v>
      </c>
      <c r="J67" s="75">
        <v>10</v>
      </c>
      <c r="K67" s="79">
        <v>3</v>
      </c>
      <c r="L67" s="80">
        <v>2</v>
      </c>
      <c r="M67" s="77">
        <f>IF(OR(U67=1,U67=2,U67=3),1,0)</f>
        <v>1</v>
      </c>
      <c r="N67" s="63">
        <f>IF(OR(U67=-1,U67=-2,U67=-3),1,0)</f>
        <v>0</v>
      </c>
      <c r="O67" s="64"/>
      <c r="P67" s="65">
        <f t="shared" ref="P67:T70" si="11">SIGN(F67)</f>
        <v>1</v>
      </c>
      <c r="Q67" s="65">
        <f t="shared" si="11"/>
        <v>1</v>
      </c>
      <c r="R67" s="65">
        <f t="shared" si="11"/>
        <v>-1</v>
      </c>
      <c r="S67" s="65">
        <f t="shared" si="11"/>
        <v>-1</v>
      </c>
      <c r="T67" s="65">
        <f t="shared" si="11"/>
        <v>1</v>
      </c>
      <c r="U67" s="65">
        <f>P67+Q67+R67+S67+T67</f>
        <v>1</v>
      </c>
    </row>
    <row r="68" spans="1:21" ht="15" customHeight="1">
      <c r="A68" s="70">
        <v>2</v>
      </c>
      <c r="B68" s="60">
        <v>5</v>
      </c>
      <c r="C68" s="68">
        <v>3</v>
      </c>
      <c r="D68" s="66" t="str">
        <f>D62</f>
        <v>Серикбай Н.</v>
      </c>
      <c r="E68" s="67" t="str">
        <f>E64</f>
        <v>Жаксылыкова А.</v>
      </c>
      <c r="F68" s="62">
        <v>-1</v>
      </c>
      <c r="G68" s="62">
        <v>8</v>
      </c>
      <c r="H68" s="62">
        <v>8</v>
      </c>
      <c r="I68" s="62">
        <v>-11</v>
      </c>
      <c r="J68" s="75">
        <v>-4</v>
      </c>
      <c r="K68" s="81">
        <v>3</v>
      </c>
      <c r="L68" s="82">
        <v>2</v>
      </c>
      <c r="M68" s="77">
        <f>IF(OR(U68=1,U68=2,U68=3),1,0)</f>
        <v>0</v>
      </c>
      <c r="N68" s="63">
        <f>IF(OR(U68=-1,U68=-2,U68=-3),1,0)</f>
        <v>1</v>
      </c>
      <c r="O68" s="64"/>
      <c r="P68" s="65">
        <f t="shared" si="11"/>
        <v>-1</v>
      </c>
      <c r="Q68" s="65">
        <f t="shared" si="11"/>
        <v>1</v>
      </c>
      <c r="R68" s="65">
        <f t="shared" si="11"/>
        <v>1</v>
      </c>
      <c r="S68" s="65">
        <f t="shared" si="11"/>
        <v>-1</v>
      </c>
      <c r="T68" s="65">
        <f t="shared" si="11"/>
        <v>-1</v>
      </c>
      <c r="U68" s="65">
        <f>P68+Q68+R68+S68+T68</f>
        <v>-1</v>
      </c>
    </row>
    <row r="69" spans="1:21" ht="15" customHeight="1">
      <c r="A69" s="70">
        <v>3</v>
      </c>
      <c r="B69" s="68">
        <v>6</v>
      </c>
      <c r="C69" s="68">
        <v>2</v>
      </c>
      <c r="D69" s="67" t="str">
        <f>D63</f>
        <v>Шокобалинова Д.</v>
      </c>
      <c r="E69" s="61" t="str">
        <f>E65</f>
        <v>Лаврова Е</v>
      </c>
      <c r="F69" s="69">
        <v>-4</v>
      </c>
      <c r="G69" s="69">
        <v>9</v>
      </c>
      <c r="H69" s="69">
        <v>-6</v>
      </c>
      <c r="I69" s="69">
        <v>11</v>
      </c>
      <c r="J69" s="76">
        <v>-9</v>
      </c>
      <c r="K69" s="83">
        <v>2</v>
      </c>
      <c r="L69" s="84">
        <v>3</v>
      </c>
      <c r="M69" s="78">
        <f>IF(OR(U69=1,U69=2,U69=3),1,0)</f>
        <v>0</v>
      </c>
      <c r="N69" s="69">
        <f>IF(OR(U69=-1,U69=-2,U69=-3),1,0)</f>
        <v>1</v>
      </c>
      <c r="O69" s="64"/>
      <c r="P69" s="65">
        <f t="shared" si="11"/>
        <v>-1</v>
      </c>
      <c r="Q69" s="65">
        <f t="shared" si="11"/>
        <v>1</v>
      </c>
      <c r="R69" s="65">
        <f t="shared" si="11"/>
        <v>-1</v>
      </c>
      <c r="S69" s="65">
        <f t="shared" si="11"/>
        <v>1</v>
      </c>
      <c r="T69" s="65">
        <f t="shared" si="11"/>
        <v>-1</v>
      </c>
      <c r="U69" s="65">
        <f>P69+Q69+R69+S69+T69</f>
        <v>-1</v>
      </c>
    </row>
    <row r="70" spans="1:21" ht="15" customHeight="1" thickBot="1">
      <c r="A70" s="70">
        <v>4</v>
      </c>
      <c r="B70" s="60">
        <v>7</v>
      </c>
      <c r="C70" s="60">
        <v>8</v>
      </c>
      <c r="D70" s="67" t="str">
        <f>D64</f>
        <v>Асет А.</v>
      </c>
      <c r="E70" s="67" t="str">
        <f>D65</f>
        <v>Акмурзина М.</v>
      </c>
      <c r="F70" s="62">
        <v>9</v>
      </c>
      <c r="G70" s="62">
        <v>-9</v>
      </c>
      <c r="H70" s="62">
        <v>-4</v>
      </c>
      <c r="I70" s="62">
        <v>3</v>
      </c>
      <c r="J70" s="75">
        <v>9</v>
      </c>
      <c r="K70" s="85">
        <v>3</v>
      </c>
      <c r="L70" s="86">
        <v>2</v>
      </c>
      <c r="M70" s="77">
        <f>IF(OR(U70=1,U70=2,U70=3),1,0)</f>
        <v>1</v>
      </c>
      <c r="N70" s="63">
        <f>IF(OR(U70=-1,U70=-2,U70=-3),1,0)</f>
        <v>0</v>
      </c>
      <c r="O70" s="64"/>
      <c r="P70" s="65">
        <f t="shared" si="11"/>
        <v>1</v>
      </c>
      <c r="Q70" s="65">
        <f t="shared" si="11"/>
        <v>-1</v>
      </c>
      <c r="R70" s="65">
        <f t="shared" si="11"/>
        <v>-1</v>
      </c>
      <c r="S70" s="65">
        <f t="shared" si="11"/>
        <v>1</v>
      </c>
      <c r="T70" s="65">
        <f t="shared" si="11"/>
        <v>1</v>
      </c>
      <c r="U70" s="65">
        <f>P70+Q70+R70+S70+T70</f>
        <v>1</v>
      </c>
    </row>
    <row r="71" spans="1:21" ht="15" customHeight="1" thickBot="1">
      <c r="E71" s="114" t="s">
        <v>41</v>
      </c>
    </row>
    <row r="72" spans="1:21" ht="15" customHeight="1">
      <c r="A72" s="70">
        <v>1</v>
      </c>
      <c r="B72" s="60">
        <v>3</v>
      </c>
      <c r="C72" s="60">
        <v>1</v>
      </c>
      <c r="D72" s="61" t="str">
        <f>E68</f>
        <v>Жаксылыкова А.</v>
      </c>
      <c r="E72" s="61" t="str">
        <f>D67</f>
        <v>Мочалкина В.</v>
      </c>
      <c r="F72" s="62">
        <v>10</v>
      </c>
      <c r="G72" s="62">
        <v>-5</v>
      </c>
      <c r="H72" s="62">
        <v>-13</v>
      </c>
      <c r="I72" s="62">
        <v>8</v>
      </c>
      <c r="J72" s="75">
        <v>5</v>
      </c>
      <c r="K72" s="79">
        <v>3</v>
      </c>
      <c r="L72" s="80">
        <v>2</v>
      </c>
      <c r="M72" s="77">
        <f>IF(OR(U72=1,U72=2,U72=3),1,0)</f>
        <v>1</v>
      </c>
      <c r="N72" s="63">
        <f>IF(OR(U72=-1,U72=-2,U72=-3),1,0)</f>
        <v>0</v>
      </c>
      <c r="O72" s="64"/>
      <c r="P72" s="65">
        <f t="shared" ref="P72:T75" si="12">SIGN(F72)</f>
        <v>1</v>
      </c>
      <c r="Q72" s="65">
        <f t="shared" si="12"/>
        <v>-1</v>
      </c>
      <c r="R72" s="65">
        <f t="shared" si="12"/>
        <v>-1</v>
      </c>
      <c r="S72" s="65">
        <f t="shared" si="12"/>
        <v>1</v>
      </c>
      <c r="T72" s="65">
        <f t="shared" si="12"/>
        <v>1</v>
      </c>
      <c r="U72" s="65">
        <f>P72+Q72+R72+S72+T72</f>
        <v>1</v>
      </c>
    </row>
    <row r="73" spans="1:21" ht="15" customHeight="1">
      <c r="A73" s="70">
        <v>2</v>
      </c>
      <c r="B73" s="60">
        <v>4</v>
      </c>
      <c r="C73" s="68">
        <v>2</v>
      </c>
      <c r="D73" s="66" t="str">
        <f>E67</f>
        <v>Ильяс А.</v>
      </c>
      <c r="E73" s="67" t="str">
        <f>E69</f>
        <v>Лаврова Е</v>
      </c>
      <c r="F73" s="62">
        <v>9</v>
      </c>
      <c r="G73" s="62">
        <v>5</v>
      </c>
      <c r="H73" s="62">
        <v>10</v>
      </c>
      <c r="I73" s="62"/>
      <c r="J73" s="75"/>
      <c r="K73" s="81">
        <v>3</v>
      </c>
      <c r="L73" s="82">
        <v>0</v>
      </c>
      <c r="M73" s="77">
        <f>IF(OR(U73=1,U73=2,U73=3),1,0)</f>
        <v>1</v>
      </c>
      <c r="N73" s="63">
        <f>IF(OR(U73=-1,U73=-2,U73=-3),1,0)</f>
        <v>0</v>
      </c>
      <c r="O73" s="64"/>
      <c r="P73" s="65">
        <f t="shared" si="12"/>
        <v>1</v>
      </c>
      <c r="Q73" s="65">
        <f t="shared" si="12"/>
        <v>1</v>
      </c>
      <c r="R73" s="65">
        <f t="shared" si="12"/>
        <v>1</v>
      </c>
      <c r="S73" s="65">
        <f t="shared" si="12"/>
        <v>0</v>
      </c>
      <c r="T73" s="65">
        <f t="shared" si="12"/>
        <v>0</v>
      </c>
      <c r="U73" s="65">
        <f>P73+Q73+R73+S73+T73</f>
        <v>3</v>
      </c>
    </row>
    <row r="74" spans="1:21" ht="15" customHeight="1">
      <c r="A74" s="70">
        <v>3</v>
      </c>
      <c r="B74" s="68">
        <v>5</v>
      </c>
      <c r="C74" s="68">
        <v>8</v>
      </c>
      <c r="D74" s="67" t="str">
        <f>D68</f>
        <v>Серикбай Н.</v>
      </c>
      <c r="E74" s="61" t="str">
        <f>E70</f>
        <v>Акмурзина М.</v>
      </c>
      <c r="F74" s="69">
        <v>10</v>
      </c>
      <c r="G74" s="69">
        <v>10</v>
      </c>
      <c r="H74" s="69">
        <v>7</v>
      </c>
      <c r="I74" s="69"/>
      <c r="J74" s="76"/>
      <c r="K74" s="83">
        <v>3</v>
      </c>
      <c r="L74" s="84">
        <v>0</v>
      </c>
      <c r="M74" s="78">
        <f>IF(OR(U74=1,U74=2,U74=3),1,0)</f>
        <v>1</v>
      </c>
      <c r="N74" s="69">
        <f>IF(OR(U74=-1,U74=-2,U74=-3),1,0)</f>
        <v>0</v>
      </c>
      <c r="O74" s="64"/>
      <c r="P74" s="65">
        <f t="shared" si="12"/>
        <v>1</v>
      </c>
      <c r="Q74" s="65">
        <f t="shared" si="12"/>
        <v>1</v>
      </c>
      <c r="R74" s="65">
        <f t="shared" si="12"/>
        <v>1</v>
      </c>
      <c r="S74" s="65">
        <f t="shared" si="12"/>
        <v>0</v>
      </c>
      <c r="T74" s="65">
        <f t="shared" si="12"/>
        <v>0</v>
      </c>
      <c r="U74" s="65">
        <f>P74+Q74+R74+S74+T74</f>
        <v>3</v>
      </c>
    </row>
    <row r="75" spans="1:21" ht="15" customHeight="1" thickBot="1">
      <c r="A75" s="70">
        <v>4</v>
      </c>
      <c r="B75" s="60">
        <v>6</v>
      </c>
      <c r="C75" s="60">
        <v>7</v>
      </c>
      <c r="D75" s="67" t="str">
        <f>D69</f>
        <v>Шокобалинова Д.</v>
      </c>
      <c r="E75" s="67" t="str">
        <f>D70</f>
        <v>Асет А.</v>
      </c>
      <c r="F75" s="62">
        <v>7</v>
      </c>
      <c r="G75" s="62">
        <v>8</v>
      </c>
      <c r="H75" s="62">
        <v>15</v>
      </c>
      <c r="I75" s="62"/>
      <c r="J75" s="75"/>
      <c r="K75" s="85">
        <v>3</v>
      </c>
      <c r="L75" s="86">
        <v>0</v>
      </c>
      <c r="M75" s="77">
        <f>IF(OR(U75=1,U75=2,U75=3),1,0)</f>
        <v>1</v>
      </c>
      <c r="N75" s="63">
        <f>IF(OR(U75=-1,U75=-2,U75=-3),1,0)</f>
        <v>0</v>
      </c>
      <c r="O75" s="64"/>
      <c r="P75" s="65">
        <f t="shared" si="12"/>
        <v>1</v>
      </c>
      <c r="Q75" s="65">
        <f t="shared" si="12"/>
        <v>1</v>
      </c>
      <c r="R75" s="65">
        <f t="shared" si="12"/>
        <v>1</v>
      </c>
      <c r="S75" s="65">
        <f t="shared" si="12"/>
        <v>0</v>
      </c>
      <c r="T75" s="65">
        <f t="shared" si="12"/>
        <v>0</v>
      </c>
      <c r="U75" s="65">
        <f>P75+Q75+R75+S75+T75</f>
        <v>3</v>
      </c>
    </row>
    <row r="76" spans="1:21" ht="15" customHeight="1" thickBot="1">
      <c r="E76" s="114" t="s">
        <v>42</v>
      </c>
    </row>
    <row r="77" spans="1:21" ht="15" customHeight="1">
      <c r="A77" s="70">
        <v>1</v>
      </c>
      <c r="B77" s="60">
        <v>1</v>
      </c>
      <c r="C77" s="60">
        <v>2</v>
      </c>
      <c r="D77" s="61" t="str">
        <f>E72</f>
        <v>Мочалкина В.</v>
      </c>
      <c r="E77" s="61" t="str">
        <f>E73</f>
        <v>Лаврова Е</v>
      </c>
      <c r="F77" s="62">
        <v>8</v>
      </c>
      <c r="G77" s="62">
        <v>-9</v>
      </c>
      <c r="H77" s="62">
        <v>-6</v>
      </c>
      <c r="I77" s="62">
        <v>-10</v>
      </c>
      <c r="J77" s="75"/>
      <c r="K77" s="79">
        <v>1</v>
      </c>
      <c r="L77" s="80">
        <v>3</v>
      </c>
      <c r="M77" s="77">
        <f>IF(OR(U77=1,U77=2,U77=3),1,0)</f>
        <v>0</v>
      </c>
      <c r="N77" s="63">
        <f>IF(OR(U77=-1,U77=-2,U77=-3),1,0)</f>
        <v>1</v>
      </c>
      <c r="O77" s="64"/>
      <c r="P77" s="65">
        <f t="shared" ref="P77:T80" si="13">SIGN(F77)</f>
        <v>1</v>
      </c>
      <c r="Q77" s="65">
        <f t="shared" si="13"/>
        <v>-1</v>
      </c>
      <c r="R77" s="65">
        <f t="shared" si="13"/>
        <v>-1</v>
      </c>
      <c r="S77" s="65">
        <f t="shared" si="13"/>
        <v>-1</v>
      </c>
      <c r="T77" s="65">
        <f t="shared" si="13"/>
        <v>0</v>
      </c>
      <c r="U77" s="65">
        <f>P77+Q77+R77+S77+T77</f>
        <v>-2</v>
      </c>
    </row>
    <row r="78" spans="1:21" ht="15" customHeight="1">
      <c r="A78" s="70">
        <v>2</v>
      </c>
      <c r="B78" s="60">
        <v>3</v>
      </c>
      <c r="C78" s="68">
        <v>8</v>
      </c>
      <c r="D78" s="66" t="str">
        <f>D72</f>
        <v>Жаксылыкова А.</v>
      </c>
      <c r="E78" s="67" t="str">
        <f>E74</f>
        <v>Акмурзина М.</v>
      </c>
      <c r="F78" s="62">
        <v>3</v>
      </c>
      <c r="G78" s="62">
        <v>6</v>
      </c>
      <c r="H78" s="62">
        <v>9</v>
      </c>
      <c r="I78" s="62"/>
      <c r="J78" s="75"/>
      <c r="K78" s="81">
        <v>3</v>
      </c>
      <c r="L78" s="82">
        <v>0</v>
      </c>
      <c r="M78" s="77">
        <f>IF(OR(U78=1,U78=2,U78=3),1,0)</f>
        <v>1</v>
      </c>
      <c r="N78" s="63">
        <f>IF(OR(U78=-1,U78=-2,U78=-3),1,0)</f>
        <v>0</v>
      </c>
      <c r="O78" s="64"/>
      <c r="P78" s="65">
        <f t="shared" si="13"/>
        <v>1</v>
      </c>
      <c r="Q78" s="65">
        <f t="shared" si="13"/>
        <v>1</v>
      </c>
      <c r="R78" s="65">
        <f t="shared" si="13"/>
        <v>1</v>
      </c>
      <c r="S78" s="65">
        <f t="shared" si="13"/>
        <v>0</v>
      </c>
      <c r="T78" s="65">
        <f t="shared" si="13"/>
        <v>0</v>
      </c>
      <c r="U78" s="65">
        <f>P78+Q78+R78+S78+T78</f>
        <v>3</v>
      </c>
    </row>
    <row r="79" spans="1:21" ht="15" customHeight="1">
      <c r="A79" s="70">
        <v>3</v>
      </c>
      <c r="B79" s="68">
        <v>4</v>
      </c>
      <c r="C79" s="68">
        <v>7</v>
      </c>
      <c r="D79" s="67" t="str">
        <f>D73</f>
        <v>Ильяс А.</v>
      </c>
      <c r="E79" s="61" t="str">
        <f>E75</f>
        <v>Асет А.</v>
      </c>
      <c r="F79" s="69">
        <v>9</v>
      </c>
      <c r="G79" s="69">
        <v>-10</v>
      </c>
      <c r="H79" s="69">
        <v>10</v>
      </c>
      <c r="I79" s="69">
        <v>5</v>
      </c>
      <c r="J79" s="76"/>
      <c r="K79" s="83">
        <v>3</v>
      </c>
      <c r="L79" s="84">
        <v>1</v>
      </c>
      <c r="M79" s="78">
        <f>IF(OR(U79=1,U79=2,U79=3),1,0)</f>
        <v>1</v>
      </c>
      <c r="N79" s="69">
        <f>IF(OR(U79=-1,U79=-2,U79=-3),1,0)</f>
        <v>0</v>
      </c>
      <c r="O79" s="64"/>
      <c r="P79" s="65">
        <f t="shared" si="13"/>
        <v>1</v>
      </c>
      <c r="Q79" s="65">
        <f t="shared" si="13"/>
        <v>-1</v>
      </c>
      <c r="R79" s="65">
        <f t="shared" si="13"/>
        <v>1</v>
      </c>
      <c r="S79" s="65">
        <f t="shared" si="13"/>
        <v>1</v>
      </c>
      <c r="T79" s="65">
        <f t="shared" si="13"/>
        <v>0</v>
      </c>
      <c r="U79" s="65">
        <f>P79+Q79+R79+S79+T79</f>
        <v>2</v>
      </c>
    </row>
    <row r="80" spans="1:21" ht="15" customHeight="1" thickBot="1">
      <c r="A80" s="70">
        <v>4</v>
      </c>
      <c r="B80" s="60">
        <v>5</v>
      </c>
      <c r="C80" s="60">
        <v>6</v>
      </c>
      <c r="D80" s="67" t="str">
        <f>D74</f>
        <v>Серикбай Н.</v>
      </c>
      <c r="E80" s="67" t="str">
        <f>D75</f>
        <v>Шокобалинова Д.</v>
      </c>
      <c r="F80" s="62">
        <v>-9</v>
      </c>
      <c r="G80" s="62">
        <v>6</v>
      </c>
      <c r="H80" s="62">
        <v>5</v>
      </c>
      <c r="I80" s="62">
        <v>-7</v>
      </c>
      <c r="J80" s="75">
        <v>-6</v>
      </c>
      <c r="K80" s="85">
        <v>2</v>
      </c>
      <c r="L80" s="86">
        <v>3</v>
      </c>
      <c r="M80" s="77">
        <f>IF(OR(U80=1,U80=2,U80=3),1,0)</f>
        <v>0</v>
      </c>
      <c r="N80" s="63">
        <f>IF(OR(U80=-1,U80=-2,U80=-3),1,0)</f>
        <v>1</v>
      </c>
      <c r="O80" s="64"/>
      <c r="P80" s="65">
        <f t="shared" si="13"/>
        <v>-1</v>
      </c>
      <c r="Q80" s="65">
        <f t="shared" si="13"/>
        <v>1</v>
      </c>
      <c r="R80" s="65">
        <f t="shared" si="13"/>
        <v>1</v>
      </c>
      <c r="S80" s="65">
        <f t="shared" si="13"/>
        <v>-1</v>
      </c>
      <c r="T80" s="65">
        <f t="shared" si="13"/>
        <v>-1</v>
      </c>
      <c r="U80" s="65">
        <f>P80+Q80+R80+S80+T80</f>
        <v>-1</v>
      </c>
    </row>
    <row r="81" spans="4:12" ht="15" customHeight="1"/>
    <row r="82" spans="4:12" ht="15" customHeight="1">
      <c r="D82" s="236" t="s">
        <v>428</v>
      </c>
      <c r="E82" s="236"/>
      <c r="F82" s="236"/>
      <c r="G82" s="236"/>
      <c r="H82" s="236"/>
      <c r="I82" s="236"/>
      <c r="J82" s="236"/>
      <c r="K82" s="236"/>
      <c r="L82" s="236"/>
    </row>
    <row r="83" spans="4:12" ht="15" customHeight="1">
      <c r="D83" s="236" t="s">
        <v>429</v>
      </c>
      <c r="E83" s="236"/>
      <c r="F83" s="236"/>
      <c r="G83" s="236"/>
      <c r="H83" s="236"/>
      <c r="I83" s="236"/>
      <c r="J83" s="236"/>
      <c r="K83" s="236"/>
      <c r="L83" s="236"/>
    </row>
    <row r="84" spans="4:12" ht="15" customHeight="1"/>
    <row r="85" spans="4:12" ht="15" customHeight="1"/>
    <row r="86" spans="4:12" ht="15" customHeight="1"/>
    <row r="87" spans="4:12" ht="15" customHeight="1"/>
    <row r="88" spans="4:12" ht="15" customHeight="1"/>
    <row r="89" spans="4:12" ht="15" customHeight="1"/>
    <row r="90" spans="4:12" ht="15" customHeight="1"/>
    <row r="91" spans="4:12" ht="15" customHeight="1"/>
    <row r="92" spans="4:12" ht="15" customHeight="1"/>
    <row r="93" spans="4:12" ht="15" customHeight="1"/>
    <row r="94" spans="4:12" ht="15" customHeight="1"/>
    <row r="95" spans="4:12" ht="15" customHeight="1"/>
    <row r="96" spans="4:1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mergeCells count="9">
    <mergeCell ref="D2:K2"/>
    <mergeCell ref="D3:K3"/>
    <mergeCell ref="D4:K4"/>
    <mergeCell ref="D82:L82"/>
    <mergeCell ref="D83:L83"/>
    <mergeCell ref="D6:K6"/>
    <mergeCell ref="D7:K7"/>
    <mergeCell ref="D44:K44"/>
    <mergeCell ref="D45:K45"/>
  </mergeCells>
  <pageMargins left="0.7" right="0.7" top="0.75" bottom="0.75" header="0.3" footer="0.3"/>
  <pageSetup paperSize="9" scale="10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05"/>
  <sheetViews>
    <sheetView workbookViewId="0">
      <selection activeCell="V3" sqref="V3:W3"/>
    </sheetView>
  </sheetViews>
  <sheetFormatPr defaultRowHeight="13.2" outlineLevelCol="1"/>
  <cols>
    <col min="1" max="1" width="2.6640625" customWidth="1"/>
    <col min="2" max="2" width="4" hidden="1" customWidth="1" outlineLevel="1"/>
    <col min="3" max="3" width="3.6640625" hidden="1" customWidth="1" outlineLevel="1"/>
    <col min="4" max="4" width="18" customWidth="1" collapsed="1"/>
    <col min="5" max="5" width="19.33203125" customWidth="1"/>
    <col min="6" max="6" width="5.109375" customWidth="1"/>
    <col min="7" max="7" width="5" customWidth="1"/>
    <col min="8" max="8" width="4.5546875" customWidth="1"/>
    <col min="9" max="9" width="4.88671875" customWidth="1"/>
    <col min="10" max="10" width="4.5546875" customWidth="1"/>
    <col min="11" max="11" width="7.109375" customWidth="1"/>
    <col min="12" max="12" width="7.33203125" customWidth="1"/>
    <col min="13" max="14" width="0" hidden="1" customWidth="1" outlineLevel="1"/>
    <col min="15" max="15" width="2.109375" customWidth="1" collapsed="1"/>
    <col min="16" max="21" width="0" hidden="1" customWidth="1" outlineLevel="1"/>
    <col min="22" max="22" width="3" hidden="1" customWidth="1" outlineLevel="1" collapsed="1"/>
    <col min="23" max="23" width="18.33203125" hidden="1" customWidth="1" outlineLevel="1"/>
    <col min="24" max="24" width="9.109375" collapsed="1"/>
  </cols>
  <sheetData>
    <row r="2" spans="1:23" ht="15.6">
      <c r="D2" s="212" t="s">
        <v>282</v>
      </c>
      <c r="E2" s="212"/>
      <c r="F2" s="212"/>
      <c r="G2" s="212"/>
      <c r="H2" s="212"/>
      <c r="I2" s="212"/>
      <c r="J2" s="212"/>
      <c r="K2" s="212"/>
    </row>
    <row r="3" spans="1:23" ht="15.6">
      <c r="D3" s="213" t="s">
        <v>102</v>
      </c>
      <c r="E3" s="213"/>
      <c r="F3" s="213"/>
      <c r="G3" s="213"/>
      <c r="H3" s="213"/>
      <c r="I3" s="213"/>
      <c r="J3" s="213"/>
      <c r="K3" s="213"/>
    </row>
    <row r="4" spans="1:23" ht="16.2">
      <c r="D4" s="214" t="s">
        <v>103</v>
      </c>
      <c r="E4" s="214"/>
      <c r="F4" s="214"/>
      <c r="G4" s="214"/>
      <c r="H4" s="214"/>
      <c r="I4" s="214"/>
      <c r="J4" s="214"/>
      <c r="K4" s="214"/>
    </row>
    <row r="5" spans="1:23" ht="15" customHeight="1"/>
    <row r="6" spans="1:23" ht="15" customHeight="1">
      <c r="D6" s="236" t="s">
        <v>426</v>
      </c>
      <c r="E6" s="236"/>
      <c r="F6" s="236"/>
      <c r="G6" s="236"/>
      <c r="H6" s="236"/>
      <c r="I6" s="236"/>
      <c r="J6" s="236"/>
      <c r="K6" s="236"/>
    </row>
    <row r="7" spans="1:23" ht="15" customHeight="1">
      <c r="D7" s="236" t="s">
        <v>98</v>
      </c>
      <c r="E7" s="236"/>
      <c r="F7" s="236"/>
      <c r="G7" s="236"/>
      <c r="H7" s="236"/>
      <c r="I7" s="236"/>
      <c r="J7" s="236"/>
      <c r="K7" s="236"/>
    </row>
    <row r="8" spans="1:23" ht="15" customHeight="1" thickBot="1">
      <c r="E8" s="114" t="s">
        <v>36</v>
      </c>
    </row>
    <row r="9" spans="1:23" ht="15" customHeight="1">
      <c r="A9" s="70">
        <v>1</v>
      </c>
      <c r="B9" s="60">
        <v>1</v>
      </c>
      <c r="C9" s="60">
        <v>8</v>
      </c>
      <c r="D9" s="61" t="str">
        <f>W9</f>
        <v>Мамай А.</v>
      </c>
      <c r="E9" s="61" t="str">
        <f>W16</f>
        <v>Касенов Д.</v>
      </c>
      <c r="F9" s="62">
        <v>8</v>
      </c>
      <c r="G9" s="62">
        <v>7</v>
      </c>
      <c r="H9" s="62">
        <v>9</v>
      </c>
      <c r="I9" s="62"/>
      <c r="J9" s="75"/>
      <c r="K9" s="79">
        <v>3</v>
      </c>
      <c r="L9" s="80">
        <v>0</v>
      </c>
      <c r="M9" s="77">
        <f>IF(OR(U9=1,U9=2,U9=3),1,0)</f>
        <v>1</v>
      </c>
      <c r="N9" s="63">
        <f>IF(OR(U9=-1,U9=-2,U9=-3),1,0)</f>
        <v>0</v>
      </c>
      <c r="O9" s="64"/>
      <c r="P9" s="65">
        <f t="shared" ref="P9:T12" si="0">SIGN(F9)</f>
        <v>1</v>
      </c>
      <c r="Q9" s="65">
        <f t="shared" si="0"/>
        <v>1</v>
      </c>
      <c r="R9" s="65">
        <f t="shared" si="0"/>
        <v>1</v>
      </c>
      <c r="S9" s="65">
        <f t="shared" si="0"/>
        <v>0</v>
      </c>
      <c r="T9" s="65">
        <f t="shared" si="0"/>
        <v>0</v>
      </c>
      <c r="U9" s="65">
        <f>P9+Q9+R9+S9+T9</f>
        <v>3</v>
      </c>
      <c r="V9" s="64">
        <v>1</v>
      </c>
      <c r="W9" t="s">
        <v>82</v>
      </c>
    </row>
    <row r="10" spans="1:23" ht="15" customHeight="1">
      <c r="A10" s="70">
        <v>2</v>
      </c>
      <c r="B10" s="60">
        <v>2</v>
      </c>
      <c r="C10" s="68">
        <v>7</v>
      </c>
      <c r="D10" s="66" t="str">
        <f>W10</f>
        <v>Ши Данян</v>
      </c>
      <c r="E10" s="67" t="str">
        <f>W15</f>
        <v xml:space="preserve">Токтархан Т. </v>
      </c>
      <c r="F10" s="62">
        <v>12</v>
      </c>
      <c r="G10" s="62">
        <v>5</v>
      </c>
      <c r="H10" s="62">
        <v>8</v>
      </c>
      <c r="I10" s="62"/>
      <c r="J10" s="75"/>
      <c r="K10" s="81">
        <v>3</v>
      </c>
      <c r="L10" s="82">
        <v>0</v>
      </c>
      <c r="M10" s="77">
        <f>IF(OR(U10=1,U10=2,U10=3),1,0)</f>
        <v>1</v>
      </c>
      <c r="N10" s="63">
        <f>IF(OR(U10=-1,U10=-2,U10=-3),1,0)</f>
        <v>0</v>
      </c>
      <c r="O10" s="64"/>
      <c r="P10" s="65">
        <f t="shared" si="0"/>
        <v>1</v>
      </c>
      <c r="Q10" s="65">
        <f t="shared" si="0"/>
        <v>1</v>
      </c>
      <c r="R10" s="65">
        <f t="shared" si="0"/>
        <v>1</v>
      </c>
      <c r="S10" s="65">
        <f t="shared" si="0"/>
        <v>0</v>
      </c>
      <c r="T10" s="65">
        <f t="shared" si="0"/>
        <v>0</v>
      </c>
      <c r="U10" s="65">
        <f>P10+Q10+R10+S10+T10</f>
        <v>3</v>
      </c>
      <c r="V10" s="64">
        <v>2</v>
      </c>
      <c r="W10" t="s">
        <v>83</v>
      </c>
    </row>
    <row r="11" spans="1:23" ht="15" customHeight="1">
      <c r="A11" s="70">
        <v>3</v>
      </c>
      <c r="B11" s="68">
        <v>3</v>
      </c>
      <c r="C11" s="68">
        <v>6</v>
      </c>
      <c r="D11" s="67" t="str">
        <f>W11</f>
        <v>Биримгалиев А.</v>
      </c>
      <c r="E11" s="61" t="str">
        <f>W14</f>
        <v>Моминжанов А.</v>
      </c>
      <c r="F11" s="69">
        <v>8</v>
      </c>
      <c r="G11" s="69">
        <v>-5</v>
      </c>
      <c r="H11" s="69">
        <v>6</v>
      </c>
      <c r="I11" s="69">
        <v>-9</v>
      </c>
      <c r="J11" s="76">
        <v>9</v>
      </c>
      <c r="K11" s="83">
        <v>3</v>
      </c>
      <c r="L11" s="84">
        <v>2</v>
      </c>
      <c r="M11" s="78">
        <f>IF(OR(U11=1,U11=2,U11=3),1,0)</f>
        <v>1</v>
      </c>
      <c r="N11" s="69">
        <f>IF(OR(U11=-1,U11=-2,U11=-3),1,0)</f>
        <v>0</v>
      </c>
      <c r="O11" s="64"/>
      <c r="P11" s="65">
        <f t="shared" si="0"/>
        <v>1</v>
      </c>
      <c r="Q11" s="65">
        <f t="shared" si="0"/>
        <v>-1</v>
      </c>
      <c r="R11" s="65">
        <f t="shared" si="0"/>
        <v>1</v>
      </c>
      <c r="S11" s="65">
        <f t="shared" si="0"/>
        <v>-1</v>
      </c>
      <c r="T11" s="65">
        <f t="shared" si="0"/>
        <v>1</v>
      </c>
      <c r="U11" s="65">
        <f>P11+Q11+R11+S11+T11</f>
        <v>1</v>
      </c>
      <c r="V11" s="64">
        <v>3</v>
      </c>
      <c r="W11" t="s">
        <v>84</v>
      </c>
    </row>
    <row r="12" spans="1:23" ht="15" customHeight="1" thickBot="1">
      <c r="A12" s="70">
        <v>4</v>
      </c>
      <c r="B12" s="60">
        <v>4</v>
      </c>
      <c r="C12" s="60">
        <v>5</v>
      </c>
      <c r="D12" s="67" t="str">
        <f>W12</f>
        <v>Кабдылуахитов К.</v>
      </c>
      <c r="E12" s="67" t="str">
        <f>W13</f>
        <v>Ханзада А.</v>
      </c>
      <c r="F12" s="62">
        <v>8</v>
      </c>
      <c r="G12" s="62">
        <v>2</v>
      </c>
      <c r="H12" s="62">
        <v>10</v>
      </c>
      <c r="I12" s="62"/>
      <c r="J12" s="75"/>
      <c r="K12" s="85">
        <v>3</v>
      </c>
      <c r="L12" s="86">
        <v>0</v>
      </c>
      <c r="M12" s="77">
        <f>IF(OR(U12=1,U12=2,U12=3),1,0)</f>
        <v>1</v>
      </c>
      <c r="N12" s="63">
        <f>IF(OR(U12=-1,U12=-2,U12=-3),1,0)</f>
        <v>0</v>
      </c>
      <c r="O12" s="64"/>
      <c r="P12" s="65">
        <f t="shared" si="0"/>
        <v>1</v>
      </c>
      <c r="Q12" s="65">
        <f t="shared" si="0"/>
        <v>1</v>
      </c>
      <c r="R12" s="65">
        <f t="shared" si="0"/>
        <v>1</v>
      </c>
      <c r="S12" s="65">
        <f t="shared" si="0"/>
        <v>0</v>
      </c>
      <c r="T12" s="65">
        <f t="shared" si="0"/>
        <v>0</v>
      </c>
      <c r="U12" s="65">
        <f>P12+Q12+R12+S12+T12</f>
        <v>3</v>
      </c>
      <c r="V12" s="64">
        <v>4</v>
      </c>
      <c r="W12" t="s">
        <v>85</v>
      </c>
    </row>
    <row r="13" spans="1:23" ht="15" customHeight="1" thickBot="1">
      <c r="E13" s="114" t="s">
        <v>37</v>
      </c>
      <c r="V13" s="64">
        <v>5</v>
      </c>
      <c r="W13" t="s">
        <v>86</v>
      </c>
    </row>
    <row r="14" spans="1:23" ht="15" customHeight="1">
      <c r="A14" s="70">
        <v>1</v>
      </c>
      <c r="B14" s="60">
        <v>7</v>
      </c>
      <c r="C14" s="60">
        <v>1</v>
      </c>
      <c r="D14" s="61" t="str">
        <f>E10</f>
        <v xml:space="preserve">Токтархан Т. </v>
      </c>
      <c r="E14" s="61" t="str">
        <f>D9</f>
        <v>Мамай А.</v>
      </c>
      <c r="F14" s="62">
        <v>15</v>
      </c>
      <c r="G14" s="62">
        <v>-9</v>
      </c>
      <c r="H14" s="62">
        <v>-8</v>
      </c>
      <c r="I14" s="62">
        <v>-4</v>
      </c>
      <c r="J14" s="75"/>
      <c r="K14" s="79">
        <v>1</v>
      </c>
      <c r="L14" s="80">
        <v>3</v>
      </c>
      <c r="M14" s="77">
        <f>IF(OR(U14=1,U14=2,U14=3),1,0)</f>
        <v>0</v>
      </c>
      <c r="N14" s="63">
        <f>IF(OR(U14=-1,U14=-2,U14=-3),1,0)</f>
        <v>1</v>
      </c>
      <c r="O14" s="64"/>
      <c r="P14" s="65">
        <f t="shared" ref="P14:T17" si="1">SIGN(F14)</f>
        <v>1</v>
      </c>
      <c r="Q14" s="65">
        <f t="shared" si="1"/>
        <v>-1</v>
      </c>
      <c r="R14" s="65">
        <f t="shared" si="1"/>
        <v>-1</v>
      </c>
      <c r="S14" s="65">
        <f t="shared" si="1"/>
        <v>-1</v>
      </c>
      <c r="T14" s="65">
        <f t="shared" si="1"/>
        <v>0</v>
      </c>
      <c r="U14" s="65">
        <f>P14+Q14+R14+S14+T14</f>
        <v>-2</v>
      </c>
      <c r="V14" s="64">
        <v>6</v>
      </c>
      <c r="W14" t="s">
        <v>87</v>
      </c>
    </row>
    <row r="15" spans="1:23" ht="15" customHeight="1">
      <c r="A15" s="70">
        <v>2</v>
      </c>
      <c r="B15" s="60">
        <v>8</v>
      </c>
      <c r="C15" s="68">
        <v>6</v>
      </c>
      <c r="D15" s="66" t="str">
        <f>E9</f>
        <v>Касенов Д.</v>
      </c>
      <c r="E15" s="67" t="str">
        <f>E11</f>
        <v>Моминжанов А.</v>
      </c>
      <c r="F15" s="62">
        <v>7</v>
      </c>
      <c r="G15" s="62">
        <v>-8</v>
      </c>
      <c r="H15" s="62">
        <v>6</v>
      </c>
      <c r="I15" s="62">
        <v>7</v>
      </c>
      <c r="J15" s="75"/>
      <c r="K15" s="81">
        <v>3</v>
      </c>
      <c r="L15" s="82">
        <v>1</v>
      </c>
      <c r="M15" s="77">
        <f>IF(OR(U15=1,U15=2,U15=3),1,0)</f>
        <v>1</v>
      </c>
      <c r="N15" s="63">
        <f>IF(OR(U15=-1,U15=-2,U15=-3),1,0)</f>
        <v>0</v>
      </c>
      <c r="O15" s="64"/>
      <c r="P15" s="65">
        <f t="shared" si="1"/>
        <v>1</v>
      </c>
      <c r="Q15" s="65">
        <f t="shared" si="1"/>
        <v>-1</v>
      </c>
      <c r="R15" s="65">
        <f t="shared" si="1"/>
        <v>1</v>
      </c>
      <c r="S15" s="65">
        <f t="shared" si="1"/>
        <v>1</v>
      </c>
      <c r="T15" s="65">
        <f t="shared" si="1"/>
        <v>0</v>
      </c>
      <c r="U15" s="65">
        <f>P15+Q15+R15+S15+T15</f>
        <v>2</v>
      </c>
      <c r="V15" s="64">
        <v>7</v>
      </c>
      <c r="W15" t="s">
        <v>89</v>
      </c>
    </row>
    <row r="16" spans="1:23" ht="15" customHeight="1">
      <c r="A16" s="70">
        <v>3</v>
      </c>
      <c r="B16" s="68">
        <v>2</v>
      </c>
      <c r="C16" s="68">
        <v>5</v>
      </c>
      <c r="D16" s="67" t="str">
        <f>D10</f>
        <v>Ши Данян</v>
      </c>
      <c r="E16" s="61" t="str">
        <f>E12</f>
        <v>Ханзада А.</v>
      </c>
      <c r="F16" s="69">
        <v>4</v>
      </c>
      <c r="G16" s="69">
        <v>9</v>
      </c>
      <c r="H16" s="69">
        <v>9</v>
      </c>
      <c r="I16" s="69"/>
      <c r="J16" s="76"/>
      <c r="K16" s="83">
        <v>3</v>
      </c>
      <c r="L16" s="84">
        <v>0</v>
      </c>
      <c r="M16" s="78">
        <f>IF(OR(U16=1,U16=2,U16=3),1,0)</f>
        <v>1</v>
      </c>
      <c r="N16" s="69">
        <f>IF(OR(U16=-1,U16=-2,U16=-3),1,0)</f>
        <v>0</v>
      </c>
      <c r="O16" s="64"/>
      <c r="P16" s="65">
        <f t="shared" si="1"/>
        <v>1</v>
      </c>
      <c r="Q16" s="65">
        <f t="shared" si="1"/>
        <v>1</v>
      </c>
      <c r="R16" s="65">
        <f t="shared" si="1"/>
        <v>1</v>
      </c>
      <c r="S16" s="65">
        <f t="shared" si="1"/>
        <v>0</v>
      </c>
      <c r="T16" s="65">
        <f t="shared" si="1"/>
        <v>0</v>
      </c>
      <c r="U16" s="65">
        <f>P16+Q16+R16+S16+T16</f>
        <v>3</v>
      </c>
      <c r="V16" s="64">
        <v>8</v>
      </c>
      <c r="W16" t="s">
        <v>88</v>
      </c>
    </row>
    <row r="17" spans="1:21" ht="15" customHeight="1" thickBot="1">
      <c r="A17" s="70">
        <v>4</v>
      </c>
      <c r="B17" s="60">
        <v>3</v>
      </c>
      <c r="C17" s="60">
        <v>4</v>
      </c>
      <c r="D17" s="67" t="str">
        <f>D11</f>
        <v>Биримгалиев А.</v>
      </c>
      <c r="E17" s="67" t="str">
        <f>D12</f>
        <v>Кабдылуахитов К.</v>
      </c>
      <c r="F17" s="62">
        <v>-2</v>
      </c>
      <c r="G17" s="62">
        <v>-8</v>
      </c>
      <c r="H17" s="62">
        <v>-12</v>
      </c>
      <c r="I17" s="62"/>
      <c r="J17" s="75"/>
      <c r="K17" s="85">
        <v>0</v>
      </c>
      <c r="L17" s="86">
        <v>3</v>
      </c>
      <c r="M17" s="77">
        <f>IF(OR(U17=1,U17=2,U17=3),1,0)</f>
        <v>0</v>
      </c>
      <c r="N17" s="63">
        <f>IF(OR(U17=-1,U17=-2,U17=-3),1,0)</f>
        <v>1</v>
      </c>
      <c r="O17" s="64"/>
      <c r="P17" s="65">
        <f t="shared" si="1"/>
        <v>-1</v>
      </c>
      <c r="Q17" s="65">
        <f t="shared" si="1"/>
        <v>-1</v>
      </c>
      <c r="R17" s="65">
        <f t="shared" si="1"/>
        <v>-1</v>
      </c>
      <c r="S17" s="65">
        <f t="shared" si="1"/>
        <v>0</v>
      </c>
      <c r="T17" s="65">
        <f t="shared" si="1"/>
        <v>0</v>
      </c>
      <c r="U17" s="65">
        <f>P17+Q17+R17+S17+T17</f>
        <v>-3</v>
      </c>
    </row>
    <row r="18" spans="1:21" ht="15" customHeight="1" thickBot="1">
      <c r="E18" s="114" t="s">
        <v>38</v>
      </c>
    </row>
    <row r="19" spans="1:21" ht="15" customHeight="1">
      <c r="A19" s="70">
        <v>1</v>
      </c>
      <c r="B19" s="60">
        <v>1</v>
      </c>
      <c r="C19" s="60">
        <v>6</v>
      </c>
      <c r="D19" s="61" t="str">
        <f>E14</f>
        <v>Мамай А.</v>
      </c>
      <c r="E19" s="61" t="str">
        <f>E15</f>
        <v>Моминжанов А.</v>
      </c>
      <c r="F19" s="62">
        <v>5</v>
      </c>
      <c r="G19" s="62">
        <v>7</v>
      </c>
      <c r="H19" s="62">
        <v>9</v>
      </c>
      <c r="I19" s="62"/>
      <c r="J19" s="75"/>
      <c r="K19" s="79">
        <v>3</v>
      </c>
      <c r="L19" s="80">
        <v>0</v>
      </c>
      <c r="M19" s="77">
        <f>IF(OR(U19=1,U19=2,U19=3),1,0)</f>
        <v>1</v>
      </c>
      <c r="N19" s="63">
        <f>IF(OR(U19=-1,U19=-2,U19=-3),1,0)</f>
        <v>0</v>
      </c>
      <c r="O19" s="64"/>
      <c r="P19" s="65">
        <f t="shared" ref="P19:T22" si="2">SIGN(F19)</f>
        <v>1</v>
      </c>
      <c r="Q19" s="65">
        <f t="shared" si="2"/>
        <v>1</v>
      </c>
      <c r="R19" s="65">
        <f t="shared" si="2"/>
        <v>1</v>
      </c>
      <c r="S19" s="65">
        <f t="shared" si="2"/>
        <v>0</v>
      </c>
      <c r="T19" s="65">
        <f t="shared" si="2"/>
        <v>0</v>
      </c>
      <c r="U19" s="65">
        <f>P19+Q19+R19+S19+T19</f>
        <v>3</v>
      </c>
    </row>
    <row r="20" spans="1:21" ht="15" customHeight="1">
      <c r="A20" s="70">
        <v>2</v>
      </c>
      <c r="B20" s="60">
        <v>7</v>
      </c>
      <c r="C20" s="68">
        <v>5</v>
      </c>
      <c r="D20" s="66" t="str">
        <f>D14</f>
        <v xml:space="preserve">Токтархан Т. </v>
      </c>
      <c r="E20" s="67" t="str">
        <f>E16</f>
        <v>Ханзада А.</v>
      </c>
      <c r="F20" s="62">
        <v>8</v>
      </c>
      <c r="G20" s="62">
        <v>1</v>
      </c>
      <c r="H20" s="62">
        <v>8</v>
      </c>
      <c r="I20" s="62"/>
      <c r="J20" s="75"/>
      <c r="K20" s="81">
        <v>3</v>
      </c>
      <c r="L20" s="82">
        <v>0</v>
      </c>
      <c r="M20" s="77">
        <f>IF(OR(U20=1,U20=2,U20=3),1,0)</f>
        <v>1</v>
      </c>
      <c r="N20" s="63">
        <f>IF(OR(U20=-1,U20=-2,U20=-3),1,0)</f>
        <v>0</v>
      </c>
      <c r="O20" s="64"/>
      <c r="P20" s="65">
        <f t="shared" si="2"/>
        <v>1</v>
      </c>
      <c r="Q20" s="65">
        <f t="shared" si="2"/>
        <v>1</v>
      </c>
      <c r="R20" s="65">
        <f t="shared" si="2"/>
        <v>1</v>
      </c>
      <c r="S20" s="65">
        <f t="shared" si="2"/>
        <v>0</v>
      </c>
      <c r="T20" s="65">
        <f t="shared" si="2"/>
        <v>0</v>
      </c>
      <c r="U20" s="65">
        <f>P20+Q20+R20+S20+T20</f>
        <v>3</v>
      </c>
    </row>
    <row r="21" spans="1:21" ht="15" customHeight="1">
      <c r="A21" s="70">
        <v>3</v>
      </c>
      <c r="B21" s="68">
        <v>8</v>
      </c>
      <c r="C21" s="68">
        <v>4</v>
      </c>
      <c r="D21" s="67" t="str">
        <f>D15</f>
        <v>Касенов Д.</v>
      </c>
      <c r="E21" s="61" t="str">
        <f>E17</f>
        <v>Кабдылуахитов К.</v>
      </c>
      <c r="F21" s="69">
        <v>-6</v>
      </c>
      <c r="G21" s="69">
        <v>9</v>
      </c>
      <c r="H21" s="69">
        <v>-7</v>
      </c>
      <c r="I21" s="69">
        <v>-6</v>
      </c>
      <c r="J21" s="76"/>
      <c r="K21" s="83">
        <v>1</v>
      </c>
      <c r="L21" s="84">
        <v>3</v>
      </c>
      <c r="M21" s="78">
        <f>IF(OR(U21=1,U21=2,U21=3),1,0)</f>
        <v>0</v>
      </c>
      <c r="N21" s="69">
        <f>IF(OR(U21=-1,U21=-2,U21=-3),1,0)</f>
        <v>1</v>
      </c>
      <c r="O21" s="64"/>
      <c r="P21" s="65">
        <f t="shared" si="2"/>
        <v>-1</v>
      </c>
      <c r="Q21" s="65">
        <f t="shared" si="2"/>
        <v>1</v>
      </c>
      <c r="R21" s="65">
        <f t="shared" si="2"/>
        <v>-1</v>
      </c>
      <c r="S21" s="65">
        <f t="shared" si="2"/>
        <v>-1</v>
      </c>
      <c r="T21" s="65">
        <f t="shared" si="2"/>
        <v>0</v>
      </c>
      <c r="U21" s="65">
        <f>P21+Q21+R21+S21+T21</f>
        <v>-2</v>
      </c>
    </row>
    <row r="22" spans="1:21" ht="15" customHeight="1" thickBot="1">
      <c r="A22" s="70">
        <v>4</v>
      </c>
      <c r="B22" s="60">
        <v>2</v>
      </c>
      <c r="C22" s="60">
        <v>3</v>
      </c>
      <c r="D22" s="67" t="str">
        <f>D16</f>
        <v>Ши Данян</v>
      </c>
      <c r="E22" s="67" t="str">
        <f>D17</f>
        <v>Биримгалиев А.</v>
      </c>
      <c r="F22" s="62">
        <v>10</v>
      </c>
      <c r="G22" s="62">
        <v>5</v>
      </c>
      <c r="H22" s="62">
        <v>-8</v>
      </c>
      <c r="I22" s="62">
        <v>6</v>
      </c>
      <c r="J22" s="75"/>
      <c r="K22" s="85">
        <v>3</v>
      </c>
      <c r="L22" s="86">
        <v>3</v>
      </c>
      <c r="M22" s="77">
        <f>IF(OR(U22=1,U22=2,U22=3),1,0)</f>
        <v>1</v>
      </c>
      <c r="N22" s="63">
        <f>IF(OR(U22=-1,U22=-2,U22=-3),1,0)</f>
        <v>0</v>
      </c>
      <c r="O22" s="64"/>
      <c r="P22" s="65">
        <f t="shared" si="2"/>
        <v>1</v>
      </c>
      <c r="Q22" s="65">
        <f t="shared" si="2"/>
        <v>1</v>
      </c>
      <c r="R22" s="65">
        <f t="shared" si="2"/>
        <v>-1</v>
      </c>
      <c r="S22" s="65">
        <f t="shared" si="2"/>
        <v>1</v>
      </c>
      <c r="T22" s="65">
        <f t="shared" si="2"/>
        <v>0</v>
      </c>
      <c r="U22" s="65">
        <f>P22+Q22+R22+S22+T22</f>
        <v>2</v>
      </c>
    </row>
    <row r="23" spans="1:21" ht="15" customHeight="1" thickBot="1">
      <c r="E23" s="114" t="s">
        <v>39</v>
      </c>
    </row>
    <row r="24" spans="1:21" ht="15" customHeight="1">
      <c r="A24" s="70">
        <v>1</v>
      </c>
      <c r="B24" s="60">
        <v>5</v>
      </c>
      <c r="C24" s="60">
        <v>1</v>
      </c>
      <c r="D24" s="61" t="str">
        <f>E20</f>
        <v>Ханзада А.</v>
      </c>
      <c r="E24" s="61" t="str">
        <f>D19</f>
        <v>Мамай А.</v>
      </c>
      <c r="F24" s="62">
        <v>-9</v>
      </c>
      <c r="G24" s="62">
        <v>-9</v>
      </c>
      <c r="H24" s="62">
        <v>-8</v>
      </c>
      <c r="I24" s="62"/>
      <c r="J24" s="75"/>
      <c r="K24" s="79">
        <v>0</v>
      </c>
      <c r="L24" s="80">
        <v>3</v>
      </c>
      <c r="M24" s="77">
        <f>IF(OR(U24=1,U24=2,U24=3),1,0)</f>
        <v>0</v>
      </c>
      <c r="N24" s="63">
        <f>IF(OR(U24=-1,U24=-2,U24=-3),1,0)</f>
        <v>1</v>
      </c>
      <c r="O24" s="64"/>
      <c r="P24" s="65">
        <f t="shared" ref="P24:T27" si="3">SIGN(F24)</f>
        <v>-1</v>
      </c>
      <c r="Q24" s="65">
        <f t="shared" si="3"/>
        <v>-1</v>
      </c>
      <c r="R24" s="65">
        <f t="shared" si="3"/>
        <v>-1</v>
      </c>
      <c r="S24" s="65">
        <f t="shared" si="3"/>
        <v>0</v>
      </c>
      <c r="T24" s="65">
        <f t="shared" si="3"/>
        <v>0</v>
      </c>
      <c r="U24" s="65">
        <f>P24+Q24+R24+S24+T24</f>
        <v>-3</v>
      </c>
    </row>
    <row r="25" spans="1:21" ht="15" customHeight="1">
      <c r="A25" s="70">
        <v>2</v>
      </c>
      <c r="B25" s="60">
        <v>6</v>
      </c>
      <c r="C25" s="68">
        <v>4</v>
      </c>
      <c r="D25" s="66" t="str">
        <f>E19</f>
        <v>Моминжанов А.</v>
      </c>
      <c r="E25" s="67" t="str">
        <f>E21</f>
        <v>Кабдылуахитов К.</v>
      </c>
      <c r="F25" s="62">
        <v>-6</v>
      </c>
      <c r="G25" s="62">
        <v>-9</v>
      </c>
      <c r="H25" s="62">
        <v>7</v>
      </c>
      <c r="I25" s="62">
        <v>-3</v>
      </c>
      <c r="J25" s="75"/>
      <c r="K25" s="81">
        <v>1</v>
      </c>
      <c r="L25" s="82">
        <v>3</v>
      </c>
      <c r="M25" s="77">
        <f>IF(OR(U25=1,U25=2,U25=3),1,0)</f>
        <v>0</v>
      </c>
      <c r="N25" s="63">
        <f>IF(OR(U25=-1,U25=-2,U25=-3),1,0)</f>
        <v>1</v>
      </c>
      <c r="O25" s="64"/>
      <c r="P25" s="65">
        <f t="shared" si="3"/>
        <v>-1</v>
      </c>
      <c r="Q25" s="65">
        <f t="shared" si="3"/>
        <v>-1</v>
      </c>
      <c r="R25" s="65">
        <f t="shared" si="3"/>
        <v>1</v>
      </c>
      <c r="S25" s="65">
        <f t="shared" si="3"/>
        <v>-1</v>
      </c>
      <c r="T25" s="65">
        <f t="shared" si="3"/>
        <v>0</v>
      </c>
      <c r="U25" s="65">
        <f>P25+Q25+R25+S25+T25</f>
        <v>-2</v>
      </c>
    </row>
    <row r="26" spans="1:21" ht="15" customHeight="1">
      <c r="A26" s="70">
        <v>3</v>
      </c>
      <c r="B26" s="68">
        <v>7</v>
      </c>
      <c r="C26" s="68">
        <v>3</v>
      </c>
      <c r="D26" s="67" t="str">
        <f>D20</f>
        <v xml:space="preserve">Токтархан Т. </v>
      </c>
      <c r="E26" s="61" t="str">
        <f>E22</f>
        <v>Биримгалиев А.</v>
      </c>
      <c r="F26" s="69">
        <v>9</v>
      </c>
      <c r="G26" s="69">
        <v>9</v>
      </c>
      <c r="H26" s="69">
        <v>-6</v>
      </c>
      <c r="I26" s="69">
        <v>-3</v>
      </c>
      <c r="J26" s="76">
        <v>11</v>
      </c>
      <c r="K26" s="83">
        <v>3</v>
      </c>
      <c r="L26" s="84">
        <v>2</v>
      </c>
      <c r="M26" s="78">
        <f>IF(OR(U26=1,U26=2,U26=3),1,0)</f>
        <v>1</v>
      </c>
      <c r="N26" s="69">
        <f>IF(OR(U26=-1,U26=-2,U26=-3),1,0)</f>
        <v>0</v>
      </c>
      <c r="O26" s="64"/>
      <c r="P26" s="65">
        <f t="shared" si="3"/>
        <v>1</v>
      </c>
      <c r="Q26" s="65">
        <f t="shared" si="3"/>
        <v>1</v>
      </c>
      <c r="R26" s="65">
        <f t="shared" si="3"/>
        <v>-1</v>
      </c>
      <c r="S26" s="65">
        <f t="shared" si="3"/>
        <v>-1</v>
      </c>
      <c r="T26" s="65">
        <f t="shared" si="3"/>
        <v>1</v>
      </c>
      <c r="U26" s="65">
        <f>P26+Q26+R26+S26+T26</f>
        <v>1</v>
      </c>
    </row>
    <row r="27" spans="1:21" ht="15" customHeight="1" thickBot="1">
      <c r="A27" s="70">
        <v>4</v>
      </c>
      <c r="B27" s="60">
        <v>8</v>
      </c>
      <c r="C27" s="60">
        <v>2</v>
      </c>
      <c r="D27" s="67" t="str">
        <f>D21</f>
        <v>Касенов Д.</v>
      </c>
      <c r="E27" s="67" t="str">
        <f>D22</f>
        <v>Ши Данян</v>
      </c>
      <c r="F27" s="62">
        <v>7</v>
      </c>
      <c r="G27" s="62">
        <v>-6</v>
      </c>
      <c r="H27" s="62">
        <v>-5</v>
      </c>
      <c r="I27" s="62">
        <v>-6</v>
      </c>
      <c r="J27" s="75"/>
      <c r="K27" s="85">
        <v>1</v>
      </c>
      <c r="L27" s="86">
        <v>3</v>
      </c>
      <c r="M27" s="77">
        <f>IF(OR(U27=1,U27=2,U27=3),1,0)</f>
        <v>0</v>
      </c>
      <c r="N27" s="63">
        <f>IF(OR(U27=-1,U27=-2,U27=-3),1,0)</f>
        <v>1</v>
      </c>
      <c r="O27" s="64"/>
      <c r="P27" s="65">
        <f t="shared" si="3"/>
        <v>1</v>
      </c>
      <c r="Q27" s="65">
        <f t="shared" si="3"/>
        <v>-1</v>
      </c>
      <c r="R27" s="65">
        <f t="shared" si="3"/>
        <v>-1</v>
      </c>
      <c r="S27" s="65">
        <f t="shared" si="3"/>
        <v>-1</v>
      </c>
      <c r="T27" s="65">
        <f t="shared" si="3"/>
        <v>0</v>
      </c>
      <c r="U27" s="65">
        <f>P27+Q27+R27+S27+T27</f>
        <v>-2</v>
      </c>
    </row>
    <row r="28" spans="1:21" ht="15" customHeight="1" thickBot="1">
      <c r="E28" s="114" t="s">
        <v>40</v>
      </c>
    </row>
    <row r="29" spans="1:21" ht="15" customHeight="1">
      <c r="A29" s="70">
        <v>1</v>
      </c>
      <c r="B29" s="60">
        <v>1</v>
      </c>
      <c r="C29" s="60">
        <v>4</v>
      </c>
      <c r="D29" s="61" t="str">
        <f>E24</f>
        <v>Мамай А.</v>
      </c>
      <c r="E29" s="61" t="str">
        <f>E25</f>
        <v>Кабдылуахитов К.</v>
      </c>
      <c r="F29" s="62">
        <v>-8</v>
      </c>
      <c r="G29" s="62">
        <v>7</v>
      </c>
      <c r="H29" s="62">
        <v>6</v>
      </c>
      <c r="I29" s="62">
        <v>-8</v>
      </c>
      <c r="J29" s="75">
        <v>6</v>
      </c>
      <c r="K29" s="79">
        <v>3</v>
      </c>
      <c r="L29" s="80">
        <v>2</v>
      </c>
      <c r="M29" s="77">
        <f>IF(OR(U29=1,U29=2,U29=3),1,0)</f>
        <v>1</v>
      </c>
      <c r="N29" s="63">
        <f>IF(OR(U29=-1,U29=-2,U29=-3),1,0)</f>
        <v>0</v>
      </c>
      <c r="O29" s="64"/>
      <c r="P29" s="65">
        <f t="shared" ref="P29:T32" si="4">SIGN(F29)</f>
        <v>-1</v>
      </c>
      <c r="Q29" s="65">
        <f t="shared" si="4"/>
        <v>1</v>
      </c>
      <c r="R29" s="65">
        <f t="shared" si="4"/>
        <v>1</v>
      </c>
      <c r="S29" s="65">
        <f t="shared" si="4"/>
        <v>-1</v>
      </c>
      <c r="T29" s="65">
        <f t="shared" si="4"/>
        <v>1</v>
      </c>
      <c r="U29" s="65">
        <f>P29+Q29+R29+S29+T29</f>
        <v>1</v>
      </c>
    </row>
    <row r="30" spans="1:21" ht="15" customHeight="1">
      <c r="A30" s="70">
        <v>2</v>
      </c>
      <c r="B30" s="60">
        <v>5</v>
      </c>
      <c r="C30" s="68">
        <v>3</v>
      </c>
      <c r="D30" s="66" t="str">
        <f>D24</f>
        <v>Ханзада А.</v>
      </c>
      <c r="E30" s="67" t="str">
        <f>E26</f>
        <v>Биримгалиев А.</v>
      </c>
      <c r="F30" s="62">
        <v>-6</v>
      </c>
      <c r="G30" s="62">
        <v>8</v>
      </c>
      <c r="H30" s="62">
        <v>10</v>
      </c>
      <c r="I30" s="62">
        <v>5</v>
      </c>
      <c r="J30" s="75"/>
      <c r="K30" s="81">
        <v>3</v>
      </c>
      <c r="L30" s="82">
        <v>1</v>
      </c>
      <c r="M30" s="77">
        <f>IF(OR(U30=1,U30=2,U30=3),1,0)</f>
        <v>1</v>
      </c>
      <c r="N30" s="63">
        <f>IF(OR(U30=-1,U30=-2,U30=-3),1,0)</f>
        <v>0</v>
      </c>
      <c r="O30" s="64"/>
      <c r="P30" s="65">
        <f t="shared" si="4"/>
        <v>-1</v>
      </c>
      <c r="Q30" s="65">
        <f t="shared" si="4"/>
        <v>1</v>
      </c>
      <c r="R30" s="65">
        <f t="shared" si="4"/>
        <v>1</v>
      </c>
      <c r="S30" s="65">
        <f t="shared" si="4"/>
        <v>1</v>
      </c>
      <c r="T30" s="65">
        <f t="shared" si="4"/>
        <v>0</v>
      </c>
      <c r="U30" s="65">
        <f>P30+Q30+R30+S30+T30</f>
        <v>2</v>
      </c>
    </row>
    <row r="31" spans="1:21" ht="15" customHeight="1">
      <c r="A31" s="70">
        <v>3</v>
      </c>
      <c r="B31" s="68">
        <v>6</v>
      </c>
      <c r="C31" s="68">
        <v>2</v>
      </c>
      <c r="D31" s="67" t="str">
        <f>D25</f>
        <v>Моминжанов А.</v>
      </c>
      <c r="E31" s="61" t="str">
        <f>E27</f>
        <v>Ши Данян</v>
      </c>
      <c r="F31" s="69">
        <v>9</v>
      </c>
      <c r="G31" s="69">
        <v>9</v>
      </c>
      <c r="H31" s="69">
        <v>-8</v>
      </c>
      <c r="I31" s="69">
        <v>7</v>
      </c>
      <c r="J31" s="76"/>
      <c r="K31" s="83">
        <v>3</v>
      </c>
      <c r="L31" s="84">
        <v>1</v>
      </c>
      <c r="M31" s="78">
        <f>IF(OR(U31=1,U31=2,U31=3),1,0)</f>
        <v>1</v>
      </c>
      <c r="N31" s="69">
        <f>IF(OR(U31=-1,U31=-2,U31=-3),1,0)</f>
        <v>0</v>
      </c>
      <c r="O31" s="64"/>
      <c r="P31" s="65">
        <f t="shared" si="4"/>
        <v>1</v>
      </c>
      <c r="Q31" s="65">
        <f t="shared" si="4"/>
        <v>1</v>
      </c>
      <c r="R31" s="65">
        <f t="shared" si="4"/>
        <v>-1</v>
      </c>
      <c r="S31" s="65">
        <f t="shared" si="4"/>
        <v>1</v>
      </c>
      <c r="T31" s="65">
        <f t="shared" si="4"/>
        <v>0</v>
      </c>
      <c r="U31" s="65">
        <f>P31+Q31+R31+S31+T31</f>
        <v>2</v>
      </c>
    </row>
    <row r="32" spans="1:21" ht="15" customHeight="1" thickBot="1">
      <c r="A32" s="70">
        <v>4</v>
      </c>
      <c r="B32" s="60">
        <v>7</v>
      </c>
      <c r="C32" s="60">
        <v>8</v>
      </c>
      <c r="D32" s="67" t="str">
        <f>D26</f>
        <v xml:space="preserve">Токтархан Т. </v>
      </c>
      <c r="E32" s="67" t="str">
        <f>D27</f>
        <v>Касенов Д.</v>
      </c>
      <c r="F32" s="62">
        <v>-9</v>
      </c>
      <c r="G32" s="62">
        <v>9</v>
      </c>
      <c r="H32" s="62">
        <v>8</v>
      </c>
      <c r="I32" s="62">
        <v>6</v>
      </c>
      <c r="J32" s="75"/>
      <c r="K32" s="85">
        <v>3</v>
      </c>
      <c r="L32" s="86">
        <v>1</v>
      </c>
      <c r="M32" s="77">
        <f>IF(OR(U32=1,U32=2,U32=3),1,0)</f>
        <v>1</v>
      </c>
      <c r="N32" s="63">
        <f>IF(OR(U32=-1,U32=-2,U32=-3),1,0)</f>
        <v>0</v>
      </c>
      <c r="O32" s="64"/>
      <c r="P32" s="65">
        <f t="shared" si="4"/>
        <v>-1</v>
      </c>
      <c r="Q32" s="65">
        <f t="shared" si="4"/>
        <v>1</v>
      </c>
      <c r="R32" s="65">
        <f t="shared" si="4"/>
        <v>1</v>
      </c>
      <c r="S32" s="65">
        <f t="shared" si="4"/>
        <v>1</v>
      </c>
      <c r="T32" s="65">
        <f t="shared" si="4"/>
        <v>0</v>
      </c>
      <c r="U32" s="65">
        <f>P32+Q32+R32+S32+T32</f>
        <v>2</v>
      </c>
    </row>
    <row r="33" spans="1:23" ht="15" customHeight="1" thickBot="1">
      <c r="E33" s="114" t="s">
        <v>41</v>
      </c>
    </row>
    <row r="34" spans="1:23" ht="15" customHeight="1">
      <c r="A34" s="70">
        <v>1</v>
      </c>
      <c r="B34" s="60">
        <v>3</v>
      </c>
      <c r="C34" s="60">
        <v>1</v>
      </c>
      <c r="D34" s="61" t="str">
        <f>E30</f>
        <v>Биримгалиев А.</v>
      </c>
      <c r="E34" s="61" t="str">
        <f>D29</f>
        <v>Мамай А.</v>
      </c>
      <c r="F34" s="62">
        <v>-3</v>
      </c>
      <c r="G34" s="62">
        <v>-10</v>
      </c>
      <c r="H34" s="62">
        <v>-9</v>
      </c>
      <c r="I34" s="62"/>
      <c r="J34" s="75"/>
      <c r="K34" s="79">
        <v>0</v>
      </c>
      <c r="L34" s="80">
        <v>3</v>
      </c>
      <c r="M34" s="77">
        <f>IF(OR(U34=1,U34=2,U34=3),1,0)</f>
        <v>0</v>
      </c>
      <c r="N34" s="63">
        <f>IF(OR(U34=-1,U34=-2,U34=-3),1,0)</f>
        <v>1</v>
      </c>
      <c r="O34" s="64"/>
      <c r="P34" s="65">
        <f t="shared" ref="P34:T37" si="5">SIGN(F34)</f>
        <v>-1</v>
      </c>
      <c r="Q34" s="65">
        <f t="shared" si="5"/>
        <v>-1</v>
      </c>
      <c r="R34" s="65">
        <f t="shared" si="5"/>
        <v>-1</v>
      </c>
      <c r="S34" s="65">
        <f t="shared" si="5"/>
        <v>0</v>
      </c>
      <c r="T34" s="65">
        <f t="shared" si="5"/>
        <v>0</v>
      </c>
      <c r="U34" s="65">
        <f>P34+Q34+R34+S34+T34</f>
        <v>-3</v>
      </c>
    </row>
    <row r="35" spans="1:23" ht="15" customHeight="1">
      <c r="A35" s="70">
        <v>2</v>
      </c>
      <c r="B35" s="60">
        <v>4</v>
      </c>
      <c r="C35" s="68">
        <v>2</v>
      </c>
      <c r="D35" s="66" t="str">
        <f>E29</f>
        <v>Кабдылуахитов К.</v>
      </c>
      <c r="E35" s="67" t="str">
        <f>E31</f>
        <v>Ши Данян</v>
      </c>
      <c r="F35" s="62">
        <v>9</v>
      </c>
      <c r="G35" s="62">
        <v>-8</v>
      </c>
      <c r="H35" s="62">
        <v>8</v>
      </c>
      <c r="I35" s="62">
        <v>8</v>
      </c>
      <c r="J35" s="75"/>
      <c r="K35" s="81">
        <v>3</v>
      </c>
      <c r="L35" s="82">
        <v>1</v>
      </c>
      <c r="M35" s="77">
        <f>IF(OR(U35=1,U35=2,U35=3),1,0)</f>
        <v>1</v>
      </c>
      <c r="N35" s="63">
        <f>IF(OR(U35=-1,U35=-2,U35=-3),1,0)</f>
        <v>0</v>
      </c>
      <c r="O35" s="64"/>
      <c r="P35" s="65">
        <f t="shared" si="5"/>
        <v>1</v>
      </c>
      <c r="Q35" s="65">
        <f t="shared" si="5"/>
        <v>-1</v>
      </c>
      <c r="R35" s="65">
        <f t="shared" si="5"/>
        <v>1</v>
      </c>
      <c r="S35" s="65">
        <f t="shared" si="5"/>
        <v>1</v>
      </c>
      <c r="T35" s="65">
        <f t="shared" si="5"/>
        <v>0</v>
      </c>
      <c r="U35" s="65">
        <f>P35+Q35+R35+S35+T35</f>
        <v>2</v>
      </c>
    </row>
    <row r="36" spans="1:23" ht="15" customHeight="1">
      <c r="A36" s="70">
        <v>3</v>
      </c>
      <c r="B36" s="68">
        <v>5</v>
      </c>
      <c r="C36" s="68">
        <v>8</v>
      </c>
      <c r="D36" s="67" t="str">
        <f>D30</f>
        <v>Ханзада А.</v>
      </c>
      <c r="E36" s="61" t="str">
        <f>E32</f>
        <v>Касенов Д.</v>
      </c>
      <c r="F36" s="69">
        <v>-7</v>
      </c>
      <c r="G36" s="69">
        <v>-6</v>
      </c>
      <c r="H36" s="69">
        <v>10</v>
      </c>
      <c r="I36" s="69">
        <v>8</v>
      </c>
      <c r="J36" s="76">
        <v>6</v>
      </c>
      <c r="K36" s="83">
        <v>3</v>
      </c>
      <c r="L36" s="84">
        <v>2</v>
      </c>
      <c r="M36" s="78">
        <f>IF(OR(U36=1,U36=2,U36=3),1,0)</f>
        <v>1</v>
      </c>
      <c r="N36" s="69">
        <f>IF(OR(U36=-1,U36=-2,U36=-3),1,0)</f>
        <v>0</v>
      </c>
      <c r="O36" s="64"/>
      <c r="P36" s="65">
        <f t="shared" si="5"/>
        <v>-1</v>
      </c>
      <c r="Q36" s="65">
        <f t="shared" si="5"/>
        <v>-1</v>
      </c>
      <c r="R36" s="65">
        <f t="shared" si="5"/>
        <v>1</v>
      </c>
      <c r="S36" s="65">
        <f t="shared" si="5"/>
        <v>1</v>
      </c>
      <c r="T36" s="65">
        <f t="shared" si="5"/>
        <v>1</v>
      </c>
      <c r="U36" s="65">
        <f>P36+Q36+R36+S36+T36</f>
        <v>1</v>
      </c>
    </row>
    <row r="37" spans="1:23" ht="15" customHeight="1" thickBot="1">
      <c r="A37" s="70">
        <v>4</v>
      </c>
      <c r="B37" s="60">
        <v>6</v>
      </c>
      <c r="C37" s="60">
        <v>7</v>
      </c>
      <c r="D37" s="67" t="str">
        <f>D31</f>
        <v>Моминжанов А.</v>
      </c>
      <c r="E37" s="67" t="str">
        <f>D32</f>
        <v xml:space="preserve">Токтархан Т. </v>
      </c>
      <c r="F37" s="62">
        <v>7</v>
      </c>
      <c r="G37" s="62">
        <v>-10</v>
      </c>
      <c r="H37" s="62">
        <v>13</v>
      </c>
      <c r="I37" s="62">
        <v>9</v>
      </c>
      <c r="J37" s="75"/>
      <c r="K37" s="85">
        <v>3</v>
      </c>
      <c r="L37" s="86">
        <v>1</v>
      </c>
      <c r="M37" s="77">
        <f>IF(OR(U37=1,U37=2,U37=3),1,0)</f>
        <v>1</v>
      </c>
      <c r="N37" s="63">
        <f>IF(OR(U37=-1,U37=-2,U37=-3),1,0)</f>
        <v>0</v>
      </c>
      <c r="O37" s="64"/>
      <c r="P37" s="65">
        <f t="shared" si="5"/>
        <v>1</v>
      </c>
      <c r="Q37" s="65">
        <f t="shared" si="5"/>
        <v>-1</v>
      </c>
      <c r="R37" s="65">
        <f t="shared" si="5"/>
        <v>1</v>
      </c>
      <c r="S37" s="65">
        <f t="shared" si="5"/>
        <v>1</v>
      </c>
      <c r="T37" s="65">
        <f t="shared" si="5"/>
        <v>0</v>
      </c>
      <c r="U37" s="65">
        <f>P37+Q37+R37+S37+T37</f>
        <v>2</v>
      </c>
    </row>
    <row r="38" spans="1:23" ht="15" customHeight="1" thickBot="1">
      <c r="E38" s="114" t="s">
        <v>42</v>
      </c>
    </row>
    <row r="39" spans="1:23" ht="15" customHeight="1">
      <c r="A39" s="70">
        <v>1</v>
      </c>
      <c r="B39" s="60">
        <v>1</v>
      </c>
      <c r="C39" s="60">
        <v>2</v>
      </c>
      <c r="D39" s="61" t="str">
        <f>E34</f>
        <v>Мамай А.</v>
      </c>
      <c r="E39" s="61" t="str">
        <f>E35</f>
        <v>Ши Данян</v>
      </c>
      <c r="F39" s="62">
        <v>11</v>
      </c>
      <c r="G39" s="62">
        <v>5</v>
      </c>
      <c r="H39" s="62">
        <v>6</v>
      </c>
      <c r="I39" s="62"/>
      <c r="J39" s="75"/>
      <c r="K39" s="79">
        <v>3</v>
      </c>
      <c r="L39" s="80">
        <v>0</v>
      </c>
      <c r="M39" s="77">
        <f>IF(OR(U39=1,U39=2,U39=3),1,0)</f>
        <v>1</v>
      </c>
      <c r="N39" s="63">
        <f>IF(OR(U39=-1,U39=-2,U39=-3),1,0)</f>
        <v>0</v>
      </c>
      <c r="O39" s="64"/>
      <c r="P39" s="65">
        <f t="shared" ref="P39:T42" si="6">SIGN(F39)</f>
        <v>1</v>
      </c>
      <c r="Q39" s="65">
        <f t="shared" si="6"/>
        <v>1</v>
      </c>
      <c r="R39" s="65">
        <f t="shared" si="6"/>
        <v>1</v>
      </c>
      <c r="S39" s="65">
        <f t="shared" si="6"/>
        <v>0</v>
      </c>
      <c r="T39" s="65">
        <f t="shared" si="6"/>
        <v>0</v>
      </c>
      <c r="U39" s="65">
        <f>P39+Q39+R39+S39+T39</f>
        <v>3</v>
      </c>
    </row>
    <row r="40" spans="1:23" ht="15" customHeight="1">
      <c r="A40" s="70">
        <v>2</v>
      </c>
      <c r="B40" s="60">
        <v>3</v>
      </c>
      <c r="C40" s="68">
        <v>8</v>
      </c>
      <c r="D40" s="66" t="str">
        <f>D34</f>
        <v>Биримгалиев А.</v>
      </c>
      <c r="E40" s="67" t="str">
        <f>E36</f>
        <v>Касенов Д.</v>
      </c>
      <c r="F40" s="62">
        <v>-9</v>
      </c>
      <c r="G40" s="62">
        <v>9</v>
      </c>
      <c r="H40" s="62">
        <v>-11</v>
      </c>
      <c r="I40" s="62">
        <v>-6</v>
      </c>
      <c r="J40" s="75"/>
      <c r="K40" s="81">
        <v>1</v>
      </c>
      <c r="L40" s="82">
        <v>3</v>
      </c>
      <c r="M40" s="77">
        <f>IF(OR(U40=1,U40=2,U40=3),1,0)</f>
        <v>0</v>
      </c>
      <c r="N40" s="63">
        <f>IF(OR(U40=-1,U40=-2,U40=-3),1,0)</f>
        <v>1</v>
      </c>
      <c r="O40" s="64"/>
      <c r="P40" s="65">
        <f t="shared" si="6"/>
        <v>-1</v>
      </c>
      <c r="Q40" s="65">
        <f t="shared" si="6"/>
        <v>1</v>
      </c>
      <c r="R40" s="65">
        <f t="shared" si="6"/>
        <v>-1</v>
      </c>
      <c r="S40" s="65">
        <f t="shared" si="6"/>
        <v>-1</v>
      </c>
      <c r="T40" s="65">
        <f t="shared" si="6"/>
        <v>0</v>
      </c>
      <c r="U40" s="65">
        <f>P40+Q40+R40+S40+T40</f>
        <v>-2</v>
      </c>
    </row>
    <row r="41" spans="1:23" ht="15" customHeight="1">
      <c r="A41" s="70">
        <v>3</v>
      </c>
      <c r="B41" s="68">
        <v>4</v>
      </c>
      <c r="C41" s="68">
        <v>7</v>
      </c>
      <c r="D41" s="67" t="str">
        <f>D35</f>
        <v>Кабдылуахитов К.</v>
      </c>
      <c r="E41" s="61" t="str">
        <f>E37</f>
        <v xml:space="preserve">Токтархан Т. </v>
      </c>
      <c r="F41" s="69">
        <v>10</v>
      </c>
      <c r="G41" s="69">
        <v>7</v>
      </c>
      <c r="H41" s="69">
        <v>-9</v>
      </c>
      <c r="I41" s="69">
        <v>-8</v>
      </c>
      <c r="J41" s="76">
        <v>5</v>
      </c>
      <c r="K41" s="83">
        <v>3</v>
      </c>
      <c r="L41" s="84">
        <v>2</v>
      </c>
      <c r="M41" s="78">
        <f>IF(OR(U41=1,U41=2,U41=3),1,0)</f>
        <v>1</v>
      </c>
      <c r="N41" s="69">
        <f>IF(OR(U41=-1,U41=-2,U41=-3),1,0)</f>
        <v>0</v>
      </c>
      <c r="O41" s="64"/>
      <c r="P41" s="65">
        <f t="shared" si="6"/>
        <v>1</v>
      </c>
      <c r="Q41" s="65">
        <f t="shared" si="6"/>
        <v>1</v>
      </c>
      <c r="R41" s="65">
        <f t="shared" si="6"/>
        <v>-1</v>
      </c>
      <c r="S41" s="65">
        <f t="shared" si="6"/>
        <v>-1</v>
      </c>
      <c r="T41" s="65">
        <f t="shared" si="6"/>
        <v>1</v>
      </c>
      <c r="U41" s="65">
        <f>P41+Q41+R41+S41+T41</f>
        <v>1</v>
      </c>
    </row>
    <row r="42" spans="1:23" ht="15" customHeight="1" thickBot="1">
      <c r="A42" s="70">
        <v>4</v>
      </c>
      <c r="B42" s="60">
        <v>5</v>
      </c>
      <c r="C42" s="60">
        <v>6</v>
      </c>
      <c r="D42" s="67" t="str">
        <f>D36</f>
        <v>Ханзада А.</v>
      </c>
      <c r="E42" s="67" t="str">
        <f>D37</f>
        <v>Моминжанов А.</v>
      </c>
      <c r="F42" s="62">
        <v>9</v>
      </c>
      <c r="G42" s="62">
        <v>-9</v>
      </c>
      <c r="H42" s="62">
        <v>3</v>
      </c>
      <c r="I42" s="62">
        <v>5</v>
      </c>
      <c r="J42" s="75"/>
      <c r="K42" s="85">
        <v>3</v>
      </c>
      <c r="L42" s="86">
        <v>1</v>
      </c>
      <c r="M42" s="77">
        <f>IF(OR(U42=1,U42=2,U42=3),1,0)</f>
        <v>1</v>
      </c>
      <c r="N42" s="63">
        <f>IF(OR(U42=-1,U42=-2,U42=-3),1,0)</f>
        <v>0</v>
      </c>
      <c r="O42" s="64"/>
      <c r="P42" s="65">
        <f t="shared" si="6"/>
        <v>1</v>
      </c>
      <c r="Q42" s="65">
        <f t="shared" si="6"/>
        <v>-1</v>
      </c>
      <c r="R42" s="65">
        <f t="shared" si="6"/>
        <v>1</v>
      </c>
      <c r="S42" s="65">
        <f t="shared" si="6"/>
        <v>1</v>
      </c>
      <c r="T42" s="65">
        <f t="shared" si="6"/>
        <v>0</v>
      </c>
      <c r="U42" s="65">
        <f>P42+Q42+R42+S42+T42</f>
        <v>2</v>
      </c>
    </row>
    <row r="43" spans="1:23" ht="15" customHeight="1"/>
    <row r="44" spans="1:23" ht="15" customHeight="1">
      <c r="D44" s="236" t="s">
        <v>426</v>
      </c>
      <c r="E44" s="236"/>
      <c r="F44" s="236"/>
      <c r="G44" s="236"/>
      <c r="H44" s="236"/>
      <c r="I44" s="236"/>
      <c r="J44" s="236"/>
      <c r="K44" s="236"/>
    </row>
    <row r="45" spans="1:23" ht="15" customHeight="1">
      <c r="D45" s="236" t="s">
        <v>99</v>
      </c>
      <c r="E45" s="236"/>
      <c r="F45" s="236"/>
      <c r="G45" s="236"/>
      <c r="H45" s="236"/>
      <c r="I45" s="236"/>
      <c r="J45" s="236"/>
      <c r="K45" s="236"/>
    </row>
    <row r="46" spans="1:23" ht="15" customHeight="1" thickBot="1">
      <c r="E46" s="114" t="s">
        <v>36</v>
      </c>
    </row>
    <row r="47" spans="1:23" ht="15" customHeight="1">
      <c r="A47" s="70">
        <v>1</v>
      </c>
      <c r="B47" s="60">
        <v>1</v>
      </c>
      <c r="C47" s="60">
        <v>8</v>
      </c>
      <c r="D47" s="61" t="str">
        <f>W47</f>
        <v>Мэлсов Д.</v>
      </c>
      <c r="E47" s="61" t="str">
        <f>W54</f>
        <v>Тагабек З</v>
      </c>
      <c r="F47" s="62">
        <v>6</v>
      </c>
      <c r="G47" s="62">
        <v>5</v>
      </c>
      <c r="H47" s="62">
        <v>7</v>
      </c>
      <c r="I47" s="62"/>
      <c r="J47" s="75"/>
      <c r="K47" s="79">
        <v>3</v>
      </c>
      <c r="L47" s="80">
        <v>0</v>
      </c>
      <c r="M47" s="77">
        <f>IF(OR(U47=1,U47=2,U47=3),1,0)</f>
        <v>1</v>
      </c>
      <c r="N47" s="63">
        <f>IF(OR(U47=-1,U47=-2,U47=-3),1,0)</f>
        <v>0</v>
      </c>
      <c r="O47" s="64"/>
      <c r="P47" s="65">
        <f t="shared" ref="P47:T50" si="7">SIGN(F47)</f>
        <v>1</v>
      </c>
      <c r="Q47" s="65">
        <f t="shared" si="7"/>
        <v>1</v>
      </c>
      <c r="R47" s="65">
        <f t="shared" si="7"/>
        <v>1</v>
      </c>
      <c r="S47" s="65">
        <f t="shared" si="7"/>
        <v>0</v>
      </c>
      <c r="T47" s="65">
        <f t="shared" si="7"/>
        <v>0</v>
      </c>
      <c r="U47" s="65">
        <f>P47+Q47+R47+S47+T47</f>
        <v>3</v>
      </c>
      <c r="V47" s="64">
        <v>1</v>
      </c>
      <c r="W47" t="s">
        <v>90</v>
      </c>
    </row>
    <row r="48" spans="1:23" ht="15" customHeight="1">
      <c r="A48" s="70">
        <v>2</v>
      </c>
      <c r="B48" s="60">
        <v>2</v>
      </c>
      <c r="C48" s="68">
        <v>7</v>
      </c>
      <c r="D48" s="66" t="str">
        <f>W48</f>
        <v>Торгайбеков А.</v>
      </c>
      <c r="E48" s="67" t="str">
        <f>W53</f>
        <v>Оралханов Е.</v>
      </c>
      <c r="F48" s="62">
        <v>8</v>
      </c>
      <c r="G48" s="62">
        <v>13</v>
      </c>
      <c r="H48" s="62">
        <v>6</v>
      </c>
      <c r="I48" s="62"/>
      <c r="J48" s="75"/>
      <c r="K48" s="81">
        <v>3</v>
      </c>
      <c r="L48" s="82">
        <v>0</v>
      </c>
      <c r="M48" s="77">
        <f>IF(OR(U48=1,U48=2,U48=3),1,0)</f>
        <v>1</v>
      </c>
      <c r="N48" s="63">
        <f>IF(OR(U48=-1,U48=-2,U48=-3),1,0)</f>
        <v>0</v>
      </c>
      <c r="O48" s="64"/>
      <c r="P48" s="65">
        <f t="shared" si="7"/>
        <v>1</v>
      </c>
      <c r="Q48" s="65">
        <f t="shared" si="7"/>
        <v>1</v>
      </c>
      <c r="R48" s="65">
        <f t="shared" si="7"/>
        <v>1</v>
      </c>
      <c r="S48" s="65">
        <f t="shared" si="7"/>
        <v>0</v>
      </c>
      <c r="T48" s="65">
        <f t="shared" si="7"/>
        <v>0</v>
      </c>
      <c r="U48" s="65">
        <f>P48+Q48+R48+S48+T48</f>
        <v>3</v>
      </c>
      <c r="V48" s="64">
        <v>2</v>
      </c>
      <c r="W48" t="s">
        <v>91</v>
      </c>
    </row>
    <row r="49" spans="1:23" ht="15" customHeight="1">
      <c r="A49" s="70">
        <v>3</v>
      </c>
      <c r="B49" s="68">
        <v>3</v>
      </c>
      <c r="C49" s="68">
        <v>6</v>
      </c>
      <c r="D49" s="67" t="str">
        <f>W49</f>
        <v>Бакыт А.</v>
      </c>
      <c r="E49" s="61" t="str">
        <f>W52</f>
        <v>Абдыхалык Н.</v>
      </c>
      <c r="F49" s="69">
        <v>-6</v>
      </c>
      <c r="G49" s="69">
        <v>7</v>
      </c>
      <c r="H49" s="69">
        <v>-8</v>
      </c>
      <c r="I49" s="69">
        <v>11</v>
      </c>
      <c r="J49" s="76">
        <v>13</v>
      </c>
      <c r="K49" s="83">
        <v>3</v>
      </c>
      <c r="L49" s="84">
        <v>2</v>
      </c>
      <c r="M49" s="78">
        <f>IF(OR(U49=1,U49=2,U49=3),1,0)</f>
        <v>1</v>
      </c>
      <c r="N49" s="69">
        <f>IF(OR(U49=-1,U49=-2,U49=-3),1,0)</f>
        <v>0</v>
      </c>
      <c r="O49" s="64"/>
      <c r="P49" s="65">
        <f t="shared" si="7"/>
        <v>-1</v>
      </c>
      <c r="Q49" s="65">
        <f t="shared" si="7"/>
        <v>1</v>
      </c>
      <c r="R49" s="65">
        <f t="shared" si="7"/>
        <v>-1</v>
      </c>
      <c r="S49" s="65">
        <f t="shared" si="7"/>
        <v>1</v>
      </c>
      <c r="T49" s="65">
        <f t="shared" si="7"/>
        <v>1</v>
      </c>
      <c r="U49" s="65">
        <f>P49+Q49+R49+S49+T49</f>
        <v>1</v>
      </c>
      <c r="V49" s="64">
        <v>3</v>
      </c>
      <c r="W49" t="s">
        <v>92</v>
      </c>
    </row>
    <row r="50" spans="1:23" ht="15" customHeight="1" thickBot="1">
      <c r="A50" s="70">
        <v>4</v>
      </c>
      <c r="B50" s="60">
        <v>4</v>
      </c>
      <c r="C50" s="60">
        <v>5</v>
      </c>
      <c r="D50" s="67" t="str">
        <f>W50</f>
        <v>Абил Т.</v>
      </c>
      <c r="E50" s="67" t="str">
        <f>W51</f>
        <v>Назир Р.</v>
      </c>
      <c r="F50" s="62">
        <v>-6</v>
      </c>
      <c r="G50" s="62">
        <v>-6</v>
      </c>
      <c r="H50" s="62">
        <v>7</v>
      </c>
      <c r="I50" s="62">
        <v>-4</v>
      </c>
      <c r="J50" s="75"/>
      <c r="K50" s="85">
        <v>1</v>
      </c>
      <c r="L50" s="86">
        <v>3</v>
      </c>
      <c r="M50" s="77">
        <f>IF(OR(U50=1,U50=2,U50=3),1,0)</f>
        <v>0</v>
      </c>
      <c r="N50" s="63">
        <f>IF(OR(U50=-1,U50=-2,U50=-3),1,0)</f>
        <v>1</v>
      </c>
      <c r="O50" s="64"/>
      <c r="P50" s="65">
        <f t="shared" si="7"/>
        <v>-1</v>
      </c>
      <c r="Q50" s="65">
        <f t="shared" si="7"/>
        <v>-1</v>
      </c>
      <c r="R50" s="65">
        <f t="shared" si="7"/>
        <v>1</v>
      </c>
      <c r="S50" s="65">
        <f t="shared" si="7"/>
        <v>-1</v>
      </c>
      <c r="T50" s="65">
        <f t="shared" si="7"/>
        <v>0</v>
      </c>
      <c r="U50" s="65">
        <f>P50+Q50+R50+S50+T50</f>
        <v>-2</v>
      </c>
      <c r="V50" s="64">
        <v>4</v>
      </c>
      <c r="W50" t="s">
        <v>93</v>
      </c>
    </row>
    <row r="51" spans="1:23" ht="15" customHeight="1" thickBot="1">
      <c r="E51" s="114" t="s">
        <v>37</v>
      </c>
      <c r="V51" s="64">
        <v>5</v>
      </c>
      <c r="W51" t="s">
        <v>94</v>
      </c>
    </row>
    <row r="52" spans="1:23" ht="15" customHeight="1">
      <c r="A52" s="70">
        <v>1</v>
      </c>
      <c r="B52" s="60">
        <v>7</v>
      </c>
      <c r="C52" s="60">
        <v>1</v>
      </c>
      <c r="D52" s="61" t="str">
        <f>E48</f>
        <v>Оралханов Е.</v>
      </c>
      <c r="E52" s="61" t="str">
        <f>D47</f>
        <v>Мэлсов Д.</v>
      </c>
      <c r="F52" s="62">
        <v>13</v>
      </c>
      <c r="G52" s="62">
        <v>-8</v>
      </c>
      <c r="H52" s="62">
        <v>-8</v>
      </c>
      <c r="I52" s="62">
        <v>-7</v>
      </c>
      <c r="J52" s="75"/>
      <c r="K52" s="79">
        <v>1</v>
      </c>
      <c r="L52" s="80">
        <v>3</v>
      </c>
      <c r="M52" s="77">
        <f>IF(OR(U52=1,U52=2,U52=3),1,0)</f>
        <v>0</v>
      </c>
      <c r="N52" s="63">
        <f>IF(OR(U52=-1,U52=-2,U52=-3),1,0)</f>
        <v>1</v>
      </c>
      <c r="O52" s="64"/>
      <c r="P52" s="65">
        <f t="shared" ref="P52:T55" si="8">SIGN(F52)</f>
        <v>1</v>
      </c>
      <c r="Q52" s="65">
        <f t="shared" si="8"/>
        <v>-1</v>
      </c>
      <c r="R52" s="65">
        <f t="shared" si="8"/>
        <v>-1</v>
      </c>
      <c r="S52" s="65">
        <f t="shared" si="8"/>
        <v>-1</v>
      </c>
      <c r="T52" s="65">
        <f t="shared" si="8"/>
        <v>0</v>
      </c>
      <c r="U52" s="65">
        <f>P52+Q52+R52+S52+T52</f>
        <v>-2</v>
      </c>
      <c r="V52" s="64">
        <v>6</v>
      </c>
      <c r="W52" t="s">
        <v>95</v>
      </c>
    </row>
    <row r="53" spans="1:23" ht="15" customHeight="1">
      <c r="A53" s="70">
        <v>2</v>
      </c>
      <c r="B53" s="60">
        <v>8</v>
      </c>
      <c r="C53" s="68">
        <v>6</v>
      </c>
      <c r="D53" s="66" t="str">
        <f>E47</f>
        <v>Тагабек З</v>
      </c>
      <c r="E53" s="67" t="str">
        <f>E49</f>
        <v>Абдыхалык Н.</v>
      </c>
      <c r="F53" s="62">
        <v>-7</v>
      </c>
      <c r="G53" s="62">
        <v>11</v>
      </c>
      <c r="H53" s="62">
        <v>-10</v>
      </c>
      <c r="I53" s="62">
        <v>-1</v>
      </c>
      <c r="J53" s="75"/>
      <c r="K53" s="81">
        <v>1</v>
      </c>
      <c r="L53" s="82">
        <v>3</v>
      </c>
      <c r="M53" s="77">
        <f>IF(OR(U53=1,U53=2,U53=3),1,0)</f>
        <v>0</v>
      </c>
      <c r="N53" s="63">
        <f>IF(OR(U53=-1,U53=-2,U53=-3),1,0)</f>
        <v>1</v>
      </c>
      <c r="O53" s="64"/>
      <c r="P53" s="65">
        <f t="shared" si="8"/>
        <v>-1</v>
      </c>
      <c r="Q53" s="65">
        <f t="shared" si="8"/>
        <v>1</v>
      </c>
      <c r="R53" s="65">
        <f t="shared" si="8"/>
        <v>-1</v>
      </c>
      <c r="S53" s="65">
        <f t="shared" si="8"/>
        <v>-1</v>
      </c>
      <c r="T53" s="65">
        <f t="shared" si="8"/>
        <v>0</v>
      </c>
      <c r="U53" s="65">
        <f>P53+Q53+R53+S53+T53</f>
        <v>-2</v>
      </c>
      <c r="V53" s="64">
        <v>7</v>
      </c>
      <c r="W53" t="s">
        <v>96</v>
      </c>
    </row>
    <row r="54" spans="1:23" ht="15" customHeight="1">
      <c r="A54" s="70">
        <v>3</v>
      </c>
      <c r="B54" s="68">
        <v>2</v>
      </c>
      <c r="C54" s="68">
        <v>5</v>
      </c>
      <c r="D54" s="67" t="str">
        <f>D48</f>
        <v>Торгайбеков А.</v>
      </c>
      <c r="E54" s="61" t="str">
        <f>E50</f>
        <v>Назир Р.</v>
      </c>
      <c r="F54" s="69">
        <v>7</v>
      </c>
      <c r="G54" s="69">
        <v>9</v>
      </c>
      <c r="H54" s="69">
        <v>-12</v>
      </c>
      <c r="I54" s="69">
        <v>8</v>
      </c>
      <c r="J54" s="76"/>
      <c r="K54" s="83">
        <v>3</v>
      </c>
      <c r="L54" s="84">
        <v>1</v>
      </c>
      <c r="M54" s="78">
        <f>IF(OR(U54=1,U54=2,U54=3),1,0)</f>
        <v>1</v>
      </c>
      <c r="N54" s="69">
        <f>IF(OR(U54=-1,U54=-2,U54=-3),1,0)</f>
        <v>0</v>
      </c>
      <c r="O54" s="64"/>
      <c r="P54" s="65">
        <f t="shared" si="8"/>
        <v>1</v>
      </c>
      <c r="Q54" s="65">
        <f t="shared" si="8"/>
        <v>1</v>
      </c>
      <c r="R54" s="65">
        <f t="shared" si="8"/>
        <v>-1</v>
      </c>
      <c r="S54" s="65">
        <f t="shared" si="8"/>
        <v>1</v>
      </c>
      <c r="T54" s="65">
        <f t="shared" si="8"/>
        <v>0</v>
      </c>
      <c r="U54" s="65">
        <f>P54+Q54+R54+S54+T54</f>
        <v>2</v>
      </c>
      <c r="V54" s="64">
        <v>8</v>
      </c>
      <c r="W54" t="s">
        <v>97</v>
      </c>
    </row>
    <row r="55" spans="1:23" ht="15" customHeight="1" thickBot="1">
      <c r="A55" s="70">
        <v>4</v>
      </c>
      <c r="B55" s="60">
        <v>3</v>
      </c>
      <c r="C55" s="60">
        <v>4</v>
      </c>
      <c r="D55" s="67" t="str">
        <f>D49</f>
        <v>Бакыт А.</v>
      </c>
      <c r="E55" s="67" t="str">
        <f>D50</f>
        <v>Абил Т.</v>
      </c>
      <c r="F55" s="62">
        <v>-9</v>
      </c>
      <c r="G55" s="62">
        <v>6</v>
      </c>
      <c r="H55" s="62">
        <v>11</v>
      </c>
      <c r="I55" s="62">
        <v>-6</v>
      </c>
      <c r="J55" s="75">
        <v>7</v>
      </c>
      <c r="K55" s="85">
        <v>3</v>
      </c>
      <c r="L55" s="86">
        <v>2</v>
      </c>
      <c r="M55" s="77">
        <f>IF(OR(U55=1,U55=2,U55=3),1,0)</f>
        <v>1</v>
      </c>
      <c r="N55" s="63">
        <f>IF(OR(U55=-1,U55=-2,U55=-3),1,0)</f>
        <v>0</v>
      </c>
      <c r="O55" s="64"/>
      <c r="P55" s="65">
        <f t="shared" si="8"/>
        <v>-1</v>
      </c>
      <c r="Q55" s="65">
        <f t="shared" si="8"/>
        <v>1</v>
      </c>
      <c r="R55" s="65">
        <f t="shared" si="8"/>
        <v>1</v>
      </c>
      <c r="S55" s="65">
        <f t="shared" si="8"/>
        <v>-1</v>
      </c>
      <c r="T55" s="65">
        <f t="shared" si="8"/>
        <v>1</v>
      </c>
      <c r="U55" s="65">
        <f>P55+Q55+R55+S55+T55</f>
        <v>1</v>
      </c>
    </row>
    <row r="56" spans="1:23" ht="15" customHeight="1" thickBot="1">
      <c r="E56" s="114" t="s">
        <v>38</v>
      </c>
    </row>
    <row r="57" spans="1:23" ht="15" customHeight="1">
      <c r="A57" s="70">
        <v>1</v>
      </c>
      <c r="B57" s="60">
        <v>1</v>
      </c>
      <c r="C57" s="60">
        <v>6</v>
      </c>
      <c r="D57" s="61" t="str">
        <f>E52</f>
        <v>Мэлсов Д.</v>
      </c>
      <c r="E57" s="61" t="str">
        <f>E53</f>
        <v>Абдыхалык Н.</v>
      </c>
      <c r="F57" s="62">
        <v>6</v>
      </c>
      <c r="G57" s="62">
        <v>-9</v>
      </c>
      <c r="H57" s="62">
        <v>8</v>
      </c>
      <c r="I57" s="62">
        <v>5</v>
      </c>
      <c r="J57" s="75"/>
      <c r="K57" s="79">
        <v>3</v>
      </c>
      <c r="L57" s="80">
        <v>1</v>
      </c>
      <c r="M57" s="77">
        <f>IF(OR(U57=1,U57=2,U57=3),1,0)</f>
        <v>1</v>
      </c>
      <c r="N57" s="63">
        <f>IF(OR(U57=-1,U57=-2,U57=-3),1,0)</f>
        <v>0</v>
      </c>
      <c r="O57" s="64"/>
      <c r="P57" s="65">
        <f t="shared" ref="P57:T60" si="9">SIGN(F57)</f>
        <v>1</v>
      </c>
      <c r="Q57" s="65">
        <f t="shared" si="9"/>
        <v>-1</v>
      </c>
      <c r="R57" s="65">
        <f t="shared" si="9"/>
        <v>1</v>
      </c>
      <c r="S57" s="65">
        <f t="shared" si="9"/>
        <v>1</v>
      </c>
      <c r="T57" s="65">
        <f t="shared" si="9"/>
        <v>0</v>
      </c>
      <c r="U57" s="65">
        <f>P57+Q57+R57+S57+T57</f>
        <v>2</v>
      </c>
    </row>
    <row r="58" spans="1:23" ht="15" customHeight="1">
      <c r="A58" s="70">
        <v>2</v>
      </c>
      <c r="B58" s="60">
        <v>7</v>
      </c>
      <c r="C58" s="68">
        <v>5</v>
      </c>
      <c r="D58" s="66" t="str">
        <f>D52</f>
        <v>Оралханов Е.</v>
      </c>
      <c r="E58" s="67" t="str">
        <f>E54</f>
        <v>Назир Р.</v>
      </c>
      <c r="F58" s="62">
        <v>-13</v>
      </c>
      <c r="G58" s="62">
        <v>6</v>
      </c>
      <c r="H58" s="62">
        <v>7</v>
      </c>
      <c r="I58" s="62">
        <v>5</v>
      </c>
      <c r="J58" s="75"/>
      <c r="K58" s="81">
        <v>3</v>
      </c>
      <c r="L58" s="82">
        <v>1</v>
      </c>
      <c r="M58" s="77">
        <f>IF(OR(U58=1,U58=2,U58=3),1,0)</f>
        <v>1</v>
      </c>
      <c r="N58" s="63">
        <f>IF(OR(U58=-1,U58=-2,U58=-3),1,0)</f>
        <v>0</v>
      </c>
      <c r="O58" s="64"/>
      <c r="P58" s="65">
        <f t="shared" si="9"/>
        <v>-1</v>
      </c>
      <c r="Q58" s="65">
        <f t="shared" si="9"/>
        <v>1</v>
      </c>
      <c r="R58" s="65">
        <f t="shared" si="9"/>
        <v>1</v>
      </c>
      <c r="S58" s="65">
        <f t="shared" si="9"/>
        <v>1</v>
      </c>
      <c r="T58" s="65">
        <f t="shared" si="9"/>
        <v>0</v>
      </c>
      <c r="U58" s="65">
        <f>P58+Q58+R58+S58+T58</f>
        <v>2</v>
      </c>
    </row>
    <row r="59" spans="1:23" ht="15" customHeight="1">
      <c r="A59" s="70">
        <v>3</v>
      </c>
      <c r="B59" s="68">
        <v>8</v>
      </c>
      <c r="C59" s="68">
        <v>4</v>
      </c>
      <c r="D59" s="67" t="str">
        <f>D53</f>
        <v>Тагабек З</v>
      </c>
      <c r="E59" s="61" t="str">
        <f>E55</f>
        <v>Абил Т.</v>
      </c>
      <c r="F59" s="69">
        <v>-5</v>
      </c>
      <c r="G59" s="69">
        <v>5</v>
      </c>
      <c r="H59" s="69">
        <v>-8</v>
      </c>
      <c r="I59" s="69">
        <v>-13</v>
      </c>
      <c r="J59" s="76"/>
      <c r="K59" s="83">
        <v>1</v>
      </c>
      <c r="L59" s="84">
        <v>3</v>
      </c>
      <c r="M59" s="78">
        <f>IF(OR(U59=1,U59=2,U59=3),1,0)</f>
        <v>0</v>
      </c>
      <c r="N59" s="69">
        <f>IF(OR(U59=-1,U59=-2,U59=-3),1,0)</f>
        <v>1</v>
      </c>
      <c r="O59" s="64"/>
      <c r="P59" s="65">
        <f t="shared" si="9"/>
        <v>-1</v>
      </c>
      <c r="Q59" s="65">
        <f t="shared" si="9"/>
        <v>1</v>
      </c>
      <c r="R59" s="65">
        <f t="shared" si="9"/>
        <v>-1</v>
      </c>
      <c r="S59" s="65">
        <f t="shared" si="9"/>
        <v>-1</v>
      </c>
      <c r="T59" s="65">
        <f t="shared" si="9"/>
        <v>0</v>
      </c>
      <c r="U59" s="65">
        <f>P59+Q59+R59+S59+T59</f>
        <v>-2</v>
      </c>
    </row>
    <row r="60" spans="1:23" ht="15" customHeight="1" thickBot="1">
      <c r="A60" s="70">
        <v>4</v>
      </c>
      <c r="B60" s="60">
        <v>2</v>
      </c>
      <c r="C60" s="60">
        <v>3</v>
      </c>
      <c r="D60" s="67" t="str">
        <f>D54</f>
        <v>Торгайбеков А.</v>
      </c>
      <c r="E60" s="67" t="str">
        <f>D55</f>
        <v>Бакыт А.</v>
      </c>
      <c r="F60" s="62">
        <v>6</v>
      </c>
      <c r="G60" s="62">
        <v>5</v>
      </c>
      <c r="H60" s="62">
        <v>3</v>
      </c>
      <c r="I60" s="62"/>
      <c r="J60" s="75"/>
      <c r="K60" s="85">
        <v>3</v>
      </c>
      <c r="L60" s="86">
        <v>0</v>
      </c>
      <c r="M60" s="77">
        <f>IF(OR(U60=1,U60=2,U60=3),1,0)</f>
        <v>1</v>
      </c>
      <c r="N60" s="63">
        <f>IF(OR(U60=-1,U60=-2,U60=-3),1,0)</f>
        <v>0</v>
      </c>
      <c r="O60" s="64"/>
      <c r="P60" s="65">
        <f t="shared" si="9"/>
        <v>1</v>
      </c>
      <c r="Q60" s="65">
        <f t="shared" si="9"/>
        <v>1</v>
      </c>
      <c r="R60" s="65">
        <f t="shared" si="9"/>
        <v>1</v>
      </c>
      <c r="S60" s="65">
        <f t="shared" si="9"/>
        <v>0</v>
      </c>
      <c r="T60" s="65">
        <f t="shared" si="9"/>
        <v>0</v>
      </c>
      <c r="U60" s="65">
        <f>P60+Q60+R60+S60+T60</f>
        <v>3</v>
      </c>
    </row>
    <row r="61" spans="1:23" ht="15" customHeight="1" thickBot="1">
      <c r="E61" s="114" t="s">
        <v>39</v>
      </c>
    </row>
    <row r="62" spans="1:23" ht="15" customHeight="1">
      <c r="A62" s="70">
        <v>1</v>
      </c>
      <c r="B62" s="60">
        <v>5</v>
      </c>
      <c r="C62" s="60">
        <v>1</v>
      </c>
      <c r="D62" s="61" t="str">
        <f>E58</f>
        <v>Назир Р.</v>
      </c>
      <c r="E62" s="61" t="str">
        <f>D57</f>
        <v>Мэлсов Д.</v>
      </c>
      <c r="F62" s="62">
        <v>8</v>
      </c>
      <c r="G62" s="62">
        <v>-8</v>
      </c>
      <c r="H62" s="62">
        <v>-10</v>
      </c>
      <c r="I62" s="62">
        <v>-8</v>
      </c>
      <c r="J62" s="75"/>
      <c r="K62" s="79">
        <v>1</v>
      </c>
      <c r="L62" s="80">
        <v>3</v>
      </c>
      <c r="M62" s="77">
        <f>IF(OR(U62=1,U62=2,U62=3),1,0)</f>
        <v>0</v>
      </c>
      <c r="N62" s="63">
        <f>IF(OR(U62=-1,U62=-2,U62=-3),1,0)</f>
        <v>1</v>
      </c>
      <c r="O62" s="64"/>
      <c r="P62" s="65">
        <f t="shared" ref="P62:T65" si="10">SIGN(F62)</f>
        <v>1</v>
      </c>
      <c r="Q62" s="65">
        <f t="shared" si="10"/>
        <v>-1</v>
      </c>
      <c r="R62" s="65">
        <f t="shared" si="10"/>
        <v>-1</v>
      </c>
      <c r="S62" s="65">
        <f t="shared" si="10"/>
        <v>-1</v>
      </c>
      <c r="T62" s="65">
        <f t="shared" si="10"/>
        <v>0</v>
      </c>
      <c r="U62" s="65">
        <f>P62+Q62+R62+S62+T62</f>
        <v>-2</v>
      </c>
    </row>
    <row r="63" spans="1:23" ht="15" customHeight="1">
      <c r="A63" s="70">
        <v>2</v>
      </c>
      <c r="B63" s="60">
        <v>6</v>
      </c>
      <c r="C63" s="68">
        <v>4</v>
      </c>
      <c r="D63" s="66" t="str">
        <f>E57</f>
        <v>Абдыхалык Н.</v>
      </c>
      <c r="E63" s="67" t="str">
        <f>E59</f>
        <v>Абил Т.</v>
      </c>
      <c r="F63" s="62">
        <v>-12</v>
      </c>
      <c r="G63" s="62">
        <v>-7</v>
      </c>
      <c r="H63" s="62">
        <v>-1</v>
      </c>
      <c r="I63" s="62"/>
      <c r="J63" s="75"/>
      <c r="K63" s="81">
        <v>0</v>
      </c>
      <c r="L63" s="82">
        <v>3</v>
      </c>
      <c r="M63" s="77">
        <f>IF(OR(U63=1,U63=2,U63=3),1,0)</f>
        <v>0</v>
      </c>
      <c r="N63" s="63">
        <f>IF(OR(U63=-1,U63=-2,U63=-3),1,0)</f>
        <v>1</v>
      </c>
      <c r="O63" s="64"/>
      <c r="P63" s="65">
        <f t="shared" si="10"/>
        <v>-1</v>
      </c>
      <c r="Q63" s="65">
        <f t="shared" si="10"/>
        <v>-1</v>
      </c>
      <c r="R63" s="65">
        <f t="shared" si="10"/>
        <v>-1</v>
      </c>
      <c r="S63" s="65">
        <f t="shared" si="10"/>
        <v>0</v>
      </c>
      <c r="T63" s="65">
        <f t="shared" si="10"/>
        <v>0</v>
      </c>
      <c r="U63" s="65">
        <f>P63+Q63+R63+S63+T63</f>
        <v>-3</v>
      </c>
    </row>
    <row r="64" spans="1:23" ht="15" customHeight="1">
      <c r="A64" s="70">
        <v>3</v>
      </c>
      <c r="B64" s="68">
        <v>7</v>
      </c>
      <c r="C64" s="68">
        <v>3</v>
      </c>
      <c r="D64" s="67" t="str">
        <f>D58</f>
        <v>Оралханов Е.</v>
      </c>
      <c r="E64" s="61" t="str">
        <f>E60</f>
        <v>Бакыт А.</v>
      </c>
      <c r="F64" s="69">
        <v>3</v>
      </c>
      <c r="G64" s="69">
        <v>5</v>
      </c>
      <c r="H64" s="69">
        <v>5</v>
      </c>
      <c r="I64" s="69"/>
      <c r="J64" s="76"/>
      <c r="K64" s="83">
        <v>3</v>
      </c>
      <c r="L64" s="84">
        <v>0</v>
      </c>
      <c r="M64" s="78">
        <f>IF(OR(U64=1,U64=2,U64=3),1,0)</f>
        <v>1</v>
      </c>
      <c r="N64" s="69">
        <f>IF(OR(U64=-1,U64=-2,U64=-3),1,0)</f>
        <v>0</v>
      </c>
      <c r="O64" s="64"/>
      <c r="P64" s="65">
        <f t="shared" si="10"/>
        <v>1</v>
      </c>
      <c r="Q64" s="65">
        <f t="shared" si="10"/>
        <v>1</v>
      </c>
      <c r="R64" s="65">
        <f t="shared" si="10"/>
        <v>1</v>
      </c>
      <c r="S64" s="65">
        <f t="shared" si="10"/>
        <v>0</v>
      </c>
      <c r="T64" s="65">
        <f t="shared" si="10"/>
        <v>0</v>
      </c>
      <c r="U64" s="65">
        <f>P64+Q64+R64+S64+T64</f>
        <v>3</v>
      </c>
    </row>
    <row r="65" spans="1:21" ht="15" customHeight="1" thickBot="1">
      <c r="A65" s="70">
        <v>4</v>
      </c>
      <c r="B65" s="60">
        <v>8</v>
      </c>
      <c r="C65" s="60">
        <v>2</v>
      </c>
      <c r="D65" s="67" t="str">
        <f>D59</f>
        <v>Тагабек З</v>
      </c>
      <c r="E65" s="67" t="str">
        <f>D60</f>
        <v>Торгайбеков А.</v>
      </c>
      <c r="F65" s="62">
        <v>-5</v>
      </c>
      <c r="G65" s="62">
        <v>-6</v>
      </c>
      <c r="H65" s="62">
        <v>-8</v>
      </c>
      <c r="I65" s="62"/>
      <c r="J65" s="75"/>
      <c r="K65" s="85">
        <v>0</v>
      </c>
      <c r="L65" s="86">
        <v>3</v>
      </c>
      <c r="M65" s="77">
        <f>IF(OR(U65=1,U65=2,U65=3),1,0)</f>
        <v>0</v>
      </c>
      <c r="N65" s="63">
        <f>IF(OR(U65=-1,U65=-2,U65=-3),1,0)</f>
        <v>1</v>
      </c>
      <c r="O65" s="64"/>
      <c r="P65" s="65">
        <f t="shared" si="10"/>
        <v>-1</v>
      </c>
      <c r="Q65" s="65">
        <f t="shared" si="10"/>
        <v>-1</v>
      </c>
      <c r="R65" s="65">
        <f t="shared" si="10"/>
        <v>-1</v>
      </c>
      <c r="S65" s="65">
        <f t="shared" si="10"/>
        <v>0</v>
      </c>
      <c r="T65" s="65">
        <f t="shared" si="10"/>
        <v>0</v>
      </c>
      <c r="U65" s="65">
        <f>P65+Q65+R65+S65+T65</f>
        <v>-3</v>
      </c>
    </row>
    <row r="66" spans="1:21" ht="15" customHeight="1" thickBot="1">
      <c r="E66" s="114" t="s">
        <v>40</v>
      </c>
    </row>
    <row r="67" spans="1:21" ht="15" customHeight="1">
      <c r="A67" s="70">
        <v>1</v>
      </c>
      <c r="B67" s="60">
        <v>1</v>
      </c>
      <c r="C67" s="60">
        <v>4</v>
      </c>
      <c r="D67" s="61" t="str">
        <f>E62</f>
        <v>Мэлсов Д.</v>
      </c>
      <c r="E67" s="61" t="str">
        <f>E63</f>
        <v>Абил Т.</v>
      </c>
      <c r="F67" s="62">
        <v>-8</v>
      </c>
      <c r="G67" s="62">
        <v>-7</v>
      </c>
      <c r="H67" s="62">
        <v>9</v>
      </c>
      <c r="I67" s="62">
        <v>5</v>
      </c>
      <c r="J67" s="75">
        <v>7</v>
      </c>
      <c r="K67" s="79">
        <v>3</v>
      </c>
      <c r="L67" s="80">
        <v>2</v>
      </c>
      <c r="M67" s="77">
        <f>IF(OR(U67=1,U67=2,U67=3),1,0)</f>
        <v>1</v>
      </c>
      <c r="N67" s="63">
        <f>IF(OR(U67=-1,U67=-2,U67=-3),1,0)</f>
        <v>0</v>
      </c>
      <c r="O67" s="64"/>
      <c r="P67" s="65">
        <f t="shared" ref="P67:T70" si="11">SIGN(F67)</f>
        <v>-1</v>
      </c>
      <c r="Q67" s="65">
        <f t="shared" si="11"/>
        <v>-1</v>
      </c>
      <c r="R67" s="65">
        <f t="shared" si="11"/>
        <v>1</v>
      </c>
      <c r="S67" s="65">
        <f t="shared" si="11"/>
        <v>1</v>
      </c>
      <c r="T67" s="65">
        <f t="shared" si="11"/>
        <v>1</v>
      </c>
      <c r="U67" s="65">
        <f>P67+Q67+R67+S67+T67</f>
        <v>1</v>
      </c>
    </row>
    <row r="68" spans="1:21" ht="15" customHeight="1">
      <c r="A68" s="70">
        <v>2</v>
      </c>
      <c r="B68" s="60">
        <v>5</v>
      </c>
      <c r="C68" s="68">
        <v>3</v>
      </c>
      <c r="D68" s="66" t="str">
        <f>D62</f>
        <v>Назир Р.</v>
      </c>
      <c r="E68" s="67" t="str">
        <f>E64</f>
        <v>Бакыт А.</v>
      </c>
      <c r="F68" s="62">
        <v>-9</v>
      </c>
      <c r="G68" s="62">
        <v>8</v>
      </c>
      <c r="H68" s="62">
        <v>8</v>
      </c>
      <c r="I68" s="62">
        <v>-9</v>
      </c>
      <c r="J68" s="75">
        <v>7</v>
      </c>
      <c r="K68" s="81">
        <v>3</v>
      </c>
      <c r="L68" s="82">
        <v>2</v>
      </c>
      <c r="M68" s="77">
        <f>IF(OR(U68=1,U68=2,U68=3),1,0)</f>
        <v>1</v>
      </c>
      <c r="N68" s="63">
        <f>IF(OR(U68=-1,U68=-2,U68=-3),1,0)</f>
        <v>0</v>
      </c>
      <c r="O68" s="64"/>
      <c r="P68" s="65">
        <f t="shared" si="11"/>
        <v>-1</v>
      </c>
      <c r="Q68" s="65">
        <f t="shared" si="11"/>
        <v>1</v>
      </c>
      <c r="R68" s="65">
        <f t="shared" si="11"/>
        <v>1</v>
      </c>
      <c r="S68" s="65">
        <f t="shared" si="11"/>
        <v>-1</v>
      </c>
      <c r="T68" s="65">
        <f t="shared" si="11"/>
        <v>1</v>
      </c>
      <c r="U68" s="65">
        <f>P68+Q68+R68+S68+T68</f>
        <v>1</v>
      </c>
    </row>
    <row r="69" spans="1:21" ht="15" customHeight="1">
      <c r="A69" s="70">
        <v>3</v>
      </c>
      <c r="B69" s="68">
        <v>6</v>
      </c>
      <c r="C69" s="68">
        <v>2</v>
      </c>
      <c r="D69" s="67" t="str">
        <f>D63</f>
        <v>Абдыхалык Н.</v>
      </c>
      <c r="E69" s="61" t="str">
        <f>E65</f>
        <v>Торгайбеков А.</v>
      </c>
      <c r="F69" s="69">
        <v>-3</v>
      </c>
      <c r="G69" s="69">
        <v>-3</v>
      </c>
      <c r="H69" s="69">
        <v>-8</v>
      </c>
      <c r="I69" s="69"/>
      <c r="J69" s="76"/>
      <c r="K69" s="83">
        <v>0</v>
      </c>
      <c r="L69" s="84">
        <v>3</v>
      </c>
      <c r="M69" s="78">
        <f>IF(OR(U69=1,U69=2,U69=3),1,0)</f>
        <v>0</v>
      </c>
      <c r="N69" s="69">
        <f>IF(OR(U69=-1,U69=-2,U69=-3),1,0)</f>
        <v>1</v>
      </c>
      <c r="O69" s="64"/>
      <c r="P69" s="65">
        <f t="shared" si="11"/>
        <v>-1</v>
      </c>
      <c r="Q69" s="65">
        <f t="shared" si="11"/>
        <v>-1</v>
      </c>
      <c r="R69" s="65">
        <f t="shared" si="11"/>
        <v>-1</v>
      </c>
      <c r="S69" s="65">
        <f t="shared" si="11"/>
        <v>0</v>
      </c>
      <c r="T69" s="65">
        <f t="shared" si="11"/>
        <v>0</v>
      </c>
      <c r="U69" s="65">
        <f>P69+Q69+R69+S69+T69</f>
        <v>-3</v>
      </c>
    </row>
    <row r="70" spans="1:21" ht="15" customHeight="1" thickBot="1">
      <c r="A70" s="70">
        <v>4</v>
      </c>
      <c r="B70" s="60">
        <v>7</v>
      </c>
      <c r="C70" s="60">
        <v>8</v>
      </c>
      <c r="D70" s="67" t="str">
        <f>D64</f>
        <v>Оралханов Е.</v>
      </c>
      <c r="E70" s="67" t="str">
        <f>D65</f>
        <v>Тагабек З</v>
      </c>
      <c r="F70" s="62">
        <v>7</v>
      </c>
      <c r="G70" s="62">
        <v>-9</v>
      </c>
      <c r="H70" s="62">
        <v>6</v>
      </c>
      <c r="I70" s="62">
        <v>7</v>
      </c>
      <c r="J70" s="75"/>
      <c r="K70" s="85">
        <v>3</v>
      </c>
      <c r="L70" s="86">
        <v>1</v>
      </c>
      <c r="M70" s="77">
        <f>IF(OR(U70=1,U70=2,U70=3),1,0)</f>
        <v>1</v>
      </c>
      <c r="N70" s="63">
        <f>IF(OR(U70=-1,U70=-2,U70=-3),1,0)</f>
        <v>0</v>
      </c>
      <c r="O70" s="64"/>
      <c r="P70" s="65">
        <f t="shared" si="11"/>
        <v>1</v>
      </c>
      <c r="Q70" s="65">
        <f t="shared" si="11"/>
        <v>-1</v>
      </c>
      <c r="R70" s="65">
        <f t="shared" si="11"/>
        <v>1</v>
      </c>
      <c r="S70" s="65">
        <f t="shared" si="11"/>
        <v>1</v>
      </c>
      <c r="T70" s="65">
        <f t="shared" si="11"/>
        <v>0</v>
      </c>
      <c r="U70" s="65">
        <f>P70+Q70+R70+S70+T70</f>
        <v>2</v>
      </c>
    </row>
    <row r="71" spans="1:21" ht="15" customHeight="1" thickBot="1">
      <c r="E71" s="114" t="s">
        <v>41</v>
      </c>
    </row>
    <row r="72" spans="1:21" ht="15" customHeight="1">
      <c r="A72" s="70">
        <v>1</v>
      </c>
      <c r="B72" s="60">
        <v>3</v>
      </c>
      <c r="C72" s="60">
        <v>1</v>
      </c>
      <c r="D72" s="61" t="str">
        <f>E68</f>
        <v>Бакыт А.</v>
      </c>
      <c r="E72" s="61" t="str">
        <f>D67</f>
        <v>Мэлсов Д.</v>
      </c>
      <c r="F72" s="62">
        <v>-6</v>
      </c>
      <c r="G72" s="62">
        <v>-6</v>
      </c>
      <c r="H72" s="62">
        <v>5</v>
      </c>
      <c r="I72" s="62">
        <v>-7</v>
      </c>
      <c r="J72" s="75"/>
      <c r="K72" s="79">
        <v>1</v>
      </c>
      <c r="L72" s="80">
        <v>3</v>
      </c>
      <c r="M72" s="77">
        <f>IF(OR(U72=1,U72=2,U72=3),1,0)</f>
        <v>0</v>
      </c>
      <c r="N72" s="63">
        <f>IF(OR(U72=-1,U72=-2,U72=-3),1,0)</f>
        <v>1</v>
      </c>
      <c r="O72" s="64"/>
      <c r="P72" s="65">
        <f t="shared" ref="P72:T75" si="12">SIGN(F72)</f>
        <v>-1</v>
      </c>
      <c r="Q72" s="65">
        <f t="shared" si="12"/>
        <v>-1</v>
      </c>
      <c r="R72" s="65">
        <f t="shared" si="12"/>
        <v>1</v>
      </c>
      <c r="S72" s="65">
        <f t="shared" si="12"/>
        <v>-1</v>
      </c>
      <c r="T72" s="65">
        <f t="shared" si="12"/>
        <v>0</v>
      </c>
      <c r="U72" s="65">
        <f>P72+Q72+R72+S72+T72</f>
        <v>-2</v>
      </c>
    </row>
    <row r="73" spans="1:21" ht="15" customHeight="1">
      <c r="A73" s="70">
        <v>2</v>
      </c>
      <c r="B73" s="60">
        <v>4</v>
      </c>
      <c r="C73" s="68">
        <v>2</v>
      </c>
      <c r="D73" s="66" t="str">
        <f>E67</f>
        <v>Абил Т.</v>
      </c>
      <c r="E73" s="67" t="str">
        <f>E69</f>
        <v>Торгайбеков А.</v>
      </c>
      <c r="F73" s="62">
        <v>-5</v>
      </c>
      <c r="G73" s="62">
        <v>-2</v>
      </c>
      <c r="H73" s="62">
        <v>7</v>
      </c>
      <c r="I73" s="62">
        <v>-4</v>
      </c>
      <c r="J73" s="75"/>
      <c r="K73" s="81">
        <v>1</v>
      </c>
      <c r="L73" s="82">
        <v>3</v>
      </c>
      <c r="M73" s="77">
        <f>IF(OR(U73=1,U73=2,U73=3),1,0)</f>
        <v>0</v>
      </c>
      <c r="N73" s="63">
        <f>IF(OR(U73=-1,U73=-2,U73=-3),1,0)</f>
        <v>1</v>
      </c>
      <c r="O73" s="64"/>
      <c r="P73" s="65">
        <f t="shared" si="12"/>
        <v>-1</v>
      </c>
      <c r="Q73" s="65">
        <f t="shared" si="12"/>
        <v>-1</v>
      </c>
      <c r="R73" s="65">
        <f t="shared" si="12"/>
        <v>1</v>
      </c>
      <c r="S73" s="65">
        <f t="shared" si="12"/>
        <v>-1</v>
      </c>
      <c r="T73" s="65">
        <f t="shared" si="12"/>
        <v>0</v>
      </c>
      <c r="U73" s="65">
        <f>P73+Q73+R73+S73+T73</f>
        <v>-2</v>
      </c>
    </row>
    <row r="74" spans="1:21" ht="15" customHeight="1">
      <c r="A74" s="70">
        <v>3</v>
      </c>
      <c r="B74" s="68">
        <v>5</v>
      </c>
      <c r="C74" s="68">
        <v>8</v>
      </c>
      <c r="D74" s="67" t="str">
        <f>D68</f>
        <v>Назир Р.</v>
      </c>
      <c r="E74" s="61" t="str">
        <f>E70</f>
        <v>Тагабек З</v>
      </c>
      <c r="F74" s="69">
        <v>6</v>
      </c>
      <c r="G74" s="69">
        <v>5</v>
      </c>
      <c r="H74" s="69">
        <v>-5</v>
      </c>
      <c r="I74" s="69">
        <v>9</v>
      </c>
      <c r="J74" s="76"/>
      <c r="K74" s="83">
        <v>3</v>
      </c>
      <c r="L74" s="84">
        <v>1</v>
      </c>
      <c r="M74" s="78">
        <f>IF(OR(U74=1,U74=2,U74=3),1,0)</f>
        <v>1</v>
      </c>
      <c r="N74" s="69">
        <f>IF(OR(U74=-1,U74=-2,U74=-3),1,0)</f>
        <v>0</v>
      </c>
      <c r="O74" s="64"/>
      <c r="P74" s="65">
        <f t="shared" si="12"/>
        <v>1</v>
      </c>
      <c r="Q74" s="65">
        <f t="shared" si="12"/>
        <v>1</v>
      </c>
      <c r="R74" s="65">
        <f t="shared" si="12"/>
        <v>-1</v>
      </c>
      <c r="S74" s="65">
        <f t="shared" si="12"/>
        <v>1</v>
      </c>
      <c r="T74" s="65">
        <f t="shared" si="12"/>
        <v>0</v>
      </c>
      <c r="U74" s="65">
        <f>P74+Q74+R74+S74+T74</f>
        <v>2</v>
      </c>
    </row>
    <row r="75" spans="1:21" ht="15" customHeight="1" thickBot="1">
      <c r="A75" s="70">
        <v>4</v>
      </c>
      <c r="B75" s="60">
        <v>6</v>
      </c>
      <c r="C75" s="60">
        <v>7</v>
      </c>
      <c r="D75" s="67" t="str">
        <f>D69</f>
        <v>Абдыхалык Н.</v>
      </c>
      <c r="E75" s="67" t="str">
        <f>D70</f>
        <v>Оралханов Е.</v>
      </c>
      <c r="F75" s="62">
        <v>-12</v>
      </c>
      <c r="G75" s="62">
        <v>-4</v>
      </c>
      <c r="H75" s="62">
        <v>9</v>
      </c>
      <c r="I75" s="62">
        <v>9</v>
      </c>
      <c r="J75" s="75">
        <v>7</v>
      </c>
      <c r="K75" s="85">
        <v>3</v>
      </c>
      <c r="L75" s="86">
        <v>2</v>
      </c>
      <c r="M75" s="77">
        <f>IF(OR(U75=1,U75=2,U75=3),1,0)</f>
        <v>1</v>
      </c>
      <c r="N75" s="63">
        <f>IF(OR(U75=-1,U75=-2,U75=-3),1,0)</f>
        <v>0</v>
      </c>
      <c r="O75" s="64"/>
      <c r="P75" s="65">
        <f t="shared" si="12"/>
        <v>-1</v>
      </c>
      <c r="Q75" s="65">
        <f t="shared" si="12"/>
        <v>-1</v>
      </c>
      <c r="R75" s="65">
        <f t="shared" si="12"/>
        <v>1</v>
      </c>
      <c r="S75" s="65">
        <f t="shared" si="12"/>
        <v>1</v>
      </c>
      <c r="T75" s="65">
        <f t="shared" si="12"/>
        <v>1</v>
      </c>
      <c r="U75" s="65">
        <f>P75+Q75+R75+S75+T75</f>
        <v>1</v>
      </c>
    </row>
    <row r="76" spans="1:21" ht="15" customHeight="1" thickBot="1">
      <c r="E76" s="114" t="s">
        <v>42</v>
      </c>
    </row>
    <row r="77" spans="1:21" ht="15" customHeight="1">
      <c r="A77" s="70">
        <v>1</v>
      </c>
      <c r="B77" s="60">
        <v>1</v>
      </c>
      <c r="C77" s="60">
        <v>2</v>
      </c>
      <c r="D77" s="61" t="str">
        <f>E72</f>
        <v>Мэлсов Д.</v>
      </c>
      <c r="E77" s="61" t="str">
        <f>E73</f>
        <v>Торгайбеков А.</v>
      </c>
      <c r="F77" s="62">
        <v>2</v>
      </c>
      <c r="G77" s="62">
        <v>-7</v>
      </c>
      <c r="H77" s="62">
        <v>-4</v>
      </c>
      <c r="I77" s="62">
        <v>-5</v>
      </c>
      <c r="J77" s="75"/>
      <c r="K77" s="79">
        <v>1</v>
      </c>
      <c r="L77" s="80">
        <v>3</v>
      </c>
      <c r="M77" s="77">
        <f>IF(OR(U77=1,U77=2,U77=3),1,0)</f>
        <v>0</v>
      </c>
      <c r="N77" s="63">
        <f>IF(OR(U77=-1,U77=-2,U77=-3),1,0)</f>
        <v>1</v>
      </c>
      <c r="O77" s="64"/>
      <c r="P77" s="65">
        <f t="shared" ref="P77:T80" si="13">SIGN(F77)</f>
        <v>1</v>
      </c>
      <c r="Q77" s="65">
        <f t="shared" si="13"/>
        <v>-1</v>
      </c>
      <c r="R77" s="65">
        <f t="shared" si="13"/>
        <v>-1</v>
      </c>
      <c r="S77" s="65">
        <f t="shared" si="13"/>
        <v>-1</v>
      </c>
      <c r="T77" s="65">
        <f t="shared" si="13"/>
        <v>0</v>
      </c>
      <c r="U77" s="65">
        <f>P77+Q77+R77+S77+T77</f>
        <v>-2</v>
      </c>
    </row>
    <row r="78" spans="1:21" ht="15" customHeight="1">
      <c r="A78" s="70">
        <v>2</v>
      </c>
      <c r="B78" s="60">
        <v>3</v>
      </c>
      <c r="C78" s="68">
        <v>8</v>
      </c>
      <c r="D78" s="66" t="str">
        <f>D72</f>
        <v>Бакыт А.</v>
      </c>
      <c r="E78" s="67" t="str">
        <f>E74</f>
        <v>Тагабек З</v>
      </c>
      <c r="F78" s="62">
        <v>6</v>
      </c>
      <c r="G78" s="62">
        <v>-8</v>
      </c>
      <c r="H78" s="62">
        <v>-9</v>
      </c>
      <c r="I78" s="62">
        <v>-11</v>
      </c>
      <c r="J78" s="75"/>
      <c r="K78" s="81">
        <v>1</v>
      </c>
      <c r="L78" s="82">
        <v>3</v>
      </c>
      <c r="M78" s="77">
        <f>IF(OR(U78=1,U78=2,U78=3),1,0)</f>
        <v>0</v>
      </c>
      <c r="N78" s="63">
        <f>IF(OR(U78=-1,U78=-2,U78=-3),1,0)</f>
        <v>1</v>
      </c>
      <c r="O78" s="64"/>
      <c r="P78" s="65">
        <f t="shared" si="13"/>
        <v>1</v>
      </c>
      <c r="Q78" s="65">
        <f t="shared" si="13"/>
        <v>-1</v>
      </c>
      <c r="R78" s="65">
        <f t="shared" si="13"/>
        <v>-1</v>
      </c>
      <c r="S78" s="65">
        <f t="shared" si="13"/>
        <v>-1</v>
      </c>
      <c r="T78" s="65">
        <f t="shared" si="13"/>
        <v>0</v>
      </c>
      <c r="U78" s="65">
        <f>P78+Q78+R78+S78+T78</f>
        <v>-2</v>
      </c>
    </row>
    <row r="79" spans="1:21" ht="15" customHeight="1">
      <c r="A79" s="70">
        <v>3</v>
      </c>
      <c r="B79" s="68">
        <v>4</v>
      </c>
      <c r="C79" s="68">
        <v>7</v>
      </c>
      <c r="D79" s="67" t="str">
        <f>D73</f>
        <v>Абил Т.</v>
      </c>
      <c r="E79" s="61" t="str">
        <f>E75</f>
        <v>Оралханов Е.</v>
      </c>
      <c r="F79" s="69">
        <v>5</v>
      </c>
      <c r="G79" s="69">
        <v>-7</v>
      </c>
      <c r="H79" s="69">
        <v>8</v>
      </c>
      <c r="I79" s="69">
        <v>7</v>
      </c>
      <c r="J79" s="76"/>
      <c r="K79" s="83">
        <v>3</v>
      </c>
      <c r="L79" s="84">
        <v>1</v>
      </c>
      <c r="M79" s="78">
        <f>IF(OR(U79=1,U79=2,U79=3),1,0)</f>
        <v>1</v>
      </c>
      <c r="N79" s="69">
        <f>IF(OR(U79=-1,U79=-2,U79=-3),1,0)</f>
        <v>0</v>
      </c>
      <c r="O79" s="64"/>
      <c r="P79" s="65">
        <f t="shared" si="13"/>
        <v>1</v>
      </c>
      <c r="Q79" s="65">
        <f t="shared" si="13"/>
        <v>-1</v>
      </c>
      <c r="R79" s="65">
        <f t="shared" si="13"/>
        <v>1</v>
      </c>
      <c r="S79" s="65">
        <f t="shared" si="13"/>
        <v>1</v>
      </c>
      <c r="T79" s="65">
        <f t="shared" si="13"/>
        <v>0</v>
      </c>
      <c r="U79" s="65">
        <f>P79+Q79+R79+S79+T79</f>
        <v>2</v>
      </c>
    </row>
    <row r="80" spans="1:21" ht="15" customHeight="1" thickBot="1">
      <c r="A80" s="70">
        <v>4</v>
      </c>
      <c r="B80" s="60">
        <v>5</v>
      </c>
      <c r="C80" s="60">
        <v>6</v>
      </c>
      <c r="D80" s="67" t="str">
        <f>D74</f>
        <v>Назир Р.</v>
      </c>
      <c r="E80" s="67" t="str">
        <f>D75</f>
        <v>Абдыхалык Н.</v>
      </c>
      <c r="F80" s="62">
        <v>-8</v>
      </c>
      <c r="G80" s="62">
        <v>-14</v>
      </c>
      <c r="H80" s="62">
        <v>10</v>
      </c>
      <c r="I80" s="62">
        <v>5</v>
      </c>
      <c r="J80" s="75">
        <v>4</v>
      </c>
      <c r="K80" s="85">
        <v>3</v>
      </c>
      <c r="L80" s="86">
        <v>2</v>
      </c>
      <c r="M80" s="77">
        <f>IF(OR(U80=1,U80=2,U80=3),1,0)</f>
        <v>1</v>
      </c>
      <c r="N80" s="63">
        <f>IF(OR(U80=-1,U80=-2,U80=-3),1,0)</f>
        <v>0</v>
      </c>
      <c r="O80" s="64"/>
      <c r="P80" s="65">
        <f t="shared" si="13"/>
        <v>-1</v>
      </c>
      <c r="Q80" s="65">
        <f t="shared" si="13"/>
        <v>-1</v>
      </c>
      <c r="R80" s="65">
        <f t="shared" si="13"/>
        <v>1</v>
      </c>
      <c r="S80" s="65">
        <f t="shared" si="13"/>
        <v>1</v>
      </c>
      <c r="T80" s="65">
        <f t="shared" si="13"/>
        <v>1</v>
      </c>
      <c r="U80" s="65">
        <f>P80+Q80+R80+S80+T80</f>
        <v>1</v>
      </c>
    </row>
    <row r="81" spans="4:12" ht="15" customHeight="1"/>
    <row r="82" spans="4:12" ht="15" customHeight="1">
      <c r="D82" s="236" t="s">
        <v>428</v>
      </c>
      <c r="E82" s="236"/>
      <c r="F82" s="236"/>
      <c r="G82" s="236"/>
      <c r="H82" s="236"/>
      <c r="I82" s="236"/>
      <c r="J82" s="236"/>
      <c r="K82" s="236"/>
      <c r="L82" s="236"/>
    </row>
    <row r="83" spans="4:12" ht="15" customHeight="1">
      <c r="D83" s="236" t="s">
        <v>429</v>
      </c>
      <c r="E83" s="236"/>
      <c r="F83" s="236"/>
      <c r="G83" s="236"/>
      <c r="H83" s="236"/>
      <c r="I83" s="236"/>
      <c r="J83" s="236"/>
      <c r="K83" s="236"/>
      <c r="L83" s="236"/>
    </row>
    <row r="84" spans="4:12" ht="15" customHeight="1"/>
    <row r="85" spans="4:12" ht="15" customHeight="1"/>
    <row r="86" spans="4:12" ht="15" customHeight="1"/>
    <row r="87" spans="4:12" ht="15" customHeight="1"/>
    <row r="88" spans="4:12" ht="15" customHeight="1"/>
    <row r="89" spans="4:12" ht="15" customHeight="1"/>
    <row r="90" spans="4:12" ht="15" customHeight="1"/>
    <row r="91" spans="4:12" ht="15" customHeight="1"/>
    <row r="92" spans="4:12" ht="15" customHeight="1"/>
    <row r="93" spans="4:12" ht="15" customHeight="1"/>
    <row r="94" spans="4:12" ht="15" customHeight="1"/>
    <row r="95" spans="4:12" ht="15" customHeight="1"/>
    <row r="96" spans="4:1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mergeCells count="9">
    <mergeCell ref="D2:K2"/>
    <mergeCell ref="D3:K3"/>
    <mergeCell ref="D4:K4"/>
    <mergeCell ref="D82:L82"/>
    <mergeCell ref="D83:L83"/>
    <mergeCell ref="D6:K6"/>
    <mergeCell ref="D7:K7"/>
    <mergeCell ref="D44:K44"/>
    <mergeCell ref="D45:K4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2"/>
  <sheetViews>
    <sheetView workbookViewId="0">
      <selection activeCell="V1" sqref="V1:W1"/>
    </sheetView>
  </sheetViews>
  <sheetFormatPr defaultRowHeight="13.2" outlineLevelCol="1"/>
  <cols>
    <col min="1" max="1" width="2.6640625" customWidth="1"/>
    <col min="2" max="2" width="4" hidden="1" customWidth="1" outlineLevel="1"/>
    <col min="3" max="3" width="3.6640625" hidden="1" customWidth="1" outlineLevel="1"/>
    <col min="4" max="4" width="18" customWidth="1" collapsed="1"/>
    <col min="5" max="5" width="19.33203125" customWidth="1"/>
    <col min="6" max="6" width="5.109375" customWidth="1"/>
    <col min="7" max="7" width="5" customWidth="1"/>
    <col min="8" max="8" width="4.5546875" customWidth="1"/>
    <col min="9" max="9" width="4.88671875" customWidth="1"/>
    <col min="10" max="10" width="4.5546875" customWidth="1"/>
    <col min="11" max="11" width="7.109375" customWidth="1"/>
    <col min="12" max="12" width="7.33203125" customWidth="1"/>
    <col min="13" max="14" width="9.109375" hidden="1" customWidth="1" outlineLevel="1"/>
    <col min="15" max="15" width="3.33203125" customWidth="1" collapsed="1"/>
    <col min="16" max="21" width="9.109375" hidden="1" customWidth="1" outlineLevel="1"/>
    <col min="22" max="22" width="3.5546875" hidden="1" customWidth="1" outlineLevel="1" collapsed="1"/>
    <col min="23" max="23" width="18.33203125" hidden="1" customWidth="1" outlineLevel="1"/>
    <col min="24" max="24" width="9.109375" collapsed="1"/>
  </cols>
  <sheetData>
    <row r="1" spans="1:28" ht="18">
      <c r="D1" s="211"/>
      <c r="E1" s="211"/>
      <c r="F1" s="211"/>
      <c r="G1" s="211"/>
      <c r="H1" s="211"/>
      <c r="I1" s="124"/>
      <c r="J1" s="2"/>
    </row>
    <row r="2" spans="1:28" ht="15.6">
      <c r="D2" s="212" t="s">
        <v>282</v>
      </c>
      <c r="E2" s="212"/>
      <c r="F2" s="212"/>
      <c r="G2" s="212"/>
      <c r="H2" s="212"/>
      <c r="I2" s="212"/>
      <c r="J2" s="212"/>
      <c r="K2" s="212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</row>
    <row r="3" spans="1:28" ht="15.6">
      <c r="D3" s="213" t="s">
        <v>102</v>
      </c>
      <c r="E3" s="213"/>
      <c r="F3" s="213"/>
      <c r="G3" s="213"/>
      <c r="H3" s="213"/>
      <c r="I3" s="213"/>
      <c r="J3" s="213"/>
      <c r="K3" s="213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</row>
    <row r="4" spans="1:28" ht="16.2">
      <c r="D4" s="214" t="s">
        <v>103</v>
      </c>
      <c r="E4" s="214"/>
      <c r="F4" s="214"/>
      <c r="G4" s="214"/>
      <c r="H4" s="214"/>
      <c r="I4" s="214"/>
      <c r="J4" s="214"/>
      <c r="K4" s="214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</row>
    <row r="5" spans="1:28">
      <c r="D5" s="236" t="s">
        <v>426</v>
      </c>
      <c r="E5" s="236"/>
      <c r="F5" s="236"/>
      <c r="G5" s="236"/>
      <c r="H5" s="236"/>
      <c r="I5" s="236"/>
      <c r="J5" s="236"/>
      <c r="K5" s="236"/>
    </row>
    <row r="6" spans="1:28">
      <c r="D6" s="236" t="s">
        <v>225</v>
      </c>
      <c r="E6" s="236"/>
      <c r="F6" s="236"/>
      <c r="G6" s="236"/>
      <c r="H6" s="236"/>
      <c r="I6" s="236"/>
      <c r="J6" s="236"/>
      <c r="K6" s="236"/>
    </row>
    <row r="7" spans="1:28" ht="13.8" thickBot="1"/>
    <row r="8" spans="1:28">
      <c r="A8" s="70">
        <v>1</v>
      </c>
      <c r="B8" s="60">
        <v>1</v>
      </c>
      <c r="C8" s="60">
        <v>8</v>
      </c>
      <c r="D8" s="61" t="str">
        <f>W8</f>
        <v>Ахмадалиева Ш.</v>
      </c>
      <c r="E8" s="61" t="str">
        <f>W15</f>
        <v>Ильяс А.</v>
      </c>
      <c r="F8" s="62">
        <v>-8</v>
      </c>
      <c r="G8" s="62">
        <v>5</v>
      </c>
      <c r="H8" s="62">
        <v>7</v>
      </c>
      <c r="I8" s="62">
        <v>8</v>
      </c>
      <c r="J8" s="75"/>
      <c r="K8" s="79">
        <v>3</v>
      </c>
      <c r="L8" s="80">
        <v>1</v>
      </c>
      <c r="M8" s="77">
        <f>IF(OR(U8=1,U8=2,U8=3),1,0)</f>
        <v>1</v>
      </c>
      <c r="N8" s="63">
        <f>IF(OR(U8=-1,U8=-2,U8=-3),1,0)</f>
        <v>0</v>
      </c>
      <c r="O8" s="64"/>
      <c r="P8" s="65">
        <f t="shared" ref="P8:T11" si="0">SIGN(F8)</f>
        <v>-1</v>
      </c>
      <c r="Q8" s="65">
        <f t="shared" si="0"/>
        <v>1</v>
      </c>
      <c r="R8" s="65">
        <f t="shared" si="0"/>
        <v>1</v>
      </c>
      <c r="S8" s="65">
        <f t="shared" si="0"/>
        <v>1</v>
      </c>
      <c r="T8" s="65">
        <f t="shared" si="0"/>
        <v>0</v>
      </c>
      <c r="U8" s="65">
        <f>P8+Q8+R8+S8+T8</f>
        <v>2</v>
      </c>
      <c r="V8" s="64">
        <v>1</v>
      </c>
      <c r="W8" t="s">
        <v>48</v>
      </c>
    </row>
    <row r="9" spans="1:28">
      <c r="A9" s="70">
        <v>2</v>
      </c>
      <c r="B9" s="60">
        <v>2</v>
      </c>
      <c r="C9" s="68">
        <v>7</v>
      </c>
      <c r="D9" s="66" t="str">
        <f>W9</f>
        <v>Охмак Е.</v>
      </c>
      <c r="E9" s="67" t="str">
        <f>W14</f>
        <v>Мочалкина В.</v>
      </c>
      <c r="F9" s="62">
        <v>-6</v>
      </c>
      <c r="G9" s="62">
        <v>-6</v>
      </c>
      <c r="H9" s="62">
        <v>-9</v>
      </c>
      <c r="I9" s="62"/>
      <c r="J9" s="75"/>
      <c r="K9" s="81">
        <v>0</v>
      </c>
      <c r="L9" s="82">
        <v>3</v>
      </c>
      <c r="M9" s="77">
        <f>IF(OR(U9=1,U9=2,U9=3),1,0)</f>
        <v>0</v>
      </c>
      <c r="N9" s="63">
        <f>IF(OR(U9=-1,U9=-2,U9=-3),1,0)</f>
        <v>1</v>
      </c>
      <c r="O9" s="64"/>
      <c r="P9" s="65">
        <f t="shared" si="0"/>
        <v>-1</v>
      </c>
      <c r="Q9" s="65">
        <f t="shared" si="0"/>
        <v>-1</v>
      </c>
      <c r="R9" s="65">
        <f t="shared" si="0"/>
        <v>-1</v>
      </c>
      <c r="S9" s="65">
        <f t="shared" si="0"/>
        <v>0</v>
      </c>
      <c r="T9" s="65">
        <f t="shared" si="0"/>
        <v>0</v>
      </c>
      <c r="U9" s="65">
        <f>P9+Q9+R9+S9+T9</f>
        <v>-3</v>
      </c>
      <c r="V9" s="64">
        <v>2</v>
      </c>
      <c r="W9" t="s">
        <v>47</v>
      </c>
    </row>
    <row r="10" spans="1:28">
      <c r="A10" s="70">
        <v>3</v>
      </c>
      <c r="B10" s="68">
        <v>3</v>
      </c>
      <c r="C10" s="68">
        <v>6</v>
      </c>
      <c r="D10" s="67" t="str">
        <f>W10</f>
        <v>Шавкатова Г.</v>
      </c>
      <c r="E10" s="61" t="str">
        <f>W13</f>
        <v>Жаксылыкова А.</v>
      </c>
      <c r="F10" s="69">
        <v>-9</v>
      </c>
      <c r="G10" s="69">
        <v>-3</v>
      </c>
      <c r="H10" s="69">
        <v>-4</v>
      </c>
      <c r="I10" s="69"/>
      <c r="J10" s="76"/>
      <c r="K10" s="83">
        <v>0</v>
      </c>
      <c r="L10" s="84">
        <v>3</v>
      </c>
      <c r="M10" s="78">
        <f>IF(OR(U10=1,U10=2,U10=3),1,0)</f>
        <v>0</v>
      </c>
      <c r="N10" s="69">
        <f>IF(OR(U10=-1,U10=-2,U10=-3),1,0)</f>
        <v>1</v>
      </c>
      <c r="O10" s="64"/>
      <c r="P10" s="65">
        <f t="shared" si="0"/>
        <v>-1</v>
      </c>
      <c r="Q10" s="65">
        <f t="shared" si="0"/>
        <v>-1</v>
      </c>
      <c r="R10" s="65">
        <f t="shared" si="0"/>
        <v>-1</v>
      </c>
      <c r="S10" s="65">
        <f t="shared" si="0"/>
        <v>0</v>
      </c>
      <c r="T10" s="65">
        <f t="shared" si="0"/>
        <v>0</v>
      </c>
      <c r="U10" s="65">
        <f>P10+Q10+R10+S10+T10</f>
        <v>-3</v>
      </c>
      <c r="V10" s="64">
        <v>3</v>
      </c>
      <c r="W10" t="s">
        <v>78</v>
      </c>
    </row>
    <row r="11" spans="1:28" ht="13.8" thickBot="1">
      <c r="A11" s="70">
        <v>4</v>
      </c>
      <c r="B11" s="60">
        <v>4</v>
      </c>
      <c r="C11" s="60">
        <v>5</v>
      </c>
      <c r="D11" s="67" t="str">
        <f>W11</f>
        <v>Бекиш А.</v>
      </c>
      <c r="E11" s="67" t="str">
        <f>W12</f>
        <v>Лаврова Е.</v>
      </c>
      <c r="F11" s="62">
        <v>7</v>
      </c>
      <c r="G11" s="62">
        <v>-8</v>
      </c>
      <c r="H11" s="62">
        <v>3</v>
      </c>
      <c r="I11" s="62">
        <v>-9</v>
      </c>
      <c r="J11" s="75">
        <v>6</v>
      </c>
      <c r="K11" s="85">
        <v>3</v>
      </c>
      <c r="L11" s="86">
        <v>2</v>
      </c>
      <c r="M11" s="77">
        <f>IF(OR(U11=1,U11=2,U11=3),1,0)</f>
        <v>1</v>
      </c>
      <c r="N11" s="63">
        <f>IF(OR(U11=-1,U11=-2,U11=-3),1,0)</f>
        <v>0</v>
      </c>
      <c r="O11" s="64"/>
      <c r="P11" s="65">
        <f t="shared" si="0"/>
        <v>1</v>
      </c>
      <c r="Q11" s="65">
        <f t="shared" si="0"/>
        <v>-1</v>
      </c>
      <c r="R11" s="65">
        <f t="shared" si="0"/>
        <v>1</v>
      </c>
      <c r="S11" s="65">
        <f t="shared" si="0"/>
        <v>-1</v>
      </c>
      <c r="T11" s="65">
        <f t="shared" si="0"/>
        <v>1</v>
      </c>
      <c r="U11" s="65">
        <f>P11+Q11+R11+S11+T11</f>
        <v>1</v>
      </c>
      <c r="V11" s="64">
        <v>4</v>
      </c>
      <c r="W11" t="s">
        <v>51</v>
      </c>
    </row>
    <row r="12" spans="1:28" ht="13.8" thickBot="1">
      <c r="V12" s="64">
        <v>5</v>
      </c>
      <c r="W12" t="s">
        <v>233</v>
      </c>
    </row>
    <row r="13" spans="1:28">
      <c r="A13" s="70">
        <v>1</v>
      </c>
      <c r="B13" s="60">
        <v>1</v>
      </c>
      <c r="C13" s="60">
        <v>7</v>
      </c>
      <c r="D13" s="61" t="str">
        <f>D8</f>
        <v>Ахмадалиева Ш.</v>
      </c>
      <c r="E13" s="61" t="str">
        <f>E9</f>
        <v>Мочалкина В.</v>
      </c>
      <c r="F13" s="62">
        <v>-9</v>
      </c>
      <c r="G13" s="62">
        <v>4</v>
      </c>
      <c r="H13" s="62">
        <v>9</v>
      </c>
      <c r="I13" s="62">
        <v>-4</v>
      </c>
      <c r="J13" s="75">
        <v>-10</v>
      </c>
      <c r="K13" s="79">
        <v>2</v>
      </c>
      <c r="L13" s="80">
        <v>3</v>
      </c>
      <c r="M13" s="77">
        <f>IF(OR(U13=1,U13=2,U13=3),1,0)</f>
        <v>0</v>
      </c>
      <c r="N13" s="63">
        <f>IF(OR(U13=-1,U13=-2,U13=-3),1,0)</f>
        <v>1</v>
      </c>
      <c r="O13" s="64"/>
      <c r="P13" s="65">
        <f t="shared" ref="P13:T16" si="1">SIGN(F13)</f>
        <v>-1</v>
      </c>
      <c r="Q13" s="65">
        <f t="shared" si="1"/>
        <v>1</v>
      </c>
      <c r="R13" s="65">
        <f t="shared" si="1"/>
        <v>1</v>
      </c>
      <c r="S13" s="65">
        <f t="shared" si="1"/>
        <v>-1</v>
      </c>
      <c r="T13" s="65">
        <f t="shared" si="1"/>
        <v>-1</v>
      </c>
      <c r="U13" s="65">
        <f>P13+Q13+R13+S13+T13</f>
        <v>-1</v>
      </c>
      <c r="V13" s="64">
        <v>6</v>
      </c>
      <c r="W13" t="s">
        <v>49</v>
      </c>
    </row>
    <row r="14" spans="1:28">
      <c r="A14" s="70">
        <v>2</v>
      </c>
      <c r="B14" s="60">
        <v>2</v>
      </c>
      <c r="C14" s="68">
        <v>6</v>
      </c>
      <c r="D14" s="66" t="str">
        <f>D9</f>
        <v>Охмак Е.</v>
      </c>
      <c r="E14" s="67" t="str">
        <f>E10</f>
        <v>Жаксылыкова А.</v>
      </c>
      <c r="F14" s="62">
        <v>-7</v>
      </c>
      <c r="G14" s="62">
        <v>-5</v>
      </c>
      <c r="H14" s="62">
        <v>-2</v>
      </c>
      <c r="I14" s="62"/>
      <c r="J14" s="75"/>
      <c r="K14" s="81">
        <v>0</v>
      </c>
      <c r="L14" s="82">
        <v>3</v>
      </c>
      <c r="M14" s="77">
        <f>IF(OR(U14=1,U14=2,U14=3),1,0)</f>
        <v>0</v>
      </c>
      <c r="N14" s="63">
        <f>IF(OR(U14=-1,U14=-2,U14=-3),1,0)</f>
        <v>1</v>
      </c>
      <c r="O14" s="64"/>
      <c r="P14" s="65">
        <f t="shared" si="1"/>
        <v>-1</v>
      </c>
      <c r="Q14" s="65">
        <f t="shared" si="1"/>
        <v>-1</v>
      </c>
      <c r="R14" s="65">
        <f t="shared" si="1"/>
        <v>-1</v>
      </c>
      <c r="S14" s="65">
        <f t="shared" si="1"/>
        <v>0</v>
      </c>
      <c r="T14" s="65">
        <f t="shared" si="1"/>
        <v>0</v>
      </c>
      <c r="U14" s="65">
        <f>P14+Q14+R14+S14+T14</f>
        <v>-3</v>
      </c>
      <c r="V14" s="64">
        <v>7</v>
      </c>
      <c r="W14" t="s">
        <v>54</v>
      </c>
    </row>
    <row r="15" spans="1:28">
      <c r="A15" s="70">
        <v>3</v>
      </c>
      <c r="B15" s="68">
        <v>3</v>
      </c>
      <c r="C15" s="68">
        <v>5</v>
      </c>
      <c r="D15" s="67" t="str">
        <f>D10</f>
        <v>Шавкатова Г.</v>
      </c>
      <c r="E15" s="61" t="str">
        <f>E11</f>
        <v>Лаврова Е.</v>
      </c>
      <c r="F15" s="69">
        <v>-7</v>
      </c>
      <c r="G15" s="69">
        <v>5</v>
      </c>
      <c r="H15" s="69">
        <v>-8</v>
      </c>
      <c r="I15" s="69">
        <v>-3</v>
      </c>
      <c r="J15" s="76"/>
      <c r="K15" s="83">
        <v>1</v>
      </c>
      <c r="L15" s="84">
        <v>3</v>
      </c>
      <c r="M15" s="78">
        <f>IF(OR(U15=1,U15=2,U15=3),1,0)</f>
        <v>0</v>
      </c>
      <c r="N15" s="69">
        <f>IF(OR(U15=-1,U15=-2,U15=-3),1,0)</f>
        <v>1</v>
      </c>
      <c r="O15" s="64"/>
      <c r="P15" s="65">
        <f t="shared" si="1"/>
        <v>-1</v>
      </c>
      <c r="Q15" s="65">
        <f t="shared" si="1"/>
        <v>1</v>
      </c>
      <c r="R15" s="65">
        <f t="shared" si="1"/>
        <v>-1</v>
      </c>
      <c r="S15" s="65">
        <f t="shared" si="1"/>
        <v>-1</v>
      </c>
      <c r="T15" s="65">
        <f t="shared" si="1"/>
        <v>0</v>
      </c>
      <c r="U15" s="65">
        <f>P15+Q15+R15+S15+T15</f>
        <v>-2</v>
      </c>
      <c r="V15" s="64">
        <v>8</v>
      </c>
      <c r="W15" t="s">
        <v>52</v>
      </c>
    </row>
    <row r="16" spans="1:28" ht="13.8" thickBot="1">
      <c r="A16" s="70">
        <v>4</v>
      </c>
      <c r="B16" s="60">
        <v>4</v>
      </c>
      <c r="C16" s="60">
        <v>8</v>
      </c>
      <c r="D16" s="67" t="str">
        <f>D11</f>
        <v>Бекиш А.</v>
      </c>
      <c r="E16" s="67" t="str">
        <f>E8</f>
        <v>Ильяс А.</v>
      </c>
      <c r="F16" s="62">
        <v>6</v>
      </c>
      <c r="G16" s="62">
        <v>-6</v>
      </c>
      <c r="H16" s="62">
        <v>8</v>
      </c>
      <c r="I16" s="62">
        <v>-10</v>
      </c>
      <c r="J16" s="75">
        <v>10</v>
      </c>
      <c r="K16" s="85">
        <v>3</v>
      </c>
      <c r="L16" s="86">
        <v>2</v>
      </c>
      <c r="M16" s="77">
        <f>IF(OR(U16=1,U16=2,U16=3),1,0)</f>
        <v>1</v>
      </c>
      <c r="N16" s="63">
        <f>IF(OR(U16=-1,U16=-2,U16=-3),1,0)</f>
        <v>0</v>
      </c>
      <c r="O16" s="64"/>
      <c r="P16" s="65">
        <f t="shared" si="1"/>
        <v>1</v>
      </c>
      <c r="Q16" s="65">
        <f t="shared" si="1"/>
        <v>-1</v>
      </c>
      <c r="R16" s="65">
        <f t="shared" si="1"/>
        <v>1</v>
      </c>
      <c r="S16" s="65">
        <f t="shared" si="1"/>
        <v>-1</v>
      </c>
      <c r="T16" s="65">
        <f t="shared" si="1"/>
        <v>1</v>
      </c>
      <c r="U16" s="65">
        <f>P16+Q16+R16+S16+T16</f>
        <v>1</v>
      </c>
    </row>
    <row r="17" spans="1:23" ht="13.8" thickBot="1"/>
    <row r="18" spans="1:23">
      <c r="A18" s="70">
        <v>1</v>
      </c>
      <c r="B18" s="60">
        <v>1</v>
      </c>
      <c r="C18" s="60">
        <v>6</v>
      </c>
      <c r="D18" s="61" t="str">
        <f>D13</f>
        <v>Ахмадалиева Ш.</v>
      </c>
      <c r="E18" s="61" t="str">
        <f>E14</f>
        <v>Жаксылыкова А.</v>
      </c>
      <c r="F18" s="62">
        <v>-5</v>
      </c>
      <c r="G18" s="62">
        <v>-6</v>
      </c>
      <c r="H18" s="62">
        <v>4</v>
      </c>
      <c r="I18" s="62">
        <v>4</v>
      </c>
      <c r="J18" s="75">
        <v>-9</v>
      </c>
      <c r="K18" s="79">
        <v>2</v>
      </c>
      <c r="L18" s="80">
        <v>3</v>
      </c>
      <c r="M18" s="77">
        <f>IF(OR(U18=1,U18=2,U18=3),1,0)</f>
        <v>0</v>
      </c>
      <c r="N18" s="63">
        <f>IF(OR(U18=-1,U18=-2,U18=-3),1,0)</f>
        <v>1</v>
      </c>
      <c r="O18" s="64"/>
      <c r="P18" s="65">
        <f t="shared" ref="P18:T21" si="2">SIGN(F18)</f>
        <v>-1</v>
      </c>
      <c r="Q18" s="65">
        <f t="shared" si="2"/>
        <v>-1</v>
      </c>
      <c r="R18" s="65">
        <f t="shared" si="2"/>
        <v>1</v>
      </c>
      <c r="S18" s="65">
        <f t="shared" si="2"/>
        <v>1</v>
      </c>
      <c r="T18" s="65">
        <f t="shared" si="2"/>
        <v>-1</v>
      </c>
      <c r="U18" s="65">
        <f>P18+Q18+R18+S18+T18</f>
        <v>-1</v>
      </c>
    </row>
    <row r="19" spans="1:23">
      <c r="A19" s="70">
        <v>2</v>
      </c>
      <c r="B19" s="60">
        <v>2</v>
      </c>
      <c r="C19" s="68">
        <v>5</v>
      </c>
      <c r="D19" s="66" t="str">
        <f>D14</f>
        <v>Охмак Е.</v>
      </c>
      <c r="E19" s="67" t="str">
        <f>E15</f>
        <v>Лаврова Е.</v>
      </c>
      <c r="F19" s="62">
        <v>3</v>
      </c>
      <c r="G19" s="62">
        <v>10</v>
      </c>
      <c r="H19" s="62">
        <v>-9</v>
      </c>
      <c r="I19" s="62">
        <v>8</v>
      </c>
      <c r="J19" s="75"/>
      <c r="K19" s="81">
        <v>3</v>
      </c>
      <c r="L19" s="82">
        <v>1</v>
      </c>
      <c r="M19" s="77">
        <f>IF(OR(U19=1,U19=2,U19=3),1,0)</f>
        <v>1</v>
      </c>
      <c r="N19" s="63">
        <f>IF(OR(U19=-1,U19=-2,U19=-3),1,0)</f>
        <v>0</v>
      </c>
      <c r="O19" s="64"/>
      <c r="P19" s="65">
        <f t="shared" si="2"/>
        <v>1</v>
      </c>
      <c r="Q19" s="65">
        <f t="shared" si="2"/>
        <v>1</v>
      </c>
      <c r="R19" s="65">
        <f t="shared" si="2"/>
        <v>-1</v>
      </c>
      <c r="S19" s="65">
        <f t="shared" si="2"/>
        <v>1</v>
      </c>
      <c r="T19" s="65">
        <f t="shared" si="2"/>
        <v>0</v>
      </c>
      <c r="U19" s="65">
        <f>P19+Q19+R19+S19+T19</f>
        <v>2</v>
      </c>
    </row>
    <row r="20" spans="1:23">
      <c r="A20" s="70">
        <v>3</v>
      </c>
      <c r="B20" s="68">
        <v>3</v>
      </c>
      <c r="C20" s="68">
        <v>8</v>
      </c>
      <c r="D20" s="67" t="str">
        <f>D15</f>
        <v>Шавкатова Г.</v>
      </c>
      <c r="E20" s="61" t="str">
        <f>E16</f>
        <v>Ильяс А.</v>
      </c>
      <c r="F20" s="69">
        <v>9</v>
      </c>
      <c r="G20" s="69">
        <v>-9</v>
      </c>
      <c r="H20" s="69">
        <v>-4</v>
      </c>
      <c r="I20" s="69">
        <v>9</v>
      </c>
      <c r="J20" s="76">
        <v>7</v>
      </c>
      <c r="K20" s="83">
        <v>3</v>
      </c>
      <c r="L20" s="84">
        <v>2</v>
      </c>
      <c r="M20" s="78">
        <f>IF(OR(U20=1,U20=2,U20=3),1,0)</f>
        <v>1</v>
      </c>
      <c r="N20" s="69">
        <f>IF(OR(U20=-1,U20=-2,U20=-3),1,0)</f>
        <v>0</v>
      </c>
      <c r="O20" s="64"/>
      <c r="P20" s="65">
        <f t="shared" si="2"/>
        <v>1</v>
      </c>
      <c r="Q20" s="65">
        <f t="shared" si="2"/>
        <v>-1</v>
      </c>
      <c r="R20" s="65">
        <f t="shared" si="2"/>
        <v>-1</v>
      </c>
      <c r="S20" s="65">
        <f t="shared" si="2"/>
        <v>1</v>
      </c>
      <c r="T20" s="65">
        <f t="shared" si="2"/>
        <v>1</v>
      </c>
      <c r="U20" s="65">
        <f>P20+Q20+R20+S20+T20</f>
        <v>1</v>
      </c>
    </row>
    <row r="21" spans="1:23" ht="13.8" thickBot="1">
      <c r="A21" s="70">
        <v>4</v>
      </c>
      <c r="B21" s="60">
        <v>4</v>
      </c>
      <c r="C21" s="60">
        <v>7</v>
      </c>
      <c r="D21" s="67" t="str">
        <f>D16</f>
        <v>Бекиш А.</v>
      </c>
      <c r="E21" s="67" t="str">
        <f>E13</f>
        <v>Мочалкина В.</v>
      </c>
      <c r="F21" s="62">
        <v>7</v>
      </c>
      <c r="G21" s="62">
        <v>-14</v>
      </c>
      <c r="H21" s="62">
        <v>4</v>
      </c>
      <c r="I21" s="62">
        <v>7</v>
      </c>
      <c r="J21" s="75"/>
      <c r="K21" s="85">
        <v>3</v>
      </c>
      <c r="L21" s="86">
        <v>1</v>
      </c>
      <c r="M21" s="77">
        <f>IF(OR(U21=1,U21=2,U21=3),1,0)</f>
        <v>1</v>
      </c>
      <c r="N21" s="63">
        <f>IF(OR(U21=-1,U21=-2,U21=-3),1,0)</f>
        <v>0</v>
      </c>
      <c r="O21" s="64"/>
      <c r="P21" s="65">
        <f t="shared" si="2"/>
        <v>1</v>
      </c>
      <c r="Q21" s="65">
        <f t="shared" si="2"/>
        <v>-1</v>
      </c>
      <c r="R21" s="65">
        <f t="shared" si="2"/>
        <v>1</v>
      </c>
      <c r="S21" s="65">
        <f t="shared" si="2"/>
        <v>1</v>
      </c>
      <c r="T21" s="65">
        <f t="shared" si="2"/>
        <v>0</v>
      </c>
      <c r="U21" s="65">
        <f>P21+Q21+R21+S21+T21</f>
        <v>2</v>
      </c>
    </row>
    <row r="22" spans="1:23" ht="13.8" thickBot="1"/>
    <row r="23" spans="1:23">
      <c r="A23" s="70">
        <v>1</v>
      </c>
      <c r="B23" s="60">
        <v>1</v>
      </c>
      <c r="C23" s="60">
        <v>5</v>
      </c>
      <c r="D23" s="61" t="str">
        <f>D18</f>
        <v>Ахмадалиева Ш.</v>
      </c>
      <c r="E23" s="61" t="str">
        <f>E19</f>
        <v>Лаврова Е.</v>
      </c>
      <c r="F23" s="62">
        <v>5</v>
      </c>
      <c r="G23" s="62">
        <v>7</v>
      </c>
      <c r="H23" s="62">
        <v>5</v>
      </c>
      <c r="I23" s="62"/>
      <c r="J23" s="75"/>
      <c r="K23" s="79">
        <v>3</v>
      </c>
      <c r="L23" s="80">
        <v>0</v>
      </c>
      <c r="M23" s="77">
        <f>IF(OR(U23=1,U23=2,U23=3),1,0)</f>
        <v>1</v>
      </c>
      <c r="N23" s="63">
        <f>IF(OR(U23=-1,U23=-2,U23=-3),1,0)</f>
        <v>0</v>
      </c>
      <c r="O23" s="64"/>
      <c r="P23" s="65">
        <f t="shared" ref="P23:T26" si="3">SIGN(F23)</f>
        <v>1</v>
      </c>
      <c r="Q23" s="65">
        <f t="shared" si="3"/>
        <v>1</v>
      </c>
      <c r="R23" s="65">
        <f t="shared" si="3"/>
        <v>1</v>
      </c>
      <c r="S23" s="65">
        <f t="shared" si="3"/>
        <v>0</v>
      </c>
      <c r="T23" s="65">
        <f t="shared" si="3"/>
        <v>0</v>
      </c>
      <c r="U23" s="65">
        <f>P23+Q23+R23+S23+T23</f>
        <v>3</v>
      </c>
    </row>
    <row r="24" spans="1:23">
      <c r="A24" s="70">
        <v>2</v>
      </c>
      <c r="B24" s="60">
        <v>2</v>
      </c>
      <c r="C24" s="68">
        <v>8</v>
      </c>
      <c r="D24" s="66" t="str">
        <f>D19</f>
        <v>Охмак Е.</v>
      </c>
      <c r="E24" s="67" t="str">
        <f>E20</f>
        <v>Ильяс А.</v>
      </c>
      <c r="F24" s="62">
        <v>3</v>
      </c>
      <c r="G24" s="62">
        <v>8</v>
      </c>
      <c r="H24" s="62">
        <v>-6</v>
      </c>
      <c r="I24" s="62">
        <v>8</v>
      </c>
      <c r="J24" s="75"/>
      <c r="K24" s="81">
        <v>3</v>
      </c>
      <c r="L24" s="82">
        <v>1</v>
      </c>
      <c r="M24" s="77">
        <f>IF(OR(U24=1,U24=2,U24=3),1,0)</f>
        <v>1</v>
      </c>
      <c r="N24" s="63">
        <f>IF(OR(U24=-1,U24=-2,U24=-3),1,0)</f>
        <v>0</v>
      </c>
      <c r="O24" s="64"/>
      <c r="P24" s="65">
        <f t="shared" si="3"/>
        <v>1</v>
      </c>
      <c r="Q24" s="65">
        <f t="shared" si="3"/>
        <v>1</v>
      </c>
      <c r="R24" s="65">
        <f t="shared" si="3"/>
        <v>-1</v>
      </c>
      <c r="S24" s="65">
        <f t="shared" si="3"/>
        <v>1</v>
      </c>
      <c r="T24" s="65">
        <f t="shared" si="3"/>
        <v>0</v>
      </c>
      <c r="U24" s="65">
        <f>P24+Q24+R24+S24+T24</f>
        <v>2</v>
      </c>
    </row>
    <row r="25" spans="1:23">
      <c r="A25" s="70">
        <v>3</v>
      </c>
      <c r="B25" s="68">
        <v>3</v>
      </c>
      <c r="C25" s="68">
        <v>7</v>
      </c>
      <c r="D25" s="67" t="str">
        <f>D20</f>
        <v>Шавкатова Г.</v>
      </c>
      <c r="E25" s="61" t="str">
        <f>E21</f>
        <v>Мочалкина В.</v>
      </c>
      <c r="F25" s="69">
        <v>-6</v>
      </c>
      <c r="G25" s="69">
        <v>-8</v>
      </c>
      <c r="H25" s="69">
        <v>-8</v>
      </c>
      <c r="I25" s="69"/>
      <c r="J25" s="76"/>
      <c r="K25" s="83">
        <v>0</v>
      </c>
      <c r="L25" s="84">
        <v>3</v>
      </c>
      <c r="M25" s="78">
        <f>IF(OR(U25=1,U25=2,U25=3),1,0)</f>
        <v>0</v>
      </c>
      <c r="N25" s="69">
        <f>IF(OR(U25=-1,U25=-2,U25=-3),1,0)</f>
        <v>1</v>
      </c>
      <c r="O25" s="64"/>
      <c r="P25" s="65">
        <f t="shared" si="3"/>
        <v>-1</v>
      </c>
      <c r="Q25" s="65">
        <f t="shared" si="3"/>
        <v>-1</v>
      </c>
      <c r="R25" s="65">
        <f t="shared" si="3"/>
        <v>-1</v>
      </c>
      <c r="S25" s="65">
        <f t="shared" si="3"/>
        <v>0</v>
      </c>
      <c r="T25" s="65">
        <f t="shared" si="3"/>
        <v>0</v>
      </c>
      <c r="U25" s="65">
        <f>P25+Q25+R25+S25+T25</f>
        <v>-3</v>
      </c>
    </row>
    <row r="26" spans="1:23" ht="13.8" thickBot="1">
      <c r="A26" s="70">
        <v>4</v>
      </c>
      <c r="B26" s="60">
        <v>4</v>
      </c>
      <c r="C26" s="60">
        <v>6</v>
      </c>
      <c r="D26" s="67" t="str">
        <f>D21</f>
        <v>Бекиш А.</v>
      </c>
      <c r="E26" s="67" t="str">
        <f>E18</f>
        <v>Жаксылыкова А.</v>
      </c>
      <c r="F26" s="62">
        <v>-6</v>
      </c>
      <c r="G26" s="62">
        <v>10</v>
      </c>
      <c r="H26" s="62">
        <v>11</v>
      </c>
      <c r="I26" s="62">
        <v>8</v>
      </c>
      <c r="J26" s="75"/>
      <c r="K26" s="85">
        <v>3</v>
      </c>
      <c r="L26" s="86">
        <v>1</v>
      </c>
      <c r="M26" s="77">
        <f>IF(OR(U26=1,U26=2,U26=3),1,0)</f>
        <v>1</v>
      </c>
      <c r="N26" s="63">
        <f>IF(OR(U26=-1,U26=-2,U26=-3),1,0)</f>
        <v>0</v>
      </c>
      <c r="O26" s="64"/>
      <c r="P26" s="65">
        <f t="shared" si="3"/>
        <v>-1</v>
      </c>
      <c r="Q26" s="65">
        <f t="shared" si="3"/>
        <v>1</v>
      </c>
      <c r="R26" s="65">
        <f t="shared" si="3"/>
        <v>1</v>
      </c>
      <c r="S26" s="65">
        <f t="shared" si="3"/>
        <v>1</v>
      </c>
      <c r="T26" s="65">
        <f t="shared" si="3"/>
        <v>0</v>
      </c>
      <c r="U26" s="65">
        <f>P26+Q26+R26+S26+T26</f>
        <v>2</v>
      </c>
    </row>
    <row r="28" spans="1:23">
      <c r="D28" s="236" t="s">
        <v>426</v>
      </c>
      <c r="E28" s="236"/>
      <c r="F28" s="236"/>
      <c r="G28" s="236"/>
      <c r="H28" s="236"/>
      <c r="I28" s="236"/>
      <c r="J28" s="236"/>
      <c r="K28" s="236"/>
    </row>
    <row r="29" spans="1:23">
      <c r="D29" s="236" t="s">
        <v>224</v>
      </c>
      <c r="E29" s="236"/>
      <c r="F29" s="236"/>
      <c r="G29" s="236"/>
      <c r="H29" s="236"/>
      <c r="I29" s="236"/>
      <c r="J29" s="236"/>
      <c r="K29" s="236"/>
    </row>
    <row r="30" spans="1:23" ht="13.8" thickBot="1"/>
    <row r="31" spans="1:23">
      <c r="A31" s="70">
        <v>1</v>
      </c>
      <c r="B31" s="60">
        <v>1</v>
      </c>
      <c r="C31" s="60">
        <v>8</v>
      </c>
      <c r="D31" s="61" t="str">
        <f>W31</f>
        <v>Усипбаева А.</v>
      </c>
      <c r="E31" s="61" t="str">
        <f>W38</f>
        <v>Акмурзина М.</v>
      </c>
      <c r="F31" s="62">
        <v>8</v>
      </c>
      <c r="G31" s="62">
        <v>-8</v>
      </c>
      <c r="H31" s="62">
        <v>8</v>
      </c>
      <c r="I31" s="62">
        <v>8</v>
      </c>
      <c r="J31" s="75"/>
      <c r="K31" s="79">
        <v>3</v>
      </c>
      <c r="L31" s="80">
        <v>1</v>
      </c>
      <c r="M31" s="77">
        <f>IF(OR(U31=1,U31=2,U31=3),1,0)</f>
        <v>1</v>
      </c>
      <c r="N31" s="63">
        <f>IF(OR(U31=-1,U31=-2,U31=-3),1,0)</f>
        <v>0</v>
      </c>
      <c r="O31" s="64"/>
      <c r="P31" s="65">
        <f t="shared" ref="P31:P34" si="4">SIGN(F31)</f>
        <v>1</v>
      </c>
      <c r="Q31" s="65">
        <f t="shared" ref="Q31:Q34" si="5">SIGN(G31)</f>
        <v>-1</v>
      </c>
      <c r="R31" s="65">
        <f t="shared" ref="R31:R34" si="6">SIGN(H31)</f>
        <v>1</v>
      </c>
      <c r="S31" s="65">
        <f t="shared" ref="S31:S34" si="7">SIGN(I31)</f>
        <v>1</v>
      </c>
      <c r="T31" s="65">
        <f t="shared" ref="T31:T34" si="8">SIGN(J31)</f>
        <v>0</v>
      </c>
      <c r="U31" s="65">
        <f>P31+Q31+R31+S31+T31</f>
        <v>2</v>
      </c>
      <c r="V31" s="64">
        <v>1</v>
      </c>
      <c r="W31" t="s">
        <v>75</v>
      </c>
    </row>
    <row r="32" spans="1:23">
      <c r="A32" s="70">
        <v>2</v>
      </c>
      <c r="B32" s="60">
        <v>2</v>
      </c>
      <c r="C32" s="68">
        <v>7</v>
      </c>
      <c r="D32" s="66" t="str">
        <f>W32</f>
        <v>Темирханова А.</v>
      </c>
      <c r="E32" s="67" t="str">
        <f>W37</f>
        <v>Асет А.</v>
      </c>
      <c r="F32" s="62">
        <v>-9</v>
      </c>
      <c r="G32" s="62">
        <v>-4</v>
      </c>
      <c r="H32" s="62">
        <v>-4</v>
      </c>
      <c r="I32" s="62"/>
      <c r="J32" s="75"/>
      <c r="K32" s="81">
        <v>0</v>
      </c>
      <c r="L32" s="82">
        <v>3</v>
      </c>
      <c r="M32" s="77">
        <f>IF(OR(U32=1,U32=2,U32=3),1,0)</f>
        <v>0</v>
      </c>
      <c r="N32" s="63">
        <f>IF(OR(U32=-1,U32=-2,U32=-3),1,0)</f>
        <v>1</v>
      </c>
      <c r="O32" s="64"/>
      <c r="P32" s="65">
        <f t="shared" si="4"/>
        <v>-1</v>
      </c>
      <c r="Q32" s="65">
        <f t="shared" si="5"/>
        <v>-1</v>
      </c>
      <c r="R32" s="65">
        <f t="shared" si="6"/>
        <v>-1</v>
      </c>
      <c r="S32" s="65">
        <f t="shared" si="7"/>
        <v>0</v>
      </c>
      <c r="T32" s="65">
        <f t="shared" si="8"/>
        <v>0</v>
      </c>
      <c r="U32" s="65">
        <f>P32+Q32+R32+S32+T32</f>
        <v>-3</v>
      </c>
      <c r="V32" s="64">
        <v>2</v>
      </c>
      <c r="W32" t="s">
        <v>74</v>
      </c>
    </row>
    <row r="33" spans="1:23">
      <c r="A33" s="70">
        <v>3</v>
      </c>
      <c r="B33" s="68">
        <v>3</v>
      </c>
      <c r="C33" s="68">
        <v>6</v>
      </c>
      <c r="D33" s="67" t="str">
        <f>W33</f>
        <v>Фу Д.</v>
      </c>
      <c r="E33" s="61" t="str">
        <f>W36</f>
        <v>Серикбай Н.</v>
      </c>
      <c r="F33" s="69">
        <v>-8</v>
      </c>
      <c r="G33" s="69">
        <v>8</v>
      </c>
      <c r="H33" s="69">
        <v>-8</v>
      </c>
      <c r="I33" s="69">
        <v>-6</v>
      </c>
      <c r="J33" s="76"/>
      <c r="K33" s="83">
        <v>1</v>
      </c>
      <c r="L33" s="84">
        <v>3</v>
      </c>
      <c r="M33" s="78">
        <f>IF(OR(U33=1,U33=2,U33=3),1,0)</f>
        <v>0</v>
      </c>
      <c r="N33" s="69">
        <f>IF(OR(U33=-1,U33=-2,U33=-3),1,0)</f>
        <v>1</v>
      </c>
      <c r="O33" s="64"/>
      <c r="P33" s="65">
        <f t="shared" si="4"/>
        <v>-1</v>
      </c>
      <c r="Q33" s="65">
        <f t="shared" si="5"/>
        <v>1</v>
      </c>
      <c r="R33" s="65">
        <f t="shared" si="6"/>
        <v>-1</v>
      </c>
      <c r="S33" s="65">
        <f t="shared" si="7"/>
        <v>-1</v>
      </c>
      <c r="T33" s="65">
        <f t="shared" si="8"/>
        <v>0</v>
      </c>
      <c r="U33" s="65">
        <f>P33+Q33+R33+S33+T33</f>
        <v>-2</v>
      </c>
      <c r="V33" s="64">
        <v>3</v>
      </c>
      <c r="W33" t="s">
        <v>76</v>
      </c>
    </row>
    <row r="34" spans="1:23" ht="13.8" thickBot="1">
      <c r="A34" s="70">
        <v>4</v>
      </c>
      <c r="B34" s="60">
        <v>4</v>
      </c>
      <c r="C34" s="60">
        <v>5</v>
      </c>
      <c r="D34" s="67" t="str">
        <f>W34</f>
        <v>Шлетгауэр В.</v>
      </c>
      <c r="E34" s="67" t="str">
        <f>W35</f>
        <v>Шокобалинова Д.</v>
      </c>
      <c r="F34" s="62">
        <v>13</v>
      </c>
      <c r="G34" s="62">
        <v>4</v>
      </c>
      <c r="H34" s="62">
        <v>13</v>
      </c>
      <c r="I34" s="62"/>
      <c r="J34" s="75"/>
      <c r="K34" s="85">
        <v>3</v>
      </c>
      <c r="L34" s="86">
        <v>0</v>
      </c>
      <c r="M34" s="77">
        <f>IF(OR(U34=1,U34=2,U34=3),1,0)</f>
        <v>1</v>
      </c>
      <c r="N34" s="63">
        <f>IF(OR(U34=-1,U34=-2,U34=-3),1,0)</f>
        <v>0</v>
      </c>
      <c r="O34" s="64"/>
      <c r="P34" s="65">
        <f t="shared" si="4"/>
        <v>1</v>
      </c>
      <c r="Q34" s="65">
        <f t="shared" si="5"/>
        <v>1</v>
      </c>
      <c r="R34" s="65">
        <f t="shared" si="6"/>
        <v>1</v>
      </c>
      <c r="S34" s="65">
        <f t="shared" si="7"/>
        <v>0</v>
      </c>
      <c r="T34" s="65">
        <f t="shared" si="8"/>
        <v>0</v>
      </c>
      <c r="U34" s="65">
        <f>P34+Q34+R34+S34+T34</f>
        <v>3</v>
      </c>
      <c r="V34" s="64">
        <v>4</v>
      </c>
      <c r="W34" t="s">
        <v>77</v>
      </c>
    </row>
    <row r="35" spans="1:23" ht="13.8" thickBot="1">
      <c r="V35" s="64">
        <v>5</v>
      </c>
      <c r="W35" t="s">
        <v>80</v>
      </c>
    </row>
    <row r="36" spans="1:23">
      <c r="A36" s="70">
        <v>1</v>
      </c>
      <c r="B36" s="60">
        <v>1</v>
      </c>
      <c r="C36" s="60">
        <v>7</v>
      </c>
      <c r="D36" s="61" t="str">
        <f>D31</f>
        <v>Усипбаева А.</v>
      </c>
      <c r="E36" s="61" t="str">
        <f>E32</f>
        <v>Асет А.</v>
      </c>
      <c r="F36" s="62">
        <v>10</v>
      </c>
      <c r="G36" s="62">
        <v>-6</v>
      </c>
      <c r="H36" s="62">
        <v>-9</v>
      </c>
      <c r="I36" s="62">
        <v>-7</v>
      </c>
      <c r="J36" s="75"/>
      <c r="K36" s="79">
        <v>1</v>
      </c>
      <c r="L36" s="80">
        <v>3</v>
      </c>
      <c r="M36" s="77">
        <f>IF(OR(U36=1,U36=2,U36=3),1,0)</f>
        <v>0</v>
      </c>
      <c r="N36" s="63">
        <f>IF(OR(U36=-1,U36=-2,U36=-3),1,0)</f>
        <v>1</v>
      </c>
      <c r="O36" s="64"/>
      <c r="P36" s="65">
        <f t="shared" ref="P36:P39" si="9">SIGN(F36)</f>
        <v>1</v>
      </c>
      <c r="Q36" s="65">
        <f t="shared" ref="Q36:Q39" si="10">SIGN(G36)</f>
        <v>-1</v>
      </c>
      <c r="R36" s="65">
        <f t="shared" ref="R36:R39" si="11">SIGN(H36)</f>
        <v>-1</v>
      </c>
      <c r="S36" s="65">
        <f t="shared" ref="S36:S39" si="12">SIGN(I36)</f>
        <v>-1</v>
      </c>
      <c r="T36" s="65">
        <f t="shared" ref="T36:T39" si="13">SIGN(J36)</f>
        <v>0</v>
      </c>
      <c r="U36" s="65">
        <f>P36+Q36+R36+S36+T36</f>
        <v>-2</v>
      </c>
      <c r="V36" s="64">
        <v>6</v>
      </c>
      <c r="W36" t="s">
        <v>79</v>
      </c>
    </row>
    <row r="37" spans="1:23">
      <c r="A37" s="70">
        <v>2</v>
      </c>
      <c r="B37" s="60">
        <v>2</v>
      </c>
      <c r="C37" s="68">
        <v>6</v>
      </c>
      <c r="D37" s="66" t="str">
        <f>D32</f>
        <v>Темирханова А.</v>
      </c>
      <c r="E37" s="67" t="str">
        <f>E33</f>
        <v>Серикбай Н.</v>
      </c>
      <c r="F37" s="62">
        <v>-7</v>
      </c>
      <c r="G37" s="62">
        <v>-6</v>
      </c>
      <c r="H37" s="62">
        <v>5</v>
      </c>
      <c r="I37" s="62">
        <v>-7</v>
      </c>
      <c r="J37" s="75"/>
      <c r="K37" s="81">
        <v>1</v>
      </c>
      <c r="L37" s="82">
        <v>3</v>
      </c>
      <c r="M37" s="77">
        <f>IF(OR(U37=1,U37=2,U37=3),1,0)</f>
        <v>0</v>
      </c>
      <c r="N37" s="63">
        <f>IF(OR(U37=-1,U37=-2,U37=-3),1,0)</f>
        <v>1</v>
      </c>
      <c r="O37" s="64"/>
      <c r="P37" s="65">
        <f t="shared" si="9"/>
        <v>-1</v>
      </c>
      <c r="Q37" s="65">
        <f t="shared" si="10"/>
        <v>-1</v>
      </c>
      <c r="R37" s="65">
        <f t="shared" si="11"/>
        <v>1</v>
      </c>
      <c r="S37" s="65">
        <f t="shared" si="12"/>
        <v>-1</v>
      </c>
      <c r="T37" s="65">
        <f t="shared" si="13"/>
        <v>0</v>
      </c>
      <c r="U37" s="65">
        <f>P37+Q37+R37+S37+T37</f>
        <v>-2</v>
      </c>
      <c r="V37" s="64">
        <v>7</v>
      </c>
      <c r="W37" t="s">
        <v>53</v>
      </c>
    </row>
    <row r="38" spans="1:23">
      <c r="A38" s="70">
        <v>3</v>
      </c>
      <c r="B38" s="68">
        <v>3</v>
      </c>
      <c r="C38" s="68">
        <v>5</v>
      </c>
      <c r="D38" s="67" t="str">
        <f>D33</f>
        <v>Фу Д.</v>
      </c>
      <c r="E38" s="61" t="str">
        <f>E34</f>
        <v>Шокобалинова Д.</v>
      </c>
      <c r="F38" s="69">
        <v>7</v>
      </c>
      <c r="G38" s="69">
        <v>9</v>
      </c>
      <c r="H38" s="69">
        <v>-10</v>
      </c>
      <c r="I38" s="69">
        <v>3</v>
      </c>
      <c r="J38" s="76"/>
      <c r="K38" s="83">
        <v>3</v>
      </c>
      <c r="L38" s="84">
        <v>1</v>
      </c>
      <c r="M38" s="78">
        <f>IF(OR(U38=1,U38=2,U38=3),1,0)</f>
        <v>1</v>
      </c>
      <c r="N38" s="69">
        <f>IF(OR(U38=-1,U38=-2,U38=-3),1,0)</f>
        <v>0</v>
      </c>
      <c r="O38" s="64"/>
      <c r="P38" s="65">
        <f t="shared" si="9"/>
        <v>1</v>
      </c>
      <c r="Q38" s="65">
        <f t="shared" si="10"/>
        <v>1</v>
      </c>
      <c r="R38" s="65">
        <f t="shared" si="11"/>
        <v>-1</v>
      </c>
      <c r="S38" s="65">
        <f t="shared" si="12"/>
        <v>1</v>
      </c>
      <c r="T38" s="65">
        <f t="shared" si="13"/>
        <v>0</v>
      </c>
      <c r="U38" s="65">
        <f>P38+Q38+R38+S38+T38</f>
        <v>2</v>
      </c>
      <c r="V38" s="64">
        <v>8</v>
      </c>
      <c r="W38" t="s">
        <v>81</v>
      </c>
    </row>
    <row r="39" spans="1:23" ht="13.8" thickBot="1">
      <c r="A39" s="70">
        <v>4</v>
      </c>
      <c r="B39" s="60">
        <v>4</v>
      </c>
      <c r="C39" s="60">
        <v>8</v>
      </c>
      <c r="D39" s="67" t="str">
        <f>D34</f>
        <v>Шлетгауэр В.</v>
      </c>
      <c r="E39" s="67" t="str">
        <f>E31</f>
        <v>Акмурзина М.</v>
      </c>
      <c r="F39" s="62">
        <v>-7</v>
      </c>
      <c r="G39" s="62">
        <v>7</v>
      </c>
      <c r="H39" s="62">
        <v>-9</v>
      </c>
      <c r="I39" s="62">
        <v>3</v>
      </c>
      <c r="J39" s="75">
        <v>8</v>
      </c>
      <c r="K39" s="85">
        <v>3</v>
      </c>
      <c r="L39" s="86">
        <v>2</v>
      </c>
      <c r="M39" s="77">
        <f>IF(OR(U39=1,U39=2,U39=3),1,0)</f>
        <v>1</v>
      </c>
      <c r="N39" s="63">
        <f>IF(OR(U39=-1,U39=-2,U39=-3),1,0)</f>
        <v>0</v>
      </c>
      <c r="O39" s="64"/>
      <c r="P39" s="65">
        <f t="shared" si="9"/>
        <v>-1</v>
      </c>
      <c r="Q39" s="65">
        <f t="shared" si="10"/>
        <v>1</v>
      </c>
      <c r="R39" s="65">
        <f t="shared" si="11"/>
        <v>-1</v>
      </c>
      <c r="S39" s="65">
        <f t="shared" si="12"/>
        <v>1</v>
      </c>
      <c r="T39" s="65">
        <f t="shared" si="13"/>
        <v>1</v>
      </c>
      <c r="U39" s="65">
        <f>P39+Q39+R39+S39+T39</f>
        <v>1</v>
      </c>
    </row>
    <row r="40" spans="1:23" ht="13.8" thickBot="1"/>
    <row r="41" spans="1:23">
      <c r="A41" s="70">
        <v>1</v>
      </c>
      <c r="B41" s="60">
        <v>1</v>
      </c>
      <c r="C41" s="60">
        <v>6</v>
      </c>
      <c r="D41" s="61" t="str">
        <f>D36</f>
        <v>Усипбаева А.</v>
      </c>
      <c r="E41" s="61" t="str">
        <f>E37</f>
        <v>Серикбай Н.</v>
      </c>
      <c r="F41" s="62">
        <v>-10</v>
      </c>
      <c r="G41" s="62">
        <v>7</v>
      </c>
      <c r="H41" s="62">
        <v>-7</v>
      </c>
      <c r="I41" s="62">
        <v>8</v>
      </c>
      <c r="J41" s="75">
        <v>-5</v>
      </c>
      <c r="K41" s="79">
        <v>2</v>
      </c>
      <c r="L41" s="80">
        <v>3</v>
      </c>
      <c r="M41" s="77">
        <f>IF(OR(U41=1,U41=2,U41=3),1,0)</f>
        <v>0</v>
      </c>
      <c r="N41" s="63">
        <f>IF(OR(U41=-1,U41=-2,U41=-3),1,0)</f>
        <v>1</v>
      </c>
      <c r="O41" s="64"/>
      <c r="P41" s="65">
        <f t="shared" ref="P41:P44" si="14">SIGN(F41)</f>
        <v>-1</v>
      </c>
      <c r="Q41" s="65">
        <f t="shared" ref="Q41:Q44" si="15">SIGN(G41)</f>
        <v>1</v>
      </c>
      <c r="R41" s="65">
        <f t="shared" ref="R41:R44" si="16">SIGN(H41)</f>
        <v>-1</v>
      </c>
      <c r="S41" s="65">
        <f t="shared" ref="S41:S44" si="17">SIGN(I41)</f>
        <v>1</v>
      </c>
      <c r="T41" s="65">
        <f t="shared" ref="T41:T44" si="18">SIGN(J41)</f>
        <v>-1</v>
      </c>
      <c r="U41" s="65">
        <f>P41+Q41+R41+S41+T41</f>
        <v>-1</v>
      </c>
    </row>
    <row r="42" spans="1:23">
      <c r="A42" s="70">
        <v>2</v>
      </c>
      <c r="B42" s="60">
        <v>2</v>
      </c>
      <c r="C42" s="68">
        <v>5</v>
      </c>
      <c r="D42" s="66" t="str">
        <f>D37</f>
        <v>Темирханова А.</v>
      </c>
      <c r="E42" s="67" t="str">
        <f>E38</f>
        <v>Шокобалинова Д.</v>
      </c>
      <c r="F42" s="62">
        <v>-5</v>
      </c>
      <c r="G42" s="62">
        <v>-4</v>
      </c>
      <c r="H42" s="62">
        <v>-8</v>
      </c>
      <c r="I42" s="62"/>
      <c r="J42" s="75"/>
      <c r="K42" s="81">
        <v>0</v>
      </c>
      <c r="L42" s="82">
        <v>3</v>
      </c>
      <c r="M42" s="77">
        <f>IF(OR(U42=1,U42=2,U42=3),1,0)</f>
        <v>0</v>
      </c>
      <c r="N42" s="63">
        <f>IF(OR(U42=-1,U42=-2,U42=-3),1,0)</f>
        <v>1</v>
      </c>
      <c r="O42" s="64"/>
      <c r="P42" s="65">
        <f t="shared" si="14"/>
        <v>-1</v>
      </c>
      <c r="Q42" s="65">
        <f t="shared" si="15"/>
        <v>-1</v>
      </c>
      <c r="R42" s="65">
        <f t="shared" si="16"/>
        <v>-1</v>
      </c>
      <c r="S42" s="65">
        <f t="shared" si="17"/>
        <v>0</v>
      </c>
      <c r="T42" s="65">
        <f t="shared" si="18"/>
        <v>0</v>
      </c>
      <c r="U42" s="65">
        <f>P42+Q42+R42+S42+T42</f>
        <v>-3</v>
      </c>
    </row>
    <row r="43" spans="1:23">
      <c r="A43" s="70">
        <v>3</v>
      </c>
      <c r="B43" s="68">
        <v>3</v>
      </c>
      <c r="C43" s="68">
        <v>8</v>
      </c>
      <c r="D43" s="67" t="str">
        <f>D38</f>
        <v>Фу Д.</v>
      </c>
      <c r="E43" s="61" t="str">
        <f>E39</f>
        <v>Акмурзина М.</v>
      </c>
      <c r="F43" s="69">
        <v>-9</v>
      </c>
      <c r="G43" s="69">
        <v>7</v>
      </c>
      <c r="H43" s="69">
        <v>-6</v>
      </c>
      <c r="I43" s="69">
        <v>9</v>
      </c>
      <c r="J43" s="76">
        <v>-6</v>
      </c>
      <c r="K43" s="83">
        <v>2</v>
      </c>
      <c r="L43" s="84">
        <v>3</v>
      </c>
      <c r="M43" s="78">
        <f>IF(OR(U43=1,U43=2,U43=3),1,0)</f>
        <v>0</v>
      </c>
      <c r="N43" s="69">
        <f>IF(OR(U43=-1,U43=-2,U43=-3),1,0)</f>
        <v>1</v>
      </c>
      <c r="O43" s="64"/>
      <c r="P43" s="65">
        <f t="shared" si="14"/>
        <v>-1</v>
      </c>
      <c r="Q43" s="65">
        <f t="shared" si="15"/>
        <v>1</v>
      </c>
      <c r="R43" s="65">
        <f t="shared" si="16"/>
        <v>-1</v>
      </c>
      <c r="S43" s="65">
        <f t="shared" si="17"/>
        <v>1</v>
      </c>
      <c r="T43" s="65">
        <f t="shared" si="18"/>
        <v>-1</v>
      </c>
      <c r="U43" s="65">
        <f>P43+Q43+R43+S43+T43</f>
        <v>-1</v>
      </c>
    </row>
    <row r="44" spans="1:23" ht="13.8" thickBot="1">
      <c r="A44" s="70">
        <v>4</v>
      </c>
      <c r="B44" s="60">
        <v>4</v>
      </c>
      <c r="C44" s="60">
        <v>7</v>
      </c>
      <c r="D44" s="67" t="str">
        <f>D39</f>
        <v>Шлетгауэр В.</v>
      </c>
      <c r="E44" s="67" t="str">
        <f>E36</f>
        <v>Асет А.</v>
      </c>
      <c r="F44" s="62">
        <v>-3</v>
      </c>
      <c r="G44" s="62">
        <v>3</v>
      </c>
      <c r="H44" s="62">
        <v>6</v>
      </c>
      <c r="I44" s="62">
        <v>-5</v>
      </c>
      <c r="J44" s="75">
        <v>-5</v>
      </c>
      <c r="K44" s="85">
        <v>1</v>
      </c>
      <c r="L44" s="86">
        <v>3</v>
      </c>
      <c r="M44" s="77">
        <f>IF(OR(U44=1,U44=2,U44=3),1,0)</f>
        <v>0</v>
      </c>
      <c r="N44" s="63">
        <f>IF(OR(U44=-1,U44=-2,U44=-3),1,0)</f>
        <v>1</v>
      </c>
      <c r="O44" s="64"/>
      <c r="P44" s="65">
        <f t="shared" si="14"/>
        <v>-1</v>
      </c>
      <c r="Q44" s="65">
        <f t="shared" si="15"/>
        <v>1</v>
      </c>
      <c r="R44" s="65">
        <f t="shared" si="16"/>
        <v>1</v>
      </c>
      <c r="S44" s="65">
        <f t="shared" si="17"/>
        <v>-1</v>
      </c>
      <c r="T44" s="65">
        <f t="shared" si="18"/>
        <v>-1</v>
      </c>
      <c r="U44" s="65">
        <f>P44+Q44+R44+S44+T44</f>
        <v>-1</v>
      </c>
    </row>
    <row r="45" spans="1:23" ht="13.8" thickBot="1"/>
    <row r="46" spans="1:23">
      <c r="A46" s="70">
        <v>1</v>
      </c>
      <c r="B46" s="60">
        <v>1</v>
      </c>
      <c r="C46" s="60">
        <v>5</v>
      </c>
      <c r="D46" s="61" t="str">
        <f>D41</f>
        <v>Усипбаева А.</v>
      </c>
      <c r="E46" s="61" t="str">
        <f>E42</f>
        <v>Шокобалинова Д.</v>
      </c>
      <c r="F46" s="62">
        <v>9</v>
      </c>
      <c r="G46" s="62">
        <v>6</v>
      </c>
      <c r="H46" s="62">
        <v>8</v>
      </c>
      <c r="I46" s="62"/>
      <c r="J46" s="75"/>
      <c r="K46" s="79">
        <v>3</v>
      </c>
      <c r="L46" s="80">
        <v>0</v>
      </c>
      <c r="M46" s="77">
        <f>IF(OR(U46=1,U46=2,U46=3),1,0)</f>
        <v>1</v>
      </c>
      <c r="N46" s="63">
        <f>IF(OR(U46=-1,U46=-2,U46=-3),1,0)</f>
        <v>0</v>
      </c>
      <c r="O46" s="64"/>
      <c r="P46" s="65">
        <f t="shared" ref="P46:P49" si="19">SIGN(F46)</f>
        <v>1</v>
      </c>
      <c r="Q46" s="65">
        <f t="shared" ref="Q46:Q49" si="20">SIGN(G46)</f>
        <v>1</v>
      </c>
      <c r="R46" s="65">
        <f t="shared" ref="R46:R49" si="21">SIGN(H46)</f>
        <v>1</v>
      </c>
      <c r="S46" s="65">
        <f t="shared" ref="S46:S49" si="22">SIGN(I46)</f>
        <v>0</v>
      </c>
      <c r="T46" s="65">
        <f t="shared" ref="T46:T49" si="23">SIGN(J46)</f>
        <v>0</v>
      </c>
      <c r="U46" s="65">
        <f>P46+Q46+R46+S46+T46</f>
        <v>3</v>
      </c>
    </row>
    <row r="47" spans="1:23">
      <c r="A47" s="70">
        <v>2</v>
      </c>
      <c r="B47" s="60">
        <v>2</v>
      </c>
      <c r="C47" s="68">
        <v>8</v>
      </c>
      <c r="D47" s="66" t="str">
        <f>D42</f>
        <v>Темирханова А.</v>
      </c>
      <c r="E47" s="67" t="str">
        <f>E43</f>
        <v>Акмурзина М.</v>
      </c>
      <c r="F47" s="62">
        <v>-10</v>
      </c>
      <c r="G47" s="62">
        <v>9</v>
      </c>
      <c r="H47" s="62">
        <v>9</v>
      </c>
      <c r="I47" s="62">
        <v>-5</v>
      </c>
      <c r="J47" s="75">
        <v>9</v>
      </c>
      <c r="K47" s="81">
        <v>3</v>
      </c>
      <c r="L47" s="82">
        <v>2</v>
      </c>
      <c r="M47" s="77">
        <f>IF(OR(U47=1,U47=2,U47=3),1,0)</f>
        <v>1</v>
      </c>
      <c r="N47" s="63">
        <f>IF(OR(U47=-1,U47=-2,U47=-3),1,0)</f>
        <v>0</v>
      </c>
      <c r="O47" s="64"/>
      <c r="P47" s="65">
        <f t="shared" si="19"/>
        <v>-1</v>
      </c>
      <c r="Q47" s="65">
        <f t="shared" si="20"/>
        <v>1</v>
      </c>
      <c r="R47" s="65">
        <f t="shared" si="21"/>
        <v>1</v>
      </c>
      <c r="S47" s="65">
        <f t="shared" si="22"/>
        <v>-1</v>
      </c>
      <c r="T47" s="65">
        <f t="shared" si="23"/>
        <v>1</v>
      </c>
      <c r="U47" s="65">
        <f>P47+Q47+R47+S47+T47</f>
        <v>1</v>
      </c>
    </row>
    <row r="48" spans="1:23">
      <c r="A48" s="70">
        <v>3</v>
      </c>
      <c r="B48" s="68">
        <v>3</v>
      </c>
      <c r="C48" s="68">
        <v>7</v>
      </c>
      <c r="D48" s="67" t="str">
        <f>D43</f>
        <v>Фу Д.</v>
      </c>
      <c r="E48" s="61" t="str">
        <f>E44</f>
        <v>Асет А.</v>
      </c>
      <c r="F48" s="69">
        <v>-6</v>
      </c>
      <c r="G48" s="69">
        <v>9</v>
      </c>
      <c r="H48" s="69">
        <v>-7</v>
      </c>
      <c r="I48" s="69">
        <v>-6</v>
      </c>
      <c r="J48" s="76"/>
      <c r="K48" s="83">
        <v>1</v>
      </c>
      <c r="L48" s="84">
        <v>3</v>
      </c>
      <c r="M48" s="78">
        <f>IF(OR(U48=1,U48=2,U48=3),1,0)</f>
        <v>0</v>
      </c>
      <c r="N48" s="69">
        <f>IF(OR(U48=-1,U48=-2,U48=-3),1,0)</f>
        <v>1</v>
      </c>
      <c r="O48" s="64"/>
      <c r="P48" s="65">
        <f t="shared" si="19"/>
        <v>-1</v>
      </c>
      <c r="Q48" s="65">
        <f t="shared" si="20"/>
        <v>1</v>
      </c>
      <c r="R48" s="65">
        <f t="shared" si="21"/>
        <v>-1</v>
      </c>
      <c r="S48" s="65">
        <f t="shared" si="22"/>
        <v>-1</v>
      </c>
      <c r="T48" s="65">
        <f t="shared" si="23"/>
        <v>0</v>
      </c>
      <c r="U48" s="65">
        <f>P48+Q48+R48+S48+T48</f>
        <v>-2</v>
      </c>
    </row>
    <row r="49" spans="1:21" ht="13.8" thickBot="1">
      <c r="A49" s="70">
        <v>4</v>
      </c>
      <c r="B49" s="60">
        <v>4</v>
      </c>
      <c r="C49" s="60">
        <v>6</v>
      </c>
      <c r="D49" s="67" t="str">
        <f>D44</f>
        <v>Шлетгауэр В.</v>
      </c>
      <c r="E49" s="67" t="str">
        <f>E41</f>
        <v>Серикбай Н.</v>
      </c>
      <c r="F49" s="62">
        <v>-4</v>
      </c>
      <c r="G49" s="62">
        <v>-5</v>
      </c>
      <c r="H49" s="62">
        <v>-9</v>
      </c>
      <c r="I49" s="62"/>
      <c r="J49" s="75"/>
      <c r="K49" s="85">
        <v>0</v>
      </c>
      <c r="L49" s="86">
        <v>3</v>
      </c>
      <c r="M49" s="77">
        <f>IF(OR(U49=1,U49=2,U49=3),1,0)</f>
        <v>0</v>
      </c>
      <c r="N49" s="63">
        <f>IF(OR(U49=-1,U49=-2,U49=-3),1,0)</f>
        <v>1</v>
      </c>
      <c r="O49" s="64"/>
      <c r="P49" s="65">
        <f t="shared" si="19"/>
        <v>-1</v>
      </c>
      <c r="Q49" s="65">
        <f t="shared" si="20"/>
        <v>-1</v>
      </c>
      <c r="R49" s="65">
        <f t="shared" si="21"/>
        <v>-1</v>
      </c>
      <c r="S49" s="65">
        <f t="shared" si="22"/>
        <v>0</v>
      </c>
      <c r="T49" s="65">
        <f t="shared" si="23"/>
        <v>0</v>
      </c>
      <c r="U49" s="65">
        <f>P49+Q49+R49+S49+T49</f>
        <v>-3</v>
      </c>
    </row>
    <row r="51" spans="1:21">
      <c r="D51" s="236" t="s">
        <v>428</v>
      </c>
      <c r="E51" s="236"/>
      <c r="F51" s="236"/>
      <c r="G51" s="236"/>
      <c r="H51" s="236"/>
      <c r="I51" s="236"/>
      <c r="J51" s="236"/>
      <c r="K51" s="236"/>
      <c r="L51" s="236"/>
    </row>
    <row r="52" spans="1:21">
      <c r="D52" s="236" t="s">
        <v>429</v>
      </c>
      <c r="E52" s="236"/>
      <c r="F52" s="236"/>
      <c r="G52" s="236"/>
      <c r="H52" s="236"/>
      <c r="I52" s="236"/>
      <c r="J52" s="236"/>
      <c r="K52" s="236"/>
      <c r="L52" s="236"/>
    </row>
  </sheetData>
  <mergeCells count="10">
    <mergeCell ref="D1:H1"/>
    <mergeCell ref="D2:K2"/>
    <mergeCell ref="D3:K3"/>
    <mergeCell ref="D4:K4"/>
    <mergeCell ref="D51:L51"/>
    <mergeCell ref="D52:L52"/>
    <mergeCell ref="D5:K5"/>
    <mergeCell ref="D6:K6"/>
    <mergeCell ref="D28:K28"/>
    <mergeCell ref="D29:K29"/>
  </mergeCells>
  <pageMargins left="0.7" right="0.7" top="0.75" bottom="0.75" header="0.3" footer="0.3"/>
  <pageSetup paperSize="9" scale="1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3"/>
  <sheetViews>
    <sheetView workbookViewId="0">
      <selection activeCell="V1" sqref="V1:W1048576"/>
    </sheetView>
  </sheetViews>
  <sheetFormatPr defaultRowHeight="13.2" outlineLevelCol="1"/>
  <cols>
    <col min="1" max="1" width="2.6640625" customWidth="1"/>
    <col min="2" max="2" width="4" hidden="1" customWidth="1" outlineLevel="1"/>
    <col min="3" max="3" width="3.6640625" hidden="1" customWidth="1" outlineLevel="1"/>
    <col min="4" max="4" width="18" customWidth="1" collapsed="1"/>
    <col min="5" max="5" width="19.33203125" customWidth="1"/>
    <col min="6" max="6" width="5.109375" customWidth="1"/>
    <col min="7" max="7" width="5" customWidth="1"/>
    <col min="8" max="8" width="4.5546875" customWidth="1"/>
    <col min="9" max="9" width="4.88671875" customWidth="1"/>
    <col min="10" max="10" width="4.5546875" customWidth="1"/>
    <col min="11" max="11" width="7.109375" customWidth="1"/>
    <col min="12" max="12" width="7.33203125" customWidth="1"/>
    <col min="13" max="14" width="9.109375" hidden="1" customWidth="1" outlineLevel="1"/>
    <col min="15" max="15" width="3.44140625" customWidth="1" collapsed="1"/>
    <col min="16" max="21" width="9.109375" hidden="1" customWidth="1" outlineLevel="1"/>
    <col min="22" max="22" width="3" hidden="1" customWidth="1" outlineLevel="1" collapsed="1"/>
    <col min="23" max="23" width="18.33203125" hidden="1" customWidth="1" outlineLevel="1"/>
    <col min="24" max="24" width="9.109375" collapsed="1"/>
  </cols>
  <sheetData>
    <row r="1" spans="1:28" ht="18">
      <c r="D1" s="211"/>
      <c r="E1" s="211"/>
      <c r="F1" s="211"/>
      <c r="G1" s="211"/>
      <c r="H1" s="211"/>
      <c r="I1" s="124"/>
      <c r="J1" s="2"/>
    </row>
    <row r="2" spans="1:28" ht="15.6">
      <c r="D2" s="212" t="s">
        <v>282</v>
      </c>
      <c r="E2" s="212"/>
      <c r="F2" s="212"/>
      <c r="G2" s="212"/>
      <c r="H2" s="212"/>
      <c r="I2" s="212"/>
      <c r="J2" s="212"/>
      <c r="K2" s="212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</row>
    <row r="3" spans="1:28" ht="15.6">
      <c r="D3" s="213" t="s">
        <v>102</v>
      </c>
      <c r="E3" s="213"/>
      <c r="F3" s="213"/>
      <c r="G3" s="213"/>
      <c r="H3" s="213"/>
      <c r="I3" s="213"/>
      <c r="J3" s="213"/>
      <c r="K3" s="213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</row>
    <row r="4" spans="1:28" ht="16.2">
      <c r="D4" s="214" t="s">
        <v>103</v>
      </c>
      <c r="E4" s="214"/>
      <c r="F4" s="214"/>
      <c r="G4" s="214"/>
      <c r="H4" s="214"/>
      <c r="I4" s="214"/>
      <c r="J4" s="214"/>
      <c r="K4" s="214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</row>
    <row r="6" spans="1:28">
      <c r="D6" s="236" t="s">
        <v>426</v>
      </c>
      <c r="E6" s="236"/>
      <c r="F6" s="236"/>
      <c r="G6" s="236"/>
      <c r="H6" s="236"/>
      <c r="I6" s="236"/>
      <c r="J6" s="236"/>
      <c r="K6" s="236"/>
    </row>
    <row r="7" spans="1:28">
      <c r="D7" s="236" t="s">
        <v>226</v>
      </c>
      <c r="E7" s="236"/>
      <c r="F7" s="236"/>
      <c r="G7" s="236"/>
      <c r="H7" s="236"/>
      <c r="I7" s="236"/>
      <c r="J7" s="236"/>
      <c r="K7" s="236"/>
    </row>
    <row r="8" spans="1:28" ht="13.8" thickBot="1"/>
    <row r="9" spans="1:28">
      <c r="A9" s="70">
        <v>1</v>
      </c>
      <c r="B9" s="60">
        <v>1</v>
      </c>
      <c r="C9" s="60">
        <v>8</v>
      </c>
      <c r="D9" s="61" t="str">
        <f>W9</f>
        <v>Мамай А.</v>
      </c>
      <c r="E9" s="61" t="str">
        <f>W16</f>
        <v>Абил Т.</v>
      </c>
      <c r="F9" s="62">
        <v>4</v>
      </c>
      <c r="G9" s="62">
        <v>8</v>
      </c>
      <c r="H9" s="62">
        <v>-11</v>
      </c>
      <c r="I9" s="62">
        <v>11</v>
      </c>
      <c r="J9" s="75"/>
      <c r="K9" s="79">
        <v>3</v>
      </c>
      <c r="L9" s="80">
        <v>1</v>
      </c>
      <c r="M9" s="77">
        <f>IF(OR(U9=1,U9=2,U9=3),1,0)</f>
        <v>1</v>
      </c>
      <c r="N9" s="63">
        <f>IF(OR(U9=-1,U9=-2,U9=-3),1,0)</f>
        <v>0</v>
      </c>
      <c r="O9" s="64"/>
      <c r="P9" s="65">
        <f t="shared" ref="P9:T12" si="0">SIGN(F9)</f>
        <v>1</v>
      </c>
      <c r="Q9" s="65">
        <f t="shared" si="0"/>
        <v>1</v>
      </c>
      <c r="R9" s="65">
        <f t="shared" si="0"/>
        <v>-1</v>
      </c>
      <c r="S9" s="65">
        <f t="shared" si="0"/>
        <v>1</v>
      </c>
      <c r="T9" s="65">
        <f t="shared" si="0"/>
        <v>0</v>
      </c>
      <c r="U9" s="65">
        <f>P9+Q9+R9+S9+T9</f>
        <v>2</v>
      </c>
      <c r="V9" s="64">
        <v>1</v>
      </c>
      <c r="W9" t="s">
        <v>82</v>
      </c>
    </row>
    <row r="10" spans="1:28">
      <c r="A10" s="70">
        <v>2</v>
      </c>
      <c r="B10" s="60">
        <v>2</v>
      </c>
      <c r="C10" s="68">
        <v>7</v>
      </c>
      <c r="D10" s="66" t="str">
        <f>W10</f>
        <v>Кабдылуахитов</v>
      </c>
      <c r="E10" s="67" t="str">
        <f>W15</f>
        <v>Назир Р.</v>
      </c>
      <c r="F10" s="62">
        <v>-10</v>
      </c>
      <c r="G10" s="62">
        <v>-3</v>
      </c>
      <c r="H10" s="62">
        <v>9</v>
      </c>
      <c r="I10" s="62">
        <v>9</v>
      </c>
      <c r="J10" s="75">
        <v>-5</v>
      </c>
      <c r="K10" s="81">
        <v>2</v>
      </c>
      <c r="L10" s="82">
        <v>3</v>
      </c>
      <c r="M10" s="77">
        <f>IF(OR(U10=1,U10=2,U10=3),1,0)</f>
        <v>0</v>
      </c>
      <c r="N10" s="63">
        <f>IF(OR(U10=-1,U10=-2,U10=-3),1,0)</f>
        <v>1</v>
      </c>
      <c r="O10" s="64"/>
      <c r="P10" s="65">
        <f t="shared" si="0"/>
        <v>-1</v>
      </c>
      <c r="Q10" s="65">
        <f t="shared" si="0"/>
        <v>-1</v>
      </c>
      <c r="R10" s="65">
        <f t="shared" si="0"/>
        <v>1</v>
      </c>
      <c r="S10" s="65">
        <f t="shared" si="0"/>
        <v>1</v>
      </c>
      <c r="T10" s="65">
        <f t="shared" si="0"/>
        <v>-1</v>
      </c>
      <c r="U10" s="65">
        <f>P10+Q10+R10+S10+T10</f>
        <v>-1</v>
      </c>
      <c r="V10" s="64">
        <v>2</v>
      </c>
      <c r="W10" t="s">
        <v>234</v>
      </c>
      <c r="Y10" s="64"/>
    </row>
    <row r="11" spans="1:28">
      <c r="A11" s="70">
        <v>3</v>
      </c>
      <c r="B11" s="68">
        <v>3</v>
      </c>
      <c r="C11" s="68">
        <v>6</v>
      </c>
      <c r="D11" s="67" t="str">
        <f>W11</f>
        <v>Ши Данян</v>
      </c>
      <c r="E11" s="61" t="str">
        <f>W14</f>
        <v>Мэлсов Д.</v>
      </c>
      <c r="F11" s="69">
        <v>-8</v>
      </c>
      <c r="G11" s="69">
        <v>-10</v>
      </c>
      <c r="H11" s="69">
        <v>-7</v>
      </c>
      <c r="I11" s="69"/>
      <c r="J11" s="76"/>
      <c r="K11" s="83">
        <v>0</v>
      </c>
      <c r="L11" s="84">
        <v>3</v>
      </c>
      <c r="M11" s="78">
        <f>IF(OR(U11=1,U11=2,U11=3),1,0)</f>
        <v>0</v>
      </c>
      <c r="N11" s="69">
        <f>IF(OR(U11=-1,U11=-2,U11=-3),1,0)</f>
        <v>1</v>
      </c>
      <c r="O11" s="64"/>
      <c r="P11" s="65">
        <f t="shared" si="0"/>
        <v>-1</v>
      </c>
      <c r="Q11" s="65">
        <f t="shared" si="0"/>
        <v>-1</v>
      </c>
      <c r="R11" s="65">
        <f t="shared" si="0"/>
        <v>-1</v>
      </c>
      <c r="S11" s="65">
        <f t="shared" si="0"/>
        <v>0</v>
      </c>
      <c r="T11" s="65">
        <f t="shared" si="0"/>
        <v>0</v>
      </c>
      <c r="U11" s="65">
        <f>P11+Q11+R11+S11+T11</f>
        <v>-3</v>
      </c>
      <c r="V11" s="64">
        <v>3</v>
      </c>
      <c r="W11" t="s">
        <v>83</v>
      </c>
      <c r="Y11" s="64"/>
    </row>
    <row r="12" spans="1:28" ht="13.8" thickBot="1">
      <c r="A12" s="70">
        <v>4</v>
      </c>
      <c r="B12" s="60">
        <v>4</v>
      </c>
      <c r="C12" s="60">
        <v>5</v>
      </c>
      <c r="D12" s="67" t="str">
        <f>W12</f>
        <v xml:space="preserve">Токтархан Т. </v>
      </c>
      <c r="E12" s="67" t="str">
        <f>W13</f>
        <v>Торгайбеков А.</v>
      </c>
      <c r="F12" s="62">
        <v>-8</v>
      </c>
      <c r="G12" s="62">
        <v>-5</v>
      </c>
      <c r="H12" s="62">
        <v>-8</v>
      </c>
      <c r="I12" s="62"/>
      <c r="J12" s="75"/>
      <c r="K12" s="85">
        <v>0</v>
      </c>
      <c r="L12" s="86">
        <v>3</v>
      </c>
      <c r="M12" s="77">
        <f>IF(OR(U12=1,U12=2,U12=3),1,0)</f>
        <v>0</v>
      </c>
      <c r="N12" s="63">
        <f>IF(OR(U12=-1,U12=-2,U12=-3),1,0)</f>
        <v>1</v>
      </c>
      <c r="O12" s="64"/>
      <c r="P12" s="65">
        <f t="shared" si="0"/>
        <v>-1</v>
      </c>
      <c r="Q12" s="65">
        <f t="shared" si="0"/>
        <v>-1</v>
      </c>
      <c r="R12" s="65">
        <f t="shared" si="0"/>
        <v>-1</v>
      </c>
      <c r="S12" s="65">
        <f t="shared" si="0"/>
        <v>0</v>
      </c>
      <c r="T12" s="65">
        <f t="shared" si="0"/>
        <v>0</v>
      </c>
      <c r="U12" s="65">
        <f>P12+Q12+R12+S12+T12</f>
        <v>-3</v>
      </c>
      <c r="V12" s="64">
        <v>4</v>
      </c>
      <c r="W12" t="s">
        <v>89</v>
      </c>
      <c r="Y12" s="64"/>
    </row>
    <row r="13" spans="1:28" ht="13.8" thickBot="1">
      <c r="V13" s="64">
        <v>5</v>
      </c>
      <c r="W13" t="s">
        <v>91</v>
      </c>
      <c r="Y13" s="64"/>
    </row>
    <row r="14" spans="1:28">
      <c r="A14" s="70">
        <v>1</v>
      </c>
      <c r="B14" s="60">
        <v>1</v>
      </c>
      <c r="C14" s="60">
        <v>7</v>
      </c>
      <c r="D14" s="61" t="str">
        <f>D9</f>
        <v>Мамай А.</v>
      </c>
      <c r="E14" s="61" t="str">
        <f>E10</f>
        <v>Назир Р.</v>
      </c>
      <c r="F14" s="62">
        <v>-6</v>
      </c>
      <c r="G14" s="62">
        <v>6</v>
      </c>
      <c r="H14" s="62">
        <v>-13</v>
      </c>
      <c r="I14" s="62">
        <v>5</v>
      </c>
      <c r="J14" s="75">
        <v>-8</v>
      </c>
      <c r="K14" s="79">
        <v>2</v>
      </c>
      <c r="L14" s="80">
        <v>3</v>
      </c>
      <c r="M14" s="77">
        <f>IF(OR(U14=1,U14=2,U14=3),1,0)</f>
        <v>0</v>
      </c>
      <c r="N14" s="63">
        <f>IF(OR(U14=-1,U14=-2,U14=-3),1,0)</f>
        <v>1</v>
      </c>
      <c r="O14" s="64"/>
      <c r="P14" s="65">
        <f t="shared" ref="P14:T17" si="1">SIGN(F14)</f>
        <v>-1</v>
      </c>
      <c r="Q14" s="65">
        <f t="shared" si="1"/>
        <v>1</v>
      </c>
      <c r="R14" s="65">
        <f t="shared" si="1"/>
        <v>-1</v>
      </c>
      <c r="S14" s="65">
        <f t="shared" si="1"/>
        <v>1</v>
      </c>
      <c r="T14" s="65">
        <f t="shared" si="1"/>
        <v>-1</v>
      </c>
      <c r="U14" s="65">
        <f>P14+Q14+R14+S14+T14</f>
        <v>-1</v>
      </c>
      <c r="V14" s="64">
        <v>6</v>
      </c>
      <c r="W14" t="s">
        <v>90</v>
      </c>
      <c r="Y14" s="64"/>
    </row>
    <row r="15" spans="1:28">
      <c r="A15" s="70">
        <v>2</v>
      </c>
      <c r="B15" s="60">
        <v>2</v>
      </c>
      <c r="C15" s="68">
        <v>6</v>
      </c>
      <c r="D15" s="66" t="str">
        <f>D10</f>
        <v>Кабдылуахитов</v>
      </c>
      <c r="E15" s="67" t="str">
        <f>E11</f>
        <v>Мэлсов Д.</v>
      </c>
      <c r="F15" s="62">
        <v>-8</v>
      </c>
      <c r="G15" s="62">
        <v>-7</v>
      </c>
      <c r="H15" s="62">
        <v>-3</v>
      </c>
      <c r="I15" s="62"/>
      <c r="J15" s="75"/>
      <c r="K15" s="81">
        <v>0</v>
      </c>
      <c r="L15" s="82">
        <v>3</v>
      </c>
      <c r="M15" s="77">
        <f>IF(OR(U15=1,U15=2,U15=3),1,0)</f>
        <v>0</v>
      </c>
      <c r="N15" s="63">
        <f>IF(OR(U15=-1,U15=-2,U15=-3),1,0)</f>
        <v>1</v>
      </c>
      <c r="O15" s="64"/>
      <c r="P15" s="65">
        <f t="shared" si="1"/>
        <v>-1</v>
      </c>
      <c r="Q15" s="65">
        <f t="shared" si="1"/>
        <v>-1</v>
      </c>
      <c r="R15" s="65">
        <f t="shared" si="1"/>
        <v>-1</v>
      </c>
      <c r="S15" s="65">
        <f t="shared" si="1"/>
        <v>0</v>
      </c>
      <c r="T15" s="65">
        <f t="shared" si="1"/>
        <v>0</v>
      </c>
      <c r="U15" s="65">
        <f>P15+Q15+R15+S15+T15</f>
        <v>-3</v>
      </c>
      <c r="V15" s="64">
        <v>7</v>
      </c>
      <c r="W15" t="s">
        <v>94</v>
      </c>
      <c r="Y15" s="64"/>
    </row>
    <row r="16" spans="1:28">
      <c r="A16" s="70">
        <v>3</v>
      </c>
      <c r="B16" s="68">
        <v>3</v>
      </c>
      <c r="C16" s="68">
        <v>5</v>
      </c>
      <c r="D16" s="67" t="str">
        <f>D11</f>
        <v>Ши Данян</v>
      </c>
      <c r="E16" s="61" t="str">
        <f>E12</f>
        <v>Торгайбеков А.</v>
      </c>
      <c r="F16" s="69">
        <v>-7</v>
      </c>
      <c r="G16" s="69">
        <v>-7</v>
      </c>
      <c r="H16" s="69">
        <v>-6</v>
      </c>
      <c r="I16" s="69"/>
      <c r="J16" s="76"/>
      <c r="K16" s="83">
        <v>0</v>
      </c>
      <c r="L16" s="84">
        <v>3</v>
      </c>
      <c r="M16" s="78">
        <f>IF(OR(U16=1,U16=2,U16=3),1,0)</f>
        <v>0</v>
      </c>
      <c r="N16" s="69">
        <f>IF(OR(U16=-1,U16=-2,U16=-3),1,0)</f>
        <v>1</v>
      </c>
      <c r="O16" s="64"/>
      <c r="P16" s="65">
        <f t="shared" si="1"/>
        <v>-1</v>
      </c>
      <c r="Q16" s="65">
        <f t="shared" si="1"/>
        <v>-1</v>
      </c>
      <c r="R16" s="65">
        <f t="shared" si="1"/>
        <v>-1</v>
      </c>
      <c r="S16" s="65">
        <f t="shared" si="1"/>
        <v>0</v>
      </c>
      <c r="T16" s="65">
        <f t="shared" si="1"/>
        <v>0</v>
      </c>
      <c r="U16" s="65">
        <f>P16+Q16+R16+S16+T16</f>
        <v>-3</v>
      </c>
      <c r="V16" s="64">
        <v>8</v>
      </c>
      <c r="W16" t="s">
        <v>93</v>
      </c>
      <c r="Y16" s="64"/>
    </row>
    <row r="17" spans="1:25" ht="13.8" thickBot="1">
      <c r="A17" s="70">
        <v>4</v>
      </c>
      <c r="B17" s="60">
        <v>4</v>
      </c>
      <c r="C17" s="60">
        <v>8</v>
      </c>
      <c r="D17" s="67" t="str">
        <f>D12</f>
        <v xml:space="preserve">Токтархан Т. </v>
      </c>
      <c r="E17" s="67" t="str">
        <f>E9</f>
        <v>Абил Т.</v>
      </c>
      <c r="F17" s="62">
        <v>-6</v>
      </c>
      <c r="G17" s="62">
        <v>-10</v>
      </c>
      <c r="H17" s="62">
        <v>-8</v>
      </c>
      <c r="I17" s="62"/>
      <c r="J17" s="75"/>
      <c r="K17" s="85">
        <v>0</v>
      </c>
      <c r="L17" s="86">
        <v>3</v>
      </c>
      <c r="M17" s="77">
        <f>IF(OR(U17=1,U17=2,U17=3),1,0)</f>
        <v>0</v>
      </c>
      <c r="N17" s="63">
        <f>IF(OR(U17=-1,U17=-2,U17=-3),1,0)</f>
        <v>1</v>
      </c>
      <c r="O17" s="64"/>
      <c r="P17" s="65">
        <f t="shared" si="1"/>
        <v>-1</v>
      </c>
      <c r="Q17" s="65">
        <f t="shared" si="1"/>
        <v>-1</v>
      </c>
      <c r="R17" s="65">
        <f t="shared" si="1"/>
        <v>-1</v>
      </c>
      <c r="S17" s="65">
        <f t="shared" si="1"/>
        <v>0</v>
      </c>
      <c r="T17" s="65">
        <f t="shared" si="1"/>
        <v>0</v>
      </c>
      <c r="U17" s="65">
        <f>P17+Q17+R17+S17+T17</f>
        <v>-3</v>
      </c>
      <c r="Y17" s="64"/>
    </row>
    <row r="18" spans="1:25" ht="13.8" thickBot="1"/>
    <row r="19" spans="1:25">
      <c r="A19" s="70">
        <v>1</v>
      </c>
      <c r="B19" s="60">
        <v>1</v>
      </c>
      <c r="C19" s="60">
        <v>6</v>
      </c>
      <c r="D19" s="61" t="str">
        <f>D14</f>
        <v>Мамай А.</v>
      </c>
      <c r="E19" s="61" t="str">
        <f>E15</f>
        <v>Мэлсов Д.</v>
      </c>
      <c r="F19" s="62">
        <v>-8</v>
      </c>
      <c r="G19" s="62">
        <v>-6</v>
      </c>
      <c r="H19" s="62">
        <v>9</v>
      </c>
      <c r="I19" s="62">
        <v>-9</v>
      </c>
      <c r="J19" s="75"/>
      <c r="K19" s="79">
        <v>1</v>
      </c>
      <c r="L19" s="80">
        <v>3</v>
      </c>
      <c r="M19" s="77">
        <f>IF(OR(U19=1,U19=2,U19=3),1,0)</f>
        <v>0</v>
      </c>
      <c r="N19" s="63">
        <f>IF(OR(U19=-1,U19=-2,U19=-3),1,0)</f>
        <v>1</v>
      </c>
      <c r="O19" s="64"/>
      <c r="P19" s="65">
        <f t="shared" ref="P19:T22" si="2">SIGN(F19)</f>
        <v>-1</v>
      </c>
      <c r="Q19" s="65">
        <f t="shared" si="2"/>
        <v>-1</v>
      </c>
      <c r="R19" s="65">
        <f t="shared" si="2"/>
        <v>1</v>
      </c>
      <c r="S19" s="65">
        <f t="shared" si="2"/>
        <v>-1</v>
      </c>
      <c r="T19" s="65">
        <f t="shared" si="2"/>
        <v>0</v>
      </c>
      <c r="U19" s="65">
        <f>P19+Q19+R19+S19+T19</f>
        <v>-2</v>
      </c>
    </row>
    <row r="20" spans="1:25">
      <c r="A20" s="70">
        <v>2</v>
      </c>
      <c r="B20" s="60">
        <v>2</v>
      </c>
      <c r="C20" s="68">
        <v>5</v>
      </c>
      <c r="D20" s="66" t="str">
        <f>D15</f>
        <v>Кабдылуахитов</v>
      </c>
      <c r="E20" s="67" t="str">
        <f>E16</f>
        <v>Торгайбеков А.</v>
      </c>
      <c r="F20" s="62">
        <v>-9</v>
      </c>
      <c r="G20" s="62">
        <v>-8</v>
      </c>
      <c r="H20" s="62">
        <v>-7</v>
      </c>
      <c r="I20" s="62"/>
      <c r="J20" s="75"/>
      <c r="K20" s="81">
        <v>0</v>
      </c>
      <c r="L20" s="82">
        <v>3</v>
      </c>
      <c r="M20" s="77">
        <f>IF(OR(U20=1,U20=2,U20=3),1,0)</f>
        <v>0</v>
      </c>
      <c r="N20" s="63">
        <f>IF(OR(U20=-1,U20=-2,U20=-3),1,0)</f>
        <v>1</v>
      </c>
      <c r="O20" s="64"/>
      <c r="P20" s="65">
        <f t="shared" si="2"/>
        <v>-1</v>
      </c>
      <c r="Q20" s="65">
        <f t="shared" si="2"/>
        <v>-1</v>
      </c>
      <c r="R20" s="65">
        <f t="shared" si="2"/>
        <v>-1</v>
      </c>
      <c r="S20" s="65">
        <f t="shared" si="2"/>
        <v>0</v>
      </c>
      <c r="T20" s="65">
        <f t="shared" si="2"/>
        <v>0</v>
      </c>
      <c r="U20" s="65">
        <f>P20+Q20+R20+S20+T20</f>
        <v>-3</v>
      </c>
    </row>
    <row r="21" spans="1:25">
      <c r="A21" s="70">
        <v>3</v>
      </c>
      <c r="B21" s="68">
        <v>3</v>
      </c>
      <c r="C21" s="68">
        <v>8</v>
      </c>
      <c r="D21" s="67" t="str">
        <f>D16</f>
        <v>Ши Данян</v>
      </c>
      <c r="E21" s="61" t="str">
        <f>E17</f>
        <v>Абил Т.</v>
      </c>
      <c r="F21" s="69">
        <v>-15</v>
      </c>
      <c r="G21" s="69">
        <v>8</v>
      </c>
      <c r="H21" s="69">
        <v>-9</v>
      </c>
      <c r="I21" s="69">
        <v>-8</v>
      </c>
      <c r="J21" s="76"/>
      <c r="K21" s="83">
        <v>1</v>
      </c>
      <c r="L21" s="84">
        <v>3</v>
      </c>
      <c r="M21" s="78">
        <f>IF(OR(U21=1,U21=2,U21=3),1,0)</f>
        <v>0</v>
      </c>
      <c r="N21" s="69">
        <f>IF(OR(U21=-1,U21=-2,U21=-3),1,0)</f>
        <v>1</v>
      </c>
      <c r="O21" s="64"/>
      <c r="P21" s="65">
        <f t="shared" si="2"/>
        <v>-1</v>
      </c>
      <c r="Q21" s="65">
        <f t="shared" si="2"/>
        <v>1</v>
      </c>
      <c r="R21" s="65">
        <f t="shared" si="2"/>
        <v>-1</v>
      </c>
      <c r="S21" s="65">
        <f t="shared" si="2"/>
        <v>-1</v>
      </c>
      <c r="T21" s="65">
        <f t="shared" si="2"/>
        <v>0</v>
      </c>
      <c r="U21" s="65">
        <f>P21+Q21+R21+S21+T21</f>
        <v>-2</v>
      </c>
    </row>
    <row r="22" spans="1:25" ht="13.8" thickBot="1">
      <c r="A22" s="70">
        <v>4</v>
      </c>
      <c r="B22" s="60">
        <v>4</v>
      </c>
      <c r="C22" s="60">
        <v>7</v>
      </c>
      <c r="D22" s="67" t="str">
        <f>D17</f>
        <v xml:space="preserve">Токтархан Т. </v>
      </c>
      <c r="E22" s="67" t="str">
        <f>E14</f>
        <v>Назир Р.</v>
      </c>
      <c r="F22" s="62">
        <v>-8</v>
      </c>
      <c r="G22" s="62">
        <v>-6</v>
      </c>
      <c r="H22" s="62">
        <v>-12</v>
      </c>
      <c r="I22" s="62"/>
      <c r="J22" s="75"/>
      <c r="K22" s="85">
        <v>0</v>
      </c>
      <c r="L22" s="86">
        <v>3</v>
      </c>
      <c r="M22" s="77">
        <f>IF(OR(U22=1,U22=2,U22=3),1,0)</f>
        <v>0</v>
      </c>
      <c r="N22" s="63">
        <f>IF(OR(U22=-1,U22=-2,U22=-3),1,0)</f>
        <v>1</v>
      </c>
      <c r="O22" s="64"/>
      <c r="P22" s="65">
        <f t="shared" si="2"/>
        <v>-1</v>
      </c>
      <c r="Q22" s="65">
        <f t="shared" si="2"/>
        <v>-1</v>
      </c>
      <c r="R22" s="65">
        <f t="shared" si="2"/>
        <v>-1</v>
      </c>
      <c r="S22" s="65">
        <f t="shared" si="2"/>
        <v>0</v>
      </c>
      <c r="T22" s="65">
        <f t="shared" si="2"/>
        <v>0</v>
      </c>
      <c r="U22" s="65">
        <f>P22+Q22+R22+S22+T22</f>
        <v>-3</v>
      </c>
    </row>
    <row r="23" spans="1:25" ht="13.8" thickBot="1"/>
    <row r="24" spans="1:25">
      <c r="A24" s="70">
        <v>1</v>
      </c>
      <c r="B24" s="60">
        <v>1</v>
      </c>
      <c r="C24" s="60">
        <v>5</v>
      </c>
      <c r="D24" s="61" t="str">
        <f>D19</f>
        <v>Мамай А.</v>
      </c>
      <c r="E24" s="61" t="str">
        <f>E20</f>
        <v>Торгайбеков А.</v>
      </c>
      <c r="F24" s="62">
        <v>-8</v>
      </c>
      <c r="G24" s="62">
        <v>3</v>
      </c>
      <c r="H24" s="62">
        <v>-5</v>
      </c>
      <c r="I24" s="62">
        <v>6</v>
      </c>
      <c r="J24" s="75">
        <v>-2</v>
      </c>
      <c r="K24" s="79">
        <v>2</v>
      </c>
      <c r="L24" s="80">
        <v>3</v>
      </c>
      <c r="M24" s="77">
        <f>IF(OR(U24=1,U24=2,U24=3),1,0)</f>
        <v>0</v>
      </c>
      <c r="N24" s="63">
        <f>IF(OR(U24=-1,U24=-2,U24=-3),1,0)</f>
        <v>1</v>
      </c>
      <c r="O24" s="64"/>
      <c r="P24" s="65">
        <f t="shared" ref="P24:T27" si="3">SIGN(F24)</f>
        <v>-1</v>
      </c>
      <c r="Q24" s="65">
        <f t="shared" si="3"/>
        <v>1</v>
      </c>
      <c r="R24" s="65">
        <f t="shared" si="3"/>
        <v>-1</v>
      </c>
      <c r="S24" s="65">
        <f t="shared" si="3"/>
        <v>1</v>
      </c>
      <c r="T24" s="65">
        <f t="shared" si="3"/>
        <v>-1</v>
      </c>
      <c r="U24" s="65">
        <f>P24+Q24+R24+S24+T24</f>
        <v>-1</v>
      </c>
    </row>
    <row r="25" spans="1:25">
      <c r="A25" s="70">
        <v>2</v>
      </c>
      <c r="B25" s="60">
        <v>2</v>
      </c>
      <c r="C25" s="68">
        <v>8</v>
      </c>
      <c r="D25" s="66" t="str">
        <f>D20</f>
        <v>Кабдылуахитов</v>
      </c>
      <c r="E25" s="67" t="str">
        <f>E21</f>
        <v>Абил Т.</v>
      </c>
      <c r="F25" s="62">
        <v>10</v>
      </c>
      <c r="G25" s="62">
        <v>-8</v>
      </c>
      <c r="H25" s="62">
        <v>-10</v>
      </c>
      <c r="I25" s="62">
        <v>-8</v>
      </c>
      <c r="J25" s="75"/>
      <c r="K25" s="81">
        <v>1</v>
      </c>
      <c r="L25" s="82">
        <v>3</v>
      </c>
      <c r="M25" s="77">
        <f>IF(OR(U25=1,U25=2,U25=3),1,0)</f>
        <v>0</v>
      </c>
      <c r="N25" s="63">
        <f>IF(OR(U25=-1,U25=-2,U25=-3),1,0)</f>
        <v>1</v>
      </c>
      <c r="O25" s="64"/>
      <c r="P25" s="65">
        <f t="shared" si="3"/>
        <v>1</v>
      </c>
      <c r="Q25" s="65">
        <f t="shared" si="3"/>
        <v>-1</v>
      </c>
      <c r="R25" s="65">
        <f t="shared" si="3"/>
        <v>-1</v>
      </c>
      <c r="S25" s="65">
        <f t="shared" si="3"/>
        <v>-1</v>
      </c>
      <c r="T25" s="65">
        <f t="shared" si="3"/>
        <v>0</v>
      </c>
      <c r="U25" s="65">
        <f>P25+Q25+R25+S25+T25</f>
        <v>-2</v>
      </c>
      <c r="Y25" s="64"/>
    </row>
    <row r="26" spans="1:25">
      <c r="A26" s="70">
        <v>3</v>
      </c>
      <c r="B26" s="68">
        <v>3</v>
      </c>
      <c r="C26" s="68">
        <v>7</v>
      </c>
      <c r="D26" s="67" t="str">
        <f>D21</f>
        <v>Ши Данян</v>
      </c>
      <c r="E26" s="61" t="str">
        <f>E22</f>
        <v>Назир Р.</v>
      </c>
      <c r="F26" s="69">
        <v>-2</v>
      </c>
      <c r="G26" s="69">
        <v>-7</v>
      </c>
      <c r="H26" s="69">
        <v>4</v>
      </c>
      <c r="I26" s="69">
        <v>-8</v>
      </c>
      <c r="J26" s="76"/>
      <c r="K26" s="83">
        <v>1</v>
      </c>
      <c r="L26" s="84">
        <v>3</v>
      </c>
      <c r="M26" s="78">
        <f>IF(OR(U26=1,U26=2,U26=3),1,0)</f>
        <v>0</v>
      </c>
      <c r="N26" s="69">
        <f>IF(OR(U26=-1,U26=-2,U26=-3),1,0)</f>
        <v>1</v>
      </c>
      <c r="O26" s="64"/>
      <c r="P26" s="65">
        <f t="shared" si="3"/>
        <v>-1</v>
      </c>
      <c r="Q26" s="65">
        <f t="shared" si="3"/>
        <v>-1</v>
      </c>
      <c r="R26" s="65">
        <f t="shared" si="3"/>
        <v>1</v>
      </c>
      <c r="S26" s="65">
        <f t="shared" si="3"/>
        <v>-1</v>
      </c>
      <c r="T26" s="65">
        <f t="shared" si="3"/>
        <v>0</v>
      </c>
      <c r="U26" s="65">
        <f>P26+Q26+R26+S26+T26</f>
        <v>-2</v>
      </c>
      <c r="Y26" s="64"/>
    </row>
    <row r="27" spans="1:25" ht="13.8" thickBot="1">
      <c r="A27" s="70">
        <v>4</v>
      </c>
      <c r="B27" s="60">
        <v>4</v>
      </c>
      <c r="C27" s="60">
        <v>6</v>
      </c>
      <c r="D27" s="67" t="str">
        <f>D22</f>
        <v xml:space="preserve">Токтархан Т. </v>
      </c>
      <c r="E27" s="67" t="str">
        <f>E19</f>
        <v>Мэлсов Д.</v>
      </c>
      <c r="F27" s="62">
        <v>-4</v>
      </c>
      <c r="G27" s="62">
        <v>-14</v>
      </c>
      <c r="H27" s="62">
        <v>-4</v>
      </c>
      <c r="I27" s="62"/>
      <c r="J27" s="75"/>
      <c r="K27" s="85">
        <v>0</v>
      </c>
      <c r="L27" s="86">
        <v>3</v>
      </c>
      <c r="M27" s="77">
        <f>IF(OR(U27=1,U27=2,U27=3),1,0)</f>
        <v>0</v>
      </c>
      <c r="N27" s="63">
        <f>IF(OR(U27=-1,U27=-2,U27=-3),1,0)</f>
        <v>1</v>
      </c>
      <c r="O27" s="64"/>
      <c r="P27" s="65">
        <f t="shared" si="3"/>
        <v>-1</v>
      </c>
      <c r="Q27" s="65">
        <f t="shared" si="3"/>
        <v>-1</v>
      </c>
      <c r="R27" s="65">
        <f t="shared" si="3"/>
        <v>-1</v>
      </c>
      <c r="S27" s="65">
        <f t="shared" si="3"/>
        <v>0</v>
      </c>
      <c r="T27" s="65">
        <f t="shared" si="3"/>
        <v>0</v>
      </c>
      <c r="U27" s="65">
        <f>P27+Q27+R27+S27+T27</f>
        <v>-3</v>
      </c>
      <c r="Y27" s="64"/>
    </row>
    <row r="28" spans="1:25">
      <c r="Y28" s="64"/>
    </row>
    <row r="29" spans="1:25">
      <c r="D29" s="236" t="s">
        <v>426</v>
      </c>
      <c r="E29" s="236"/>
      <c r="F29" s="236"/>
      <c r="G29" s="236"/>
      <c r="H29" s="236"/>
      <c r="I29" s="236"/>
      <c r="J29" s="236"/>
      <c r="K29" s="236"/>
      <c r="Y29" s="64"/>
    </row>
    <row r="30" spans="1:25">
      <c r="D30" s="236" t="s">
        <v>227</v>
      </c>
      <c r="E30" s="236"/>
      <c r="F30" s="236"/>
      <c r="G30" s="236"/>
      <c r="H30" s="236"/>
      <c r="I30" s="236"/>
      <c r="J30" s="236"/>
      <c r="K30" s="236"/>
      <c r="Y30" s="64"/>
    </row>
    <row r="31" spans="1:25" ht="13.8" thickBot="1">
      <c r="Y31" s="64"/>
    </row>
    <row r="32" spans="1:25">
      <c r="A32" s="70">
        <v>1</v>
      </c>
      <c r="B32" s="60">
        <v>1</v>
      </c>
      <c r="C32" s="60">
        <v>8</v>
      </c>
      <c r="D32" s="61" t="str">
        <f>W32</f>
        <v>Ханзада А.</v>
      </c>
      <c r="E32" s="61" t="str">
        <f>W39</f>
        <v>Тагабек З</v>
      </c>
      <c r="F32" s="62">
        <v>-8</v>
      </c>
      <c r="G32" s="62">
        <v>8</v>
      </c>
      <c r="H32" s="62">
        <v>-9</v>
      </c>
      <c r="I32" s="62">
        <v>7</v>
      </c>
      <c r="J32" s="75">
        <v>4</v>
      </c>
      <c r="K32" s="79">
        <v>3</v>
      </c>
      <c r="L32" s="80">
        <v>2</v>
      </c>
      <c r="M32" s="77">
        <f>IF(OR(U32=1,U32=2,U32=3),1,0)</f>
        <v>1</v>
      </c>
      <c r="N32" s="63">
        <f>IF(OR(U32=-1,U32=-2,U32=-3),1,0)</f>
        <v>0</v>
      </c>
      <c r="O32" s="64"/>
      <c r="P32" s="65">
        <f t="shared" ref="P32:T35" si="4">SIGN(F32)</f>
        <v>-1</v>
      </c>
      <c r="Q32" s="65">
        <f t="shared" si="4"/>
        <v>1</v>
      </c>
      <c r="R32" s="65">
        <f t="shared" si="4"/>
        <v>-1</v>
      </c>
      <c r="S32" s="65">
        <f t="shared" si="4"/>
        <v>1</v>
      </c>
      <c r="T32" s="65">
        <f t="shared" si="4"/>
        <v>1</v>
      </c>
      <c r="U32" s="65">
        <f>P32+Q32+R32+S32+T32</f>
        <v>1</v>
      </c>
      <c r="V32" s="64">
        <v>1</v>
      </c>
      <c r="W32" t="s">
        <v>86</v>
      </c>
      <c r="Y32" s="64"/>
    </row>
    <row r="33" spans="1:23">
      <c r="A33" s="70">
        <v>2</v>
      </c>
      <c r="B33" s="60">
        <v>2</v>
      </c>
      <c r="C33" s="68">
        <v>7</v>
      </c>
      <c r="D33" s="66" t="str">
        <f>W33</f>
        <v>Касенов Д.</v>
      </c>
      <c r="E33" s="67" t="str">
        <f>W38</f>
        <v>Абдыхалык Н.</v>
      </c>
      <c r="F33" s="62">
        <v>0</v>
      </c>
      <c r="G33" s="62">
        <v>0</v>
      </c>
      <c r="H33" s="62">
        <v>0</v>
      </c>
      <c r="I33" s="62"/>
      <c r="J33" s="75"/>
      <c r="K33" s="81" t="s">
        <v>298</v>
      </c>
      <c r="L33" s="82" t="s">
        <v>297</v>
      </c>
      <c r="M33" s="77">
        <f>IF(OR(U33=1,U33=2,U33=3),1,0)</f>
        <v>0</v>
      </c>
      <c r="N33" s="63">
        <f>IF(OR(U33=-1,U33=-2,U33=-3),1,0)</f>
        <v>0</v>
      </c>
      <c r="O33" s="64"/>
      <c r="P33" s="65">
        <f t="shared" si="4"/>
        <v>0</v>
      </c>
      <c r="Q33" s="65">
        <f t="shared" si="4"/>
        <v>0</v>
      </c>
      <c r="R33" s="65">
        <f t="shared" si="4"/>
        <v>0</v>
      </c>
      <c r="S33" s="65">
        <f t="shared" si="4"/>
        <v>0</v>
      </c>
      <c r="T33" s="65">
        <f t="shared" si="4"/>
        <v>0</v>
      </c>
      <c r="U33" s="65">
        <f>P33+Q33+R33+S33+T33</f>
        <v>0</v>
      </c>
      <c r="V33" s="64">
        <v>2</v>
      </c>
      <c r="W33" t="s">
        <v>88</v>
      </c>
    </row>
    <row r="34" spans="1:23">
      <c r="A34" s="70">
        <v>3</v>
      </c>
      <c r="B34" s="68">
        <v>3</v>
      </c>
      <c r="C34" s="68">
        <v>6</v>
      </c>
      <c r="D34" s="67" t="str">
        <f>W34</f>
        <v>Моминжанов А.</v>
      </c>
      <c r="E34" s="61" t="str">
        <f>W37</f>
        <v>Бакыт А.</v>
      </c>
      <c r="F34" s="69">
        <v>7</v>
      </c>
      <c r="G34" s="69">
        <v>-6</v>
      </c>
      <c r="H34" s="69">
        <v>5</v>
      </c>
      <c r="I34" s="69">
        <v>-10</v>
      </c>
      <c r="J34" s="76">
        <v>2</v>
      </c>
      <c r="K34" s="83">
        <v>3</v>
      </c>
      <c r="L34" s="84">
        <v>2</v>
      </c>
      <c r="M34" s="78">
        <f>IF(OR(U34=1,U34=2,U34=3),1,0)</f>
        <v>1</v>
      </c>
      <c r="N34" s="69">
        <f>IF(OR(U34=-1,U34=-2,U34=-3),1,0)</f>
        <v>0</v>
      </c>
      <c r="O34" s="64"/>
      <c r="P34" s="65">
        <f t="shared" si="4"/>
        <v>1</v>
      </c>
      <c r="Q34" s="65">
        <f t="shared" si="4"/>
        <v>-1</v>
      </c>
      <c r="R34" s="65">
        <f t="shared" si="4"/>
        <v>1</v>
      </c>
      <c r="S34" s="65">
        <f t="shared" si="4"/>
        <v>-1</v>
      </c>
      <c r="T34" s="65">
        <f t="shared" si="4"/>
        <v>1</v>
      </c>
      <c r="U34" s="65">
        <f>P34+Q34+R34+S34+T34</f>
        <v>1</v>
      </c>
      <c r="V34" s="64">
        <v>3</v>
      </c>
      <c r="W34" t="s">
        <v>87</v>
      </c>
    </row>
    <row r="35" spans="1:23" ht="13.8" thickBot="1">
      <c r="A35" s="70">
        <v>4</v>
      </c>
      <c r="B35" s="60">
        <v>4</v>
      </c>
      <c r="C35" s="60">
        <v>5</v>
      </c>
      <c r="D35" s="67" t="str">
        <f>W35</f>
        <v>Биримгалиев А.</v>
      </c>
      <c r="E35" s="67" t="str">
        <f>W36</f>
        <v>Оралханов Е.</v>
      </c>
      <c r="F35" s="62">
        <v>11</v>
      </c>
      <c r="G35" s="62">
        <v>9</v>
      </c>
      <c r="H35" s="62">
        <v>-8</v>
      </c>
      <c r="I35" s="62">
        <v>9</v>
      </c>
      <c r="J35" s="75"/>
      <c r="K35" s="85">
        <v>3</v>
      </c>
      <c r="L35" s="86">
        <v>1</v>
      </c>
      <c r="M35" s="77">
        <f>IF(OR(U35=1,U35=2,U35=3),1,0)</f>
        <v>1</v>
      </c>
      <c r="N35" s="63">
        <f>IF(OR(U35=-1,U35=-2,U35=-3),1,0)</f>
        <v>0</v>
      </c>
      <c r="O35" s="64"/>
      <c r="P35" s="65">
        <f t="shared" si="4"/>
        <v>1</v>
      </c>
      <c r="Q35" s="65">
        <f t="shared" si="4"/>
        <v>1</v>
      </c>
      <c r="R35" s="65">
        <f t="shared" si="4"/>
        <v>-1</v>
      </c>
      <c r="S35" s="65">
        <f t="shared" si="4"/>
        <v>1</v>
      </c>
      <c r="T35" s="65">
        <f t="shared" si="4"/>
        <v>0</v>
      </c>
      <c r="U35" s="65">
        <f>P35+Q35+R35+S35+T35</f>
        <v>2</v>
      </c>
      <c r="V35" s="64">
        <v>4</v>
      </c>
      <c r="W35" t="s">
        <v>84</v>
      </c>
    </row>
    <row r="36" spans="1:23" ht="13.8" thickBot="1">
      <c r="V36" s="64">
        <v>5</v>
      </c>
      <c r="W36" t="s">
        <v>96</v>
      </c>
    </row>
    <row r="37" spans="1:23">
      <c r="A37" s="70">
        <v>1</v>
      </c>
      <c r="B37" s="60">
        <v>1</v>
      </c>
      <c r="C37" s="60">
        <v>7</v>
      </c>
      <c r="D37" s="61" t="str">
        <f>D32</f>
        <v>Ханзада А.</v>
      </c>
      <c r="E37" s="61" t="str">
        <f>E33</f>
        <v>Абдыхалык Н.</v>
      </c>
      <c r="F37" s="62">
        <v>0</v>
      </c>
      <c r="G37" s="62">
        <v>0</v>
      </c>
      <c r="H37" s="62">
        <v>0</v>
      </c>
      <c r="I37" s="62"/>
      <c r="J37" s="75"/>
      <c r="K37" s="79" t="s">
        <v>298</v>
      </c>
      <c r="L37" s="80" t="s">
        <v>297</v>
      </c>
      <c r="M37" s="77">
        <f>IF(OR(U37=1,U37=2,U37=3),1,0)</f>
        <v>0</v>
      </c>
      <c r="N37" s="63">
        <f>IF(OR(U37=-1,U37=-2,U37=-3),1,0)</f>
        <v>0</v>
      </c>
      <c r="O37" s="64"/>
      <c r="P37" s="65">
        <f t="shared" ref="P37:T40" si="5">SIGN(F37)</f>
        <v>0</v>
      </c>
      <c r="Q37" s="65">
        <f t="shared" si="5"/>
        <v>0</v>
      </c>
      <c r="R37" s="65">
        <f t="shared" si="5"/>
        <v>0</v>
      </c>
      <c r="S37" s="65">
        <f t="shared" si="5"/>
        <v>0</v>
      </c>
      <c r="T37" s="65">
        <f t="shared" si="5"/>
        <v>0</v>
      </c>
      <c r="U37" s="65">
        <f>P37+Q37+R37+S37+T37</f>
        <v>0</v>
      </c>
      <c r="V37" s="64">
        <v>6</v>
      </c>
      <c r="W37" t="s">
        <v>92</v>
      </c>
    </row>
    <row r="38" spans="1:23">
      <c r="A38" s="70">
        <v>2</v>
      </c>
      <c r="B38" s="60">
        <v>2</v>
      </c>
      <c r="C38" s="68">
        <v>6</v>
      </c>
      <c r="D38" s="66" t="str">
        <f>D33</f>
        <v>Касенов Д.</v>
      </c>
      <c r="E38" s="67" t="str">
        <f>E34</f>
        <v>Бакыт А.</v>
      </c>
      <c r="F38" s="62">
        <v>7</v>
      </c>
      <c r="G38" s="62">
        <v>7</v>
      </c>
      <c r="H38" s="62">
        <v>6</v>
      </c>
      <c r="I38" s="62"/>
      <c r="J38" s="75"/>
      <c r="K38" s="81">
        <v>3</v>
      </c>
      <c r="L38" s="82">
        <v>0</v>
      </c>
      <c r="M38" s="77">
        <f>IF(OR(U38=1,U38=2,U38=3),1,0)</f>
        <v>1</v>
      </c>
      <c r="N38" s="63">
        <f>IF(OR(U38=-1,U38=-2,U38=-3),1,0)</f>
        <v>0</v>
      </c>
      <c r="O38" s="64"/>
      <c r="P38" s="65">
        <f t="shared" si="5"/>
        <v>1</v>
      </c>
      <c r="Q38" s="65">
        <f t="shared" si="5"/>
        <v>1</v>
      </c>
      <c r="R38" s="65">
        <f t="shared" si="5"/>
        <v>1</v>
      </c>
      <c r="S38" s="65">
        <f t="shared" si="5"/>
        <v>0</v>
      </c>
      <c r="T38" s="65">
        <f t="shared" si="5"/>
        <v>0</v>
      </c>
      <c r="U38" s="65">
        <f>P38+Q38+R38+S38+T38</f>
        <v>3</v>
      </c>
      <c r="V38" s="64">
        <v>7</v>
      </c>
      <c r="W38" t="s">
        <v>95</v>
      </c>
    </row>
    <row r="39" spans="1:23">
      <c r="A39" s="70">
        <v>3</v>
      </c>
      <c r="B39" s="68">
        <v>3</v>
      </c>
      <c r="C39" s="68">
        <v>5</v>
      </c>
      <c r="D39" s="67" t="str">
        <f>D34</f>
        <v>Моминжанов А.</v>
      </c>
      <c r="E39" s="61" t="str">
        <f>E35</f>
        <v>Оралханов Е.</v>
      </c>
      <c r="F39" s="69">
        <v>4</v>
      </c>
      <c r="G39" s="69">
        <v>-9</v>
      </c>
      <c r="H39" s="69">
        <v>10</v>
      </c>
      <c r="I39" s="69">
        <v>-7</v>
      </c>
      <c r="J39" s="76">
        <v>10</v>
      </c>
      <c r="K39" s="83">
        <v>3</v>
      </c>
      <c r="L39" s="84">
        <v>2</v>
      </c>
      <c r="M39" s="78">
        <f>IF(OR(U39=1,U39=2,U39=3),1,0)</f>
        <v>1</v>
      </c>
      <c r="N39" s="69">
        <f>IF(OR(U39=-1,U39=-2,U39=-3),1,0)</f>
        <v>0</v>
      </c>
      <c r="O39" s="64"/>
      <c r="P39" s="65">
        <f t="shared" si="5"/>
        <v>1</v>
      </c>
      <c r="Q39" s="65">
        <f t="shared" si="5"/>
        <v>-1</v>
      </c>
      <c r="R39" s="65">
        <f t="shared" si="5"/>
        <v>1</v>
      </c>
      <c r="S39" s="65">
        <f t="shared" si="5"/>
        <v>-1</v>
      </c>
      <c r="T39" s="65">
        <f t="shared" si="5"/>
        <v>1</v>
      </c>
      <c r="U39" s="65">
        <f>P39+Q39+R39+S39+T39</f>
        <v>1</v>
      </c>
      <c r="V39" s="64">
        <v>8</v>
      </c>
      <c r="W39" t="s">
        <v>97</v>
      </c>
    </row>
    <row r="40" spans="1:23" ht="13.8" thickBot="1">
      <c r="A40" s="70">
        <v>4</v>
      </c>
      <c r="B40" s="60">
        <v>4</v>
      </c>
      <c r="C40" s="60">
        <v>8</v>
      </c>
      <c r="D40" s="67" t="str">
        <f>D35</f>
        <v>Биримгалиев А.</v>
      </c>
      <c r="E40" s="67" t="str">
        <f>E32</f>
        <v>Тагабек З</v>
      </c>
      <c r="F40" s="62">
        <v>6</v>
      </c>
      <c r="G40" s="62">
        <v>7</v>
      </c>
      <c r="H40" s="62">
        <v>5</v>
      </c>
      <c r="I40" s="62"/>
      <c r="J40" s="75"/>
      <c r="K40" s="85">
        <v>3</v>
      </c>
      <c r="L40" s="86">
        <v>0</v>
      </c>
      <c r="M40" s="77">
        <f>IF(OR(U40=1,U40=2,U40=3),1,0)</f>
        <v>1</v>
      </c>
      <c r="N40" s="63">
        <f>IF(OR(U40=-1,U40=-2,U40=-3),1,0)</f>
        <v>0</v>
      </c>
      <c r="O40" s="64"/>
      <c r="P40" s="65">
        <f t="shared" si="5"/>
        <v>1</v>
      </c>
      <c r="Q40" s="65">
        <f t="shared" si="5"/>
        <v>1</v>
      </c>
      <c r="R40" s="65">
        <f t="shared" si="5"/>
        <v>1</v>
      </c>
      <c r="S40" s="65">
        <f t="shared" si="5"/>
        <v>0</v>
      </c>
      <c r="T40" s="65">
        <f t="shared" si="5"/>
        <v>0</v>
      </c>
      <c r="U40" s="65">
        <f>P40+Q40+R40+S40+T40</f>
        <v>3</v>
      </c>
    </row>
    <row r="41" spans="1:23" ht="13.8" thickBot="1"/>
    <row r="42" spans="1:23">
      <c r="A42" s="70">
        <v>1</v>
      </c>
      <c r="B42" s="60">
        <v>1</v>
      </c>
      <c r="C42" s="60">
        <v>6</v>
      </c>
      <c r="D42" s="61" t="str">
        <f>D37</f>
        <v>Ханзада А.</v>
      </c>
      <c r="E42" s="61" t="str">
        <f>E38</f>
        <v>Бакыт А.</v>
      </c>
      <c r="F42" s="62">
        <v>-7</v>
      </c>
      <c r="G42" s="62">
        <v>9</v>
      </c>
      <c r="H42" s="62">
        <v>14</v>
      </c>
      <c r="I42" s="62">
        <v>-9</v>
      </c>
      <c r="J42" s="75">
        <v>12</v>
      </c>
      <c r="K42" s="79">
        <v>3</v>
      </c>
      <c r="L42" s="80">
        <v>2</v>
      </c>
      <c r="M42" s="77">
        <f>IF(OR(U42=1,U42=2,U42=3),1,0)</f>
        <v>1</v>
      </c>
      <c r="N42" s="63">
        <f>IF(OR(U42=-1,U42=-2,U42=-3),1,0)</f>
        <v>0</v>
      </c>
      <c r="O42" s="64"/>
      <c r="P42" s="65">
        <f t="shared" ref="P42:T45" si="6">SIGN(F42)</f>
        <v>-1</v>
      </c>
      <c r="Q42" s="65">
        <f t="shared" si="6"/>
        <v>1</v>
      </c>
      <c r="R42" s="65">
        <f t="shared" si="6"/>
        <v>1</v>
      </c>
      <c r="S42" s="65">
        <f t="shared" si="6"/>
        <v>-1</v>
      </c>
      <c r="T42" s="65">
        <f t="shared" si="6"/>
        <v>1</v>
      </c>
      <c r="U42" s="65">
        <f>P42+Q42+R42+S42+T42</f>
        <v>1</v>
      </c>
    </row>
    <row r="43" spans="1:23">
      <c r="A43" s="70">
        <v>2</v>
      </c>
      <c r="B43" s="60">
        <v>2</v>
      </c>
      <c r="C43" s="68">
        <v>5</v>
      </c>
      <c r="D43" s="66" t="str">
        <f>D38</f>
        <v>Касенов Д.</v>
      </c>
      <c r="E43" s="67" t="str">
        <f>E39</f>
        <v>Оралханов Е.</v>
      </c>
      <c r="F43" s="62">
        <v>-7</v>
      </c>
      <c r="G43" s="62">
        <v>-4</v>
      </c>
      <c r="H43" s="62">
        <v>9</v>
      </c>
      <c r="I43" s="62">
        <v>-9</v>
      </c>
      <c r="J43" s="75"/>
      <c r="K43" s="81">
        <v>1</v>
      </c>
      <c r="L43" s="82">
        <v>3</v>
      </c>
      <c r="M43" s="77">
        <f>IF(OR(U43=1,U43=2,U43=3),1,0)</f>
        <v>0</v>
      </c>
      <c r="N43" s="63">
        <f>IF(OR(U43=-1,U43=-2,U43=-3),1,0)</f>
        <v>1</v>
      </c>
      <c r="O43" s="64"/>
      <c r="P43" s="65">
        <f t="shared" si="6"/>
        <v>-1</v>
      </c>
      <c r="Q43" s="65">
        <f t="shared" si="6"/>
        <v>-1</v>
      </c>
      <c r="R43" s="65">
        <f t="shared" si="6"/>
        <v>1</v>
      </c>
      <c r="S43" s="65">
        <f t="shared" si="6"/>
        <v>-1</v>
      </c>
      <c r="T43" s="65">
        <f t="shared" si="6"/>
        <v>0</v>
      </c>
      <c r="U43" s="65">
        <f>P43+Q43+R43+S43+T43</f>
        <v>-2</v>
      </c>
    </row>
    <row r="44" spans="1:23">
      <c r="A44" s="70">
        <v>3</v>
      </c>
      <c r="B44" s="68">
        <v>3</v>
      </c>
      <c r="C44" s="68">
        <v>8</v>
      </c>
      <c r="D44" s="67" t="str">
        <f>D39</f>
        <v>Моминжанов А.</v>
      </c>
      <c r="E44" s="61" t="str">
        <f>E40</f>
        <v>Тагабек З</v>
      </c>
      <c r="F44" s="69">
        <v>-8</v>
      </c>
      <c r="G44" s="69">
        <v>-12</v>
      </c>
      <c r="H44" s="69">
        <v>-9</v>
      </c>
      <c r="I44" s="69"/>
      <c r="J44" s="76"/>
      <c r="K44" s="83">
        <v>0</v>
      </c>
      <c r="L44" s="84">
        <v>3</v>
      </c>
      <c r="M44" s="78">
        <f>IF(OR(U44=1,U44=2,U44=3),1,0)</f>
        <v>0</v>
      </c>
      <c r="N44" s="69">
        <f>IF(OR(U44=-1,U44=-2,U44=-3),1,0)</f>
        <v>1</v>
      </c>
      <c r="O44" s="64"/>
      <c r="P44" s="65">
        <f t="shared" si="6"/>
        <v>-1</v>
      </c>
      <c r="Q44" s="65">
        <f t="shared" si="6"/>
        <v>-1</v>
      </c>
      <c r="R44" s="65">
        <f t="shared" si="6"/>
        <v>-1</v>
      </c>
      <c r="S44" s="65">
        <f t="shared" si="6"/>
        <v>0</v>
      </c>
      <c r="T44" s="65">
        <f t="shared" si="6"/>
        <v>0</v>
      </c>
      <c r="U44" s="65">
        <f>P44+Q44+R44+S44+T44</f>
        <v>-3</v>
      </c>
    </row>
    <row r="45" spans="1:23" ht="13.8" thickBot="1">
      <c r="A45" s="70">
        <v>4</v>
      </c>
      <c r="B45" s="60">
        <v>4</v>
      </c>
      <c r="C45" s="60">
        <v>7</v>
      </c>
      <c r="D45" s="67" t="str">
        <f>D40</f>
        <v>Биримгалиев А.</v>
      </c>
      <c r="E45" s="67" t="str">
        <f>E37</f>
        <v>Абдыхалык Н.</v>
      </c>
      <c r="F45" s="62">
        <v>0</v>
      </c>
      <c r="G45" s="62">
        <v>0</v>
      </c>
      <c r="H45" s="62">
        <v>0</v>
      </c>
      <c r="I45" s="62"/>
      <c r="J45" s="75"/>
      <c r="K45" s="85" t="s">
        <v>298</v>
      </c>
      <c r="L45" s="86" t="s">
        <v>297</v>
      </c>
      <c r="M45" s="77">
        <f>IF(OR(U45=1,U45=2,U45=3),1,0)</f>
        <v>0</v>
      </c>
      <c r="N45" s="63">
        <f>IF(OR(U45=-1,U45=-2,U45=-3),1,0)</f>
        <v>0</v>
      </c>
      <c r="O45" s="64"/>
      <c r="P45" s="65">
        <f t="shared" si="6"/>
        <v>0</v>
      </c>
      <c r="Q45" s="65">
        <f t="shared" si="6"/>
        <v>0</v>
      </c>
      <c r="R45" s="65">
        <f t="shared" si="6"/>
        <v>0</v>
      </c>
      <c r="S45" s="65">
        <f t="shared" si="6"/>
        <v>0</v>
      </c>
      <c r="T45" s="65">
        <f t="shared" si="6"/>
        <v>0</v>
      </c>
      <c r="U45" s="65">
        <f>P45+Q45+R45+S45+T45</f>
        <v>0</v>
      </c>
    </row>
    <row r="46" spans="1:23" ht="13.8" thickBot="1"/>
    <row r="47" spans="1:23">
      <c r="A47" s="70">
        <v>1</v>
      </c>
      <c r="B47" s="60">
        <v>1</v>
      </c>
      <c r="C47" s="60">
        <v>5</v>
      </c>
      <c r="D47" s="61" t="str">
        <f>D42</f>
        <v>Ханзада А.</v>
      </c>
      <c r="E47" s="61" t="str">
        <f>E43</f>
        <v>Оралханов Е.</v>
      </c>
      <c r="F47" s="62">
        <v>-8</v>
      </c>
      <c r="G47" s="62">
        <v>9</v>
      </c>
      <c r="H47" s="62">
        <v>-4</v>
      </c>
      <c r="I47" s="62">
        <v>-5</v>
      </c>
      <c r="J47" s="75"/>
      <c r="K47" s="79">
        <v>1</v>
      </c>
      <c r="L47" s="80">
        <v>3</v>
      </c>
      <c r="M47" s="77">
        <f>IF(OR(U47=1,U47=2,U47=3),1,0)</f>
        <v>0</v>
      </c>
      <c r="N47" s="63">
        <f>IF(OR(U47=-1,U47=-2,U47=-3),1,0)</f>
        <v>1</v>
      </c>
      <c r="O47" s="64"/>
      <c r="P47" s="65">
        <f t="shared" ref="P47:T50" si="7">SIGN(F47)</f>
        <v>-1</v>
      </c>
      <c r="Q47" s="65">
        <f t="shared" si="7"/>
        <v>1</v>
      </c>
      <c r="R47" s="65">
        <f t="shared" si="7"/>
        <v>-1</v>
      </c>
      <c r="S47" s="65">
        <f t="shared" si="7"/>
        <v>-1</v>
      </c>
      <c r="T47" s="65">
        <f t="shared" si="7"/>
        <v>0</v>
      </c>
      <c r="U47" s="65">
        <f>P47+Q47+R47+S47+T47</f>
        <v>-2</v>
      </c>
    </row>
    <row r="48" spans="1:23">
      <c r="A48" s="70">
        <v>2</v>
      </c>
      <c r="B48" s="60">
        <v>2</v>
      </c>
      <c r="C48" s="68">
        <v>8</v>
      </c>
      <c r="D48" s="66" t="str">
        <f>D43</f>
        <v>Касенов Д.</v>
      </c>
      <c r="E48" s="67" t="str">
        <f>E44</f>
        <v>Тагабек З</v>
      </c>
      <c r="F48" s="62">
        <v>7</v>
      </c>
      <c r="G48" s="62">
        <v>2</v>
      </c>
      <c r="H48" s="62">
        <v>9</v>
      </c>
      <c r="I48" s="62"/>
      <c r="J48" s="75"/>
      <c r="K48" s="81">
        <v>3</v>
      </c>
      <c r="L48" s="82">
        <v>0</v>
      </c>
      <c r="M48" s="77">
        <f>IF(OR(U48=1,U48=2,U48=3),1,0)</f>
        <v>1</v>
      </c>
      <c r="N48" s="63">
        <f>IF(OR(U48=-1,U48=-2,U48=-3),1,0)</f>
        <v>0</v>
      </c>
      <c r="O48" s="64"/>
      <c r="P48" s="65">
        <f t="shared" si="7"/>
        <v>1</v>
      </c>
      <c r="Q48" s="65">
        <f t="shared" si="7"/>
        <v>1</v>
      </c>
      <c r="R48" s="65">
        <f t="shared" si="7"/>
        <v>1</v>
      </c>
      <c r="S48" s="65">
        <f t="shared" si="7"/>
        <v>0</v>
      </c>
      <c r="T48" s="65">
        <f t="shared" si="7"/>
        <v>0</v>
      </c>
      <c r="U48" s="65">
        <f>P48+Q48+R48+S48+T48</f>
        <v>3</v>
      </c>
    </row>
    <row r="49" spans="1:21">
      <c r="A49" s="70">
        <v>3</v>
      </c>
      <c r="B49" s="68">
        <v>3</v>
      </c>
      <c r="C49" s="68">
        <v>7</v>
      </c>
      <c r="D49" s="67" t="str">
        <f>D44</f>
        <v>Моминжанов А.</v>
      </c>
      <c r="E49" s="61" t="str">
        <f>E45</f>
        <v>Абдыхалык Н.</v>
      </c>
      <c r="F49" s="69">
        <v>0</v>
      </c>
      <c r="G49" s="69">
        <v>0</v>
      </c>
      <c r="H49" s="69">
        <v>0</v>
      </c>
      <c r="I49" s="69"/>
      <c r="J49" s="76"/>
      <c r="K49" s="83" t="s">
        <v>298</v>
      </c>
      <c r="L49" s="84" t="s">
        <v>297</v>
      </c>
      <c r="M49" s="78">
        <f>IF(OR(U49=1,U49=2,U49=3),1,0)</f>
        <v>0</v>
      </c>
      <c r="N49" s="69">
        <f>IF(OR(U49=-1,U49=-2,U49=-3),1,0)</f>
        <v>0</v>
      </c>
      <c r="O49" s="64"/>
      <c r="P49" s="65">
        <f t="shared" si="7"/>
        <v>0</v>
      </c>
      <c r="Q49" s="65">
        <f t="shared" si="7"/>
        <v>0</v>
      </c>
      <c r="R49" s="65">
        <f t="shared" si="7"/>
        <v>0</v>
      </c>
      <c r="S49" s="65">
        <f t="shared" si="7"/>
        <v>0</v>
      </c>
      <c r="T49" s="65">
        <f t="shared" si="7"/>
        <v>0</v>
      </c>
      <c r="U49" s="65">
        <f>P49+Q49+R49+S49+T49</f>
        <v>0</v>
      </c>
    </row>
    <row r="50" spans="1:21" ht="13.8" thickBot="1">
      <c r="A50" s="70">
        <v>4</v>
      </c>
      <c r="B50" s="60">
        <v>4</v>
      </c>
      <c r="C50" s="60">
        <v>6</v>
      </c>
      <c r="D50" s="67" t="str">
        <f>D45</f>
        <v>Биримгалиев А.</v>
      </c>
      <c r="E50" s="67" t="str">
        <f>E42</f>
        <v>Бакыт А.</v>
      </c>
      <c r="F50" s="62">
        <v>5</v>
      </c>
      <c r="G50" s="62">
        <v>8</v>
      </c>
      <c r="H50" s="62">
        <v>7</v>
      </c>
      <c r="I50" s="62"/>
      <c r="J50" s="75"/>
      <c r="K50" s="85">
        <v>3</v>
      </c>
      <c r="L50" s="86">
        <v>0</v>
      </c>
      <c r="M50" s="77">
        <f>IF(OR(U50=1,U50=2,U50=3),1,0)</f>
        <v>1</v>
      </c>
      <c r="N50" s="63">
        <f>IF(OR(U50=-1,U50=-2,U50=-3),1,0)</f>
        <v>0</v>
      </c>
      <c r="O50" s="64"/>
      <c r="P50" s="65">
        <f t="shared" si="7"/>
        <v>1</v>
      </c>
      <c r="Q50" s="65">
        <f t="shared" si="7"/>
        <v>1</v>
      </c>
      <c r="R50" s="65">
        <f t="shared" si="7"/>
        <v>1</v>
      </c>
      <c r="S50" s="65">
        <f t="shared" si="7"/>
        <v>0</v>
      </c>
      <c r="T50" s="65">
        <f t="shared" si="7"/>
        <v>0</v>
      </c>
      <c r="U50" s="65">
        <f>P50+Q50+R50+S50+T50</f>
        <v>3</v>
      </c>
    </row>
    <row r="52" spans="1:21" ht="15.75" customHeight="1">
      <c r="D52" s="236" t="s">
        <v>428</v>
      </c>
      <c r="E52" s="236"/>
      <c r="F52" s="236"/>
      <c r="G52" s="236"/>
      <c r="H52" s="236"/>
      <c r="I52" s="236"/>
      <c r="J52" s="236"/>
      <c r="K52" s="236"/>
      <c r="L52" s="236"/>
    </row>
    <row r="53" spans="1:21" ht="15.75" customHeight="1">
      <c r="D53" s="236" t="s">
        <v>429</v>
      </c>
      <c r="E53" s="236"/>
      <c r="F53" s="236"/>
      <c r="G53" s="236"/>
      <c r="H53" s="236"/>
      <c r="I53" s="236"/>
      <c r="J53" s="236"/>
      <c r="K53" s="236"/>
      <c r="L53" s="236"/>
    </row>
  </sheetData>
  <mergeCells count="10">
    <mergeCell ref="D1:H1"/>
    <mergeCell ref="D2:K2"/>
    <mergeCell ref="D3:K3"/>
    <mergeCell ref="D4:K4"/>
    <mergeCell ref="D52:L52"/>
    <mergeCell ref="D53:L53"/>
    <mergeCell ref="D6:K6"/>
    <mergeCell ref="D7:K7"/>
    <mergeCell ref="D29:K29"/>
    <mergeCell ref="D30:K30"/>
  </mergeCells>
  <pageMargins left="0.7" right="0.7" top="0.75" bottom="0.75" header="0.3" footer="0.3"/>
  <pageSetup paperSize="9" scale="1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A34"/>
  <sheetViews>
    <sheetView workbookViewId="0">
      <selection activeCell="AT36" sqref="AT36"/>
    </sheetView>
  </sheetViews>
  <sheetFormatPr defaultRowHeight="13.2"/>
  <cols>
    <col min="1" max="1" width="0.33203125" customWidth="1"/>
    <col min="2" max="2" width="4.6640625" customWidth="1"/>
    <col min="3" max="3" width="20.6640625" customWidth="1"/>
    <col min="4" max="4" width="3.6640625" customWidth="1"/>
    <col min="5" max="5" width="0.88671875" customWidth="1"/>
    <col min="6" max="7" width="3.6640625" customWidth="1"/>
    <col min="8" max="8" width="0.88671875" customWidth="1"/>
    <col min="9" max="10" width="3.6640625" customWidth="1"/>
    <col min="11" max="11" width="0.88671875" customWidth="1"/>
    <col min="12" max="13" width="3.6640625" customWidth="1"/>
    <col min="14" max="14" width="0.88671875" customWidth="1"/>
    <col min="15" max="16" width="3.6640625" customWidth="1"/>
    <col min="17" max="17" width="0.88671875" customWidth="1"/>
    <col min="18" max="19" width="3.6640625" customWidth="1"/>
    <col min="20" max="20" width="0.88671875" customWidth="1"/>
    <col min="21" max="22" width="3.6640625" customWidth="1"/>
    <col min="23" max="23" width="0.88671875" customWidth="1"/>
    <col min="24" max="25" width="3.6640625" customWidth="1"/>
    <col min="26" max="26" width="0.88671875" customWidth="1"/>
    <col min="27" max="28" width="3.6640625" customWidth="1"/>
    <col min="29" max="29" width="0.88671875" customWidth="1"/>
    <col min="30" max="31" width="3.6640625" customWidth="1"/>
    <col min="32" max="32" width="0.88671875" customWidth="1"/>
    <col min="33" max="34" width="3.6640625" customWidth="1"/>
    <col min="35" max="35" width="0.88671875" customWidth="1"/>
    <col min="36" max="37" width="3.6640625" customWidth="1"/>
    <col min="38" max="38" width="0.88671875" customWidth="1"/>
    <col min="39" max="39" width="3.6640625" customWidth="1"/>
    <col min="40" max="40" width="0.33203125" customWidth="1"/>
    <col min="41" max="41" width="3.6640625" customWidth="1"/>
    <col min="42" max="42" width="4.109375" customWidth="1"/>
    <col min="43" max="43" width="3.6640625" customWidth="1"/>
  </cols>
  <sheetData>
    <row r="1" spans="2:53" ht="18">
      <c r="D1" s="211"/>
      <c r="E1" s="211"/>
      <c r="F1" s="211"/>
      <c r="G1" s="211"/>
      <c r="H1" s="211"/>
      <c r="I1" s="198"/>
      <c r="J1" s="2"/>
    </row>
    <row r="2" spans="2:53" ht="15.6">
      <c r="D2" s="212" t="s">
        <v>282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3" spans="2:53" ht="15.6">
      <c r="D3" s="213" t="s">
        <v>102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</row>
    <row r="4" spans="2:53" ht="16.2">
      <c r="D4" s="214" t="s">
        <v>103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</row>
    <row r="5" spans="2:53" ht="13.8" thickBot="1">
      <c r="J5" s="268" t="s">
        <v>72</v>
      </c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</row>
    <row r="6" spans="2:53">
      <c r="B6" s="269" t="s">
        <v>0</v>
      </c>
      <c r="C6" s="265" t="s">
        <v>55</v>
      </c>
      <c r="D6" s="260">
        <v>1</v>
      </c>
      <c r="E6" s="261"/>
      <c r="F6" s="262"/>
      <c r="G6" s="260">
        <v>2</v>
      </c>
      <c r="H6" s="261"/>
      <c r="I6" s="262"/>
      <c r="J6" s="260">
        <v>3</v>
      </c>
      <c r="K6" s="261"/>
      <c r="L6" s="262"/>
      <c r="M6" s="260">
        <v>4</v>
      </c>
      <c r="N6" s="261"/>
      <c r="O6" s="262"/>
      <c r="P6" s="260">
        <v>5</v>
      </c>
      <c r="Q6" s="261"/>
      <c r="R6" s="262"/>
      <c r="S6" s="260">
        <v>6</v>
      </c>
      <c r="T6" s="261"/>
      <c r="U6" s="262"/>
      <c r="V6" s="260">
        <v>7</v>
      </c>
      <c r="W6" s="261"/>
      <c r="X6" s="262"/>
      <c r="Y6" s="260">
        <v>8</v>
      </c>
      <c r="Z6" s="261"/>
      <c r="AA6" s="262"/>
      <c r="AB6" s="260">
        <v>9</v>
      </c>
      <c r="AC6" s="261"/>
      <c r="AD6" s="262"/>
      <c r="AE6" s="260">
        <v>10</v>
      </c>
      <c r="AF6" s="261"/>
      <c r="AG6" s="262"/>
      <c r="AH6" s="260">
        <v>11</v>
      </c>
      <c r="AI6" s="261"/>
      <c r="AJ6" s="262"/>
      <c r="AK6" s="260">
        <v>12</v>
      </c>
      <c r="AL6" s="261"/>
      <c r="AM6" s="262"/>
      <c r="AN6" s="72"/>
      <c r="AO6" s="265" t="s">
        <v>19</v>
      </c>
      <c r="AP6" s="265" t="s">
        <v>20</v>
      </c>
      <c r="AQ6" s="266" t="s">
        <v>21</v>
      </c>
      <c r="AR6" s="71"/>
      <c r="AS6" s="71"/>
      <c r="AT6" s="71"/>
      <c r="AU6" s="71"/>
      <c r="AV6" s="71"/>
      <c r="AW6" s="71"/>
      <c r="AX6" s="71"/>
      <c r="AY6" s="71"/>
      <c r="AZ6" s="71"/>
      <c r="BA6" s="71"/>
    </row>
    <row r="7" spans="2:53">
      <c r="B7" s="256"/>
      <c r="C7" s="257"/>
      <c r="D7" s="259"/>
      <c r="E7" s="263"/>
      <c r="F7" s="264"/>
      <c r="G7" s="259"/>
      <c r="H7" s="263"/>
      <c r="I7" s="264"/>
      <c r="J7" s="259"/>
      <c r="K7" s="263"/>
      <c r="L7" s="264"/>
      <c r="M7" s="259"/>
      <c r="N7" s="263"/>
      <c r="O7" s="264"/>
      <c r="P7" s="259"/>
      <c r="Q7" s="263"/>
      <c r="R7" s="264"/>
      <c r="S7" s="259"/>
      <c r="T7" s="263"/>
      <c r="U7" s="264"/>
      <c r="V7" s="259"/>
      <c r="W7" s="263"/>
      <c r="X7" s="264"/>
      <c r="Y7" s="259"/>
      <c r="Z7" s="263"/>
      <c r="AA7" s="264"/>
      <c r="AB7" s="259"/>
      <c r="AC7" s="263"/>
      <c r="AD7" s="264"/>
      <c r="AE7" s="259"/>
      <c r="AF7" s="263"/>
      <c r="AG7" s="264"/>
      <c r="AH7" s="259"/>
      <c r="AI7" s="263"/>
      <c r="AJ7" s="264"/>
      <c r="AK7" s="259"/>
      <c r="AL7" s="263"/>
      <c r="AM7" s="264"/>
      <c r="AN7" s="22"/>
      <c r="AO7" s="257"/>
      <c r="AP7" s="257"/>
      <c r="AQ7" s="267"/>
      <c r="AR7" s="71"/>
      <c r="AS7" s="71"/>
      <c r="AT7" s="71"/>
      <c r="AU7" s="71"/>
      <c r="AV7" s="71"/>
      <c r="AW7" s="71"/>
      <c r="AX7" s="71"/>
      <c r="AY7" s="71"/>
      <c r="AZ7" s="71"/>
      <c r="BA7" s="71"/>
    </row>
    <row r="8" spans="2:53">
      <c r="B8" s="250">
        <v>1</v>
      </c>
      <c r="C8" s="258" t="str">
        <f>Свод.Д.03.!AP11</f>
        <v>Миркадирова С.</v>
      </c>
      <c r="D8" s="244"/>
      <c r="E8" s="245"/>
      <c r="F8" s="246"/>
      <c r="G8" s="241">
        <v>2</v>
      </c>
      <c r="H8" s="242"/>
      <c r="I8" s="243"/>
      <c r="J8" s="241">
        <v>2</v>
      </c>
      <c r="K8" s="242"/>
      <c r="L8" s="243"/>
      <c r="M8" s="241">
        <v>2</v>
      </c>
      <c r="N8" s="242"/>
      <c r="O8" s="243"/>
      <c r="P8" s="241">
        <v>2</v>
      </c>
      <c r="Q8" s="242"/>
      <c r="R8" s="243"/>
      <c r="S8" s="241">
        <v>2</v>
      </c>
      <c r="T8" s="242"/>
      <c r="U8" s="243"/>
      <c r="V8" s="241">
        <v>2</v>
      </c>
      <c r="W8" s="242"/>
      <c r="X8" s="243"/>
      <c r="Y8" s="241">
        <v>2</v>
      </c>
      <c r="Z8" s="242"/>
      <c r="AA8" s="243"/>
      <c r="AB8" s="241">
        <v>2</v>
      </c>
      <c r="AC8" s="242"/>
      <c r="AD8" s="243"/>
      <c r="AE8" s="241">
        <v>2</v>
      </c>
      <c r="AF8" s="242"/>
      <c r="AG8" s="243"/>
      <c r="AH8" s="241"/>
      <c r="AI8" s="242"/>
      <c r="AJ8" s="243"/>
      <c r="AK8" s="241">
        <v>2</v>
      </c>
      <c r="AL8" s="242"/>
      <c r="AM8" s="243"/>
      <c r="AN8" s="90"/>
      <c r="AO8" s="241">
        <f>AK8+AH8+AE8+AB8+Y8+V8+S8+P8+M8+J8+G8+D8</f>
        <v>20</v>
      </c>
      <c r="AP8" s="142"/>
      <c r="AQ8" s="248">
        <v>1</v>
      </c>
      <c r="AR8" s="71"/>
      <c r="AS8" s="71"/>
      <c r="AT8" s="71"/>
      <c r="AU8" s="71"/>
      <c r="AV8" s="71"/>
      <c r="AW8" s="71"/>
      <c r="AX8" s="71"/>
      <c r="AY8" s="71"/>
      <c r="AZ8" s="71"/>
      <c r="BA8" s="71"/>
    </row>
    <row r="9" spans="2:53">
      <c r="B9" s="256"/>
      <c r="C9" s="259"/>
      <c r="D9" s="92"/>
      <c r="E9" s="93"/>
      <c r="F9" s="94"/>
      <c r="G9" s="199">
        <v>3</v>
      </c>
      <c r="H9" s="73" t="s">
        <v>58</v>
      </c>
      <c r="I9" s="95">
        <v>1</v>
      </c>
      <c r="J9" s="199">
        <v>3</v>
      </c>
      <c r="K9" s="73" t="s">
        <v>58</v>
      </c>
      <c r="L9" s="95">
        <v>0</v>
      </c>
      <c r="M9" s="199">
        <v>3</v>
      </c>
      <c r="N9" s="73" t="s">
        <v>58</v>
      </c>
      <c r="O9" s="95">
        <v>0</v>
      </c>
      <c r="P9" s="199">
        <v>3</v>
      </c>
      <c r="Q9" s="73" t="s">
        <v>58</v>
      </c>
      <c r="R9" s="95">
        <v>0</v>
      </c>
      <c r="S9" s="199">
        <v>3</v>
      </c>
      <c r="T9" s="73" t="s">
        <v>58</v>
      </c>
      <c r="U9" s="95">
        <v>0</v>
      </c>
      <c r="V9" s="199">
        <v>3</v>
      </c>
      <c r="W9" s="73" t="s">
        <v>58</v>
      </c>
      <c r="X9" s="95">
        <v>1</v>
      </c>
      <c r="Y9" s="199">
        <v>3</v>
      </c>
      <c r="Z9" s="73" t="s">
        <v>58</v>
      </c>
      <c r="AA9" s="95">
        <v>0</v>
      </c>
      <c r="AB9" s="199">
        <v>3</v>
      </c>
      <c r="AC9" s="73" t="s">
        <v>58</v>
      </c>
      <c r="AD9" s="95">
        <v>0</v>
      </c>
      <c r="AE9" s="199">
        <v>3</v>
      </c>
      <c r="AF9" s="73" t="s">
        <v>58</v>
      </c>
      <c r="AG9" s="95">
        <v>0</v>
      </c>
      <c r="AH9" s="199"/>
      <c r="AI9" s="73" t="s">
        <v>58</v>
      </c>
      <c r="AJ9" s="95"/>
      <c r="AK9" s="199">
        <v>3</v>
      </c>
      <c r="AL9" s="73" t="s">
        <v>58</v>
      </c>
      <c r="AM9" s="95">
        <v>0</v>
      </c>
      <c r="AN9" s="90"/>
      <c r="AO9" s="254"/>
      <c r="AP9" s="143"/>
      <c r="AQ9" s="255"/>
      <c r="AR9" s="71"/>
      <c r="AS9" s="71"/>
      <c r="AT9" s="71"/>
      <c r="AU9" s="71"/>
      <c r="AV9" s="71"/>
      <c r="AW9" s="71"/>
      <c r="AX9" s="71"/>
      <c r="AY9" s="71"/>
      <c r="AZ9" s="71"/>
      <c r="BA9" s="71"/>
    </row>
    <row r="10" spans="2:53">
      <c r="B10" s="250">
        <v>2</v>
      </c>
      <c r="C10" s="252" t="str">
        <f>Свод.Д.03.!AP12</f>
        <v>Бахыт А.</v>
      </c>
      <c r="D10" s="241">
        <v>1</v>
      </c>
      <c r="E10" s="242"/>
      <c r="F10" s="243"/>
      <c r="G10" s="244"/>
      <c r="H10" s="245"/>
      <c r="I10" s="246"/>
      <c r="J10" s="241">
        <v>1</v>
      </c>
      <c r="K10" s="242"/>
      <c r="L10" s="243"/>
      <c r="M10" s="241">
        <v>2</v>
      </c>
      <c r="N10" s="242"/>
      <c r="O10" s="243"/>
      <c r="P10" s="241">
        <v>2</v>
      </c>
      <c r="Q10" s="242"/>
      <c r="R10" s="243"/>
      <c r="S10" s="241">
        <v>2</v>
      </c>
      <c r="T10" s="242"/>
      <c r="U10" s="243"/>
      <c r="V10" s="241">
        <v>2</v>
      </c>
      <c r="W10" s="242"/>
      <c r="X10" s="243"/>
      <c r="Y10" s="241">
        <v>2</v>
      </c>
      <c r="Z10" s="242"/>
      <c r="AA10" s="243"/>
      <c r="AB10" s="241">
        <v>2</v>
      </c>
      <c r="AC10" s="242"/>
      <c r="AD10" s="243"/>
      <c r="AE10" s="241">
        <v>2</v>
      </c>
      <c r="AF10" s="242"/>
      <c r="AG10" s="243"/>
      <c r="AH10" s="241"/>
      <c r="AI10" s="242"/>
      <c r="AJ10" s="243"/>
      <c r="AK10" s="241">
        <v>2</v>
      </c>
      <c r="AL10" s="242"/>
      <c r="AM10" s="243"/>
      <c r="AN10" s="90"/>
      <c r="AO10" s="241">
        <f>AK10+AH10+AE10+AB10+Y10+V10+S10+P10+M10+J10+G10+D10</f>
        <v>18</v>
      </c>
      <c r="AP10" s="144"/>
      <c r="AQ10" s="248">
        <v>3</v>
      </c>
      <c r="AR10" s="71"/>
      <c r="AS10" s="71"/>
      <c r="AT10" s="71"/>
      <c r="AU10" s="71"/>
      <c r="AV10" s="71"/>
      <c r="AW10" s="71"/>
      <c r="AX10" s="71"/>
      <c r="AY10" s="71"/>
      <c r="AZ10" s="71"/>
      <c r="BA10" s="71"/>
    </row>
    <row r="11" spans="2:53">
      <c r="B11" s="256"/>
      <c r="C11" s="257"/>
      <c r="D11" s="199">
        <f>I9</f>
        <v>1</v>
      </c>
      <c r="E11" s="73" t="s">
        <v>58</v>
      </c>
      <c r="F11" s="95">
        <f>G9</f>
        <v>3</v>
      </c>
      <c r="G11" s="92"/>
      <c r="H11" s="93"/>
      <c r="I11" s="94"/>
      <c r="J11" s="199">
        <v>0</v>
      </c>
      <c r="K11" s="73" t="s">
        <v>58</v>
      </c>
      <c r="L11" s="95">
        <v>3</v>
      </c>
      <c r="M11" s="199">
        <v>3</v>
      </c>
      <c r="N11" s="73" t="s">
        <v>58</v>
      </c>
      <c r="O11" s="95">
        <v>0</v>
      </c>
      <c r="P11" s="199">
        <v>3</v>
      </c>
      <c r="Q11" s="73" t="s">
        <v>58</v>
      </c>
      <c r="R11" s="95">
        <v>0</v>
      </c>
      <c r="S11" s="199">
        <v>3</v>
      </c>
      <c r="T11" s="73" t="s">
        <v>58</v>
      </c>
      <c r="U11" s="95">
        <v>0</v>
      </c>
      <c r="V11" s="199">
        <v>3</v>
      </c>
      <c r="W11" s="73" t="s">
        <v>58</v>
      </c>
      <c r="X11" s="95">
        <v>0</v>
      </c>
      <c r="Y11" s="199">
        <v>3</v>
      </c>
      <c r="Z11" s="73" t="s">
        <v>58</v>
      </c>
      <c r="AA11" s="95">
        <v>0</v>
      </c>
      <c r="AB11" s="199">
        <v>3</v>
      </c>
      <c r="AC11" s="73" t="s">
        <v>58</v>
      </c>
      <c r="AD11" s="95">
        <v>0</v>
      </c>
      <c r="AE11" s="199">
        <v>3</v>
      </c>
      <c r="AF11" s="73" t="s">
        <v>58</v>
      </c>
      <c r="AG11" s="95">
        <v>1</v>
      </c>
      <c r="AH11" s="199"/>
      <c r="AI11" s="73" t="s">
        <v>58</v>
      </c>
      <c r="AJ11" s="95"/>
      <c r="AK11" s="199">
        <v>3</v>
      </c>
      <c r="AL11" s="73" t="s">
        <v>58</v>
      </c>
      <c r="AM11" s="95">
        <v>0</v>
      </c>
      <c r="AN11" s="90"/>
      <c r="AO11" s="254"/>
      <c r="AP11" s="145"/>
      <c r="AQ11" s="255"/>
      <c r="AR11" s="71"/>
      <c r="AS11" s="71"/>
      <c r="AT11" s="71"/>
      <c r="AU11" s="71"/>
      <c r="AV11" s="71"/>
      <c r="AW11" s="71"/>
      <c r="AX11" s="71"/>
      <c r="AY11" s="71"/>
      <c r="AZ11" s="71"/>
      <c r="BA11" s="71"/>
    </row>
    <row r="12" spans="2:53">
      <c r="B12" s="250">
        <v>3</v>
      </c>
      <c r="C12" s="252" t="str">
        <f>Свод.Д.03.!AP13</f>
        <v>Романовская А.</v>
      </c>
      <c r="D12" s="241">
        <v>1</v>
      </c>
      <c r="E12" s="242"/>
      <c r="F12" s="243"/>
      <c r="G12" s="241">
        <v>2</v>
      </c>
      <c r="H12" s="242"/>
      <c r="I12" s="243"/>
      <c r="J12" s="244"/>
      <c r="K12" s="245"/>
      <c r="L12" s="246"/>
      <c r="M12" s="241">
        <v>2</v>
      </c>
      <c r="N12" s="242"/>
      <c r="O12" s="243"/>
      <c r="P12" s="241">
        <v>2</v>
      </c>
      <c r="Q12" s="242"/>
      <c r="R12" s="243"/>
      <c r="S12" s="241">
        <v>2</v>
      </c>
      <c r="T12" s="242"/>
      <c r="U12" s="243"/>
      <c r="V12" s="241">
        <v>2</v>
      </c>
      <c r="W12" s="242"/>
      <c r="X12" s="243"/>
      <c r="Y12" s="241">
        <v>2</v>
      </c>
      <c r="Z12" s="242"/>
      <c r="AA12" s="243"/>
      <c r="AB12" s="241">
        <v>2</v>
      </c>
      <c r="AC12" s="242"/>
      <c r="AD12" s="243"/>
      <c r="AE12" s="241">
        <v>2</v>
      </c>
      <c r="AF12" s="242"/>
      <c r="AG12" s="243"/>
      <c r="AH12" s="241"/>
      <c r="AI12" s="242"/>
      <c r="AJ12" s="243"/>
      <c r="AK12" s="241">
        <v>2</v>
      </c>
      <c r="AL12" s="242"/>
      <c r="AM12" s="243"/>
      <c r="AN12" s="90"/>
      <c r="AO12" s="241">
        <f>AK12+AH12+AE12+AB12+Y12+V12+S12+P12+M12+J12+G12+D12</f>
        <v>19</v>
      </c>
      <c r="AP12" s="144"/>
      <c r="AQ12" s="248">
        <v>2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</row>
    <row r="13" spans="2:53">
      <c r="B13" s="256"/>
      <c r="C13" s="257"/>
      <c r="D13" s="199">
        <f>L9</f>
        <v>0</v>
      </c>
      <c r="E13" s="73" t="s">
        <v>58</v>
      </c>
      <c r="F13" s="95">
        <f>J9</f>
        <v>3</v>
      </c>
      <c r="G13" s="199">
        <f>L11</f>
        <v>3</v>
      </c>
      <c r="H13" s="73" t="s">
        <v>58</v>
      </c>
      <c r="I13" s="95">
        <f>J11</f>
        <v>0</v>
      </c>
      <c r="J13" s="92"/>
      <c r="K13" s="93"/>
      <c r="L13" s="94"/>
      <c r="M13" s="199">
        <v>3</v>
      </c>
      <c r="N13" s="73" t="s">
        <v>58</v>
      </c>
      <c r="O13" s="95">
        <v>1</v>
      </c>
      <c r="P13" s="199">
        <v>3</v>
      </c>
      <c r="Q13" s="73" t="s">
        <v>58</v>
      </c>
      <c r="R13" s="95">
        <v>0</v>
      </c>
      <c r="S13" s="199">
        <v>3</v>
      </c>
      <c r="T13" s="73" t="s">
        <v>58</v>
      </c>
      <c r="U13" s="95">
        <v>2</v>
      </c>
      <c r="V13" s="199">
        <v>3</v>
      </c>
      <c r="W13" s="73" t="s">
        <v>58</v>
      </c>
      <c r="X13" s="95">
        <v>2</v>
      </c>
      <c r="Y13" s="199">
        <v>3</v>
      </c>
      <c r="Z13" s="73" t="s">
        <v>58</v>
      </c>
      <c r="AA13" s="95">
        <v>0</v>
      </c>
      <c r="AB13" s="199">
        <v>3</v>
      </c>
      <c r="AC13" s="73" t="s">
        <v>58</v>
      </c>
      <c r="AD13" s="95">
        <v>0</v>
      </c>
      <c r="AE13" s="199">
        <v>3</v>
      </c>
      <c r="AF13" s="73" t="s">
        <v>58</v>
      </c>
      <c r="AG13" s="95">
        <v>0</v>
      </c>
      <c r="AH13" s="199"/>
      <c r="AI13" s="73" t="s">
        <v>58</v>
      </c>
      <c r="AJ13" s="95"/>
      <c r="AK13" s="199">
        <v>3</v>
      </c>
      <c r="AL13" s="73" t="s">
        <v>58</v>
      </c>
      <c r="AM13" s="95">
        <v>0</v>
      </c>
      <c r="AN13" s="90"/>
      <c r="AO13" s="254"/>
      <c r="AP13" s="145"/>
      <c r="AQ13" s="255"/>
      <c r="AR13" s="71"/>
      <c r="AS13" s="71"/>
      <c r="AT13" s="71"/>
      <c r="AU13" s="71"/>
      <c r="AV13" s="71"/>
      <c r="AW13" s="71"/>
      <c r="AX13" s="71"/>
      <c r="AY13" s="71"/>
      <c r="AZ13" s="71"/>
      <c r="BA13" s="71"/>
    </row>
    <row r="14" spans="2:53">
      <c r="B14" s="250">
        <v>4</v>
      </c>
      <c r="C14" s="252" t="str">
        <f>Свод.Д.03.!AP14</f>
        <v>Ашкеева А.</v>
      </c>
      <c r="D14" s="241">
        <v>1</v>
      </c>
      <c r="E14" s="242"/>
      <c r="F14" s="243"/>
      <c r="G14" s="241">
        <v>1</v>
      </c>
      <c r="H14" s="242"/>
      <c r="I14" s="243"/>
      <c r="J14" s="241">
        <v>1</v>
      </c>
      <c r="K14" s="242"/>
      <c r="L14" s="243"/>
      <c r="M14" s="244"/>
      <c r="N14" s="245"/>
      <c r="O14" s="246"/>
      <c r="P14" s="241">
        <v>1</v>
      </c>
      <c r="Q14" s="242"/>
      <c r="R14" s="243"/>
      <c r="S14" s="241">
        <v>1</v>
      </c>
      <c r="T14" s="242"/>
      <c r="U14" s="243"/>
      <c r="V14" s="241">
        <v>2</v>
      </c>
      <c r="W14" s="242"/>
      <c r="X14" s="243"/>
      <c r="Y14" s="241">
        <v>2</v>
      </c>
      <c r="Z14" s="242"/>
      <c r="AA14" s="243"/>
      <c r="AB14" s="241">
        <v>2</v>
      </c>
      <c r="AC14" s="242"/>
      <c r="AD14" s="243"/>
      <c r="AE14" s="241">
        <v>2</v>
      </c>
      <c r="AF14" s="242"/>
      <c r="AG14" s="243"/>
      <c r="AH14" s="241"/>
      <c r="AI14" s="242"/>
      <c r="AJ14" s="243"/>
      <c r="AK14" s="241">
        <v>2</v>
      </c>
      <c r="AL14" s="242"/>
      <c r="AM14" s="243"/>
      <c r="AN14" s="90"/>
      <c r="AO14" s="241">
        <f>AK14+AH14+AE14+AB14+Y14+V14+S14+P14+M14+J14+G14+D14</f>
        <v>15</v>
      </c>
      <c r="AP14" s="144"/>
      <c r="AQ14" s="248">
        <v>7</v>
      </c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2:53">
      <c r="B15" s="256"/>
      <c r="C15" s="257"/>
      <c r="D15" s="199">
        <f>O9</f>
        <v>0</v>
      </c>
      <c r="E15" s="73" t="s">
        <v>58</v>
      </c>
      <c r="F15" s="95">
        <f>M9</f>
        <v>3</v>
      </c>
      <c r="G15" s="199">
        <f>O9</f>
        <v>0</v>
      </c>
      <c r="H15" s="73" t="s">
        <v>58</v>
      </c>
      <c r="I15" s="95">
        <f>M9</f>
        <v>3</v>
      </c>
      <c r="J15" s="199">
        <f>O13</f>
        <v>1</v>
      </c>
      <c r="K15" s="73" t="s">
        <v>58</v>
      </c>
      <c r="L15" s="95">
        <f>M13</f>
        <v>3</v>
      </c>
      <c r="M15" s="92"/>
      <c r="N15" s="93"/>
      <c r="O15" s="94"/>
      <c r="P15" s="199">
        <v>0</v>
      </c>
      <c r="Q15" s="73" t="s">
        <v>58</v>
      </c>
      <c r="R15" s="95">
        <v>3</v>
      </c>
      <c r="S15" s="199">
        <v>2</v>
      </c>
      <c r="T15" s="73" t="s">
        <v>58</v>
      </c>
      <c r="U15" s="95">
        <v>3</v>
      </c>
      <c r="V15" s="199">
        <v>3</v>
      </c>
      <c r="W15" s="73" t="s">
        <v>58</v>
      </c>
      <c r="X15" s="95">
        <v>1</v>
      </c>
      <c r="Y15" s="199">
        <v>3</v>
      </c>
      <c r="Z15" s="73" t="s">
        <v>58</v>
      </c>
      <c r="AA15" s="95">
        <v>1</v>
      </c>
      <c r="AB15" s="199">
        <v>3</v>
      </c>
      <c r="AC15" s="73" t="s">
        <v>58</v>
      </c>
      <c r="AD15" s="95">
        <v>0</v>
      </c>
      <c r="AE15" s="199">
        <v>3</v>
      </c>
      <c r="AF15" s="73" t="s">
        <v>58</v>
      </c>
      <c r="AG15" s="95">
        <v>1</v>
      </c>
      <c r="AH15" s="199"/>
      <c r="AI15" s="73" t="s">
        <v>58</v>
      </c>
      <c r="AJ15" s="95"/>
      <c r="AK15" s="199">
        <v>3</v>
      </c>
      <c r="AL15" s="73" t="s">
        <v>58</v>
      </c>
      <c r="AM15" s="95">
        <v>2</v>
      </c>
      <c r="AN15" s="90"/>
      <c r="AO15" s="254"/>
      <c r="AP15" s="145"/>
      <c r="AQ15" s="255"/>
      <c r="AR15" s="71"/>
      <c r="AS15" s="71"/>
      <c r="AT15" s="71"/>
      <c r="AU15" s="71"/>
      <c r="AV15" s="71"/>
      <c r="AW15" s="71"/>
      <c r="AX15" s="71"/>
      <c r="AY15" s="71"/>
      <c r="AZ15" s="71"/>
      <c r="BA15" s="71"/>
    </row>
    <row r="16" spans="2:53">
      <c r="B16" s="250">
        <v>5</v>
      </c>
      <c r="C16" s="252" t="str">
        <f>Свод.Д.03.!AP15</f>
        <v>Смирнова А.</v>
      </c>
      <c r="D16" s="241">
        <v>1</v>
      </c>
      <c r="E16" s="242"/>
      <c r="F16" s="243"/>
      <c r="G16" s="241">
        <v>1</v>
      </c>
      <c r="H16" s="242"/>
      <c r="I16" s="243"/>
      <c r="J16" s="241">
        <v>1</v>
      </c>
      <c r="K16" s="242"/>
      <c r="L16" s="243"/>
      <c r="M16" s="241">
        <v>2</v>
      </c>
      <c r="N16" s="242"/>
      <c r="O16" s="243"/>
      <c r="P16" s="244"/>
      <c r="Q16" s="245"/>
      <c r="R16" s="246"/>
      <c r="S16" s="241">
        <v>1</v>
      </c>
      <c r="T16" s="242"/>
      <c r="U16" s="243"/>
      <c r="V16" s="241">
        <v>2</v>
      </c>
      <c r="W16" s="242"/>
      <c r="X16" s="243"/>
      <c r="Y16" s="241">
        <v>2</v>
      </c>
      <c r="Z16" s="242"/>
      <c r="AA16" s="243"/>
      <c r="AB16" s="241">
        <v>2</v>
      </c>
      <c r="AC16" s="242"/>
      <c r="AD16" s="243"/>
      <c r="AE16" s="241">
        <v>2</v>
      </c>
      <c r="AF16" s="242"/>
      <c r="AG16" s="243"/>
      <c r="AH16" s="241"/>
      <c r="AI16" s="242"/>
      <c r="AJ16" s="243"/>
      <c r="AK16" s="241">
        <v>2</v>
      </c>
      <c r="AL16" s="242"/>
      <c r="AM16" s="243"/>
      <c r="AN16" s="90"/>
      <c r="AO16" s="241">
        <f>AK16+AH16+AE16+AB16+Y16+V16+S16+P16+M16+J16+G16+D16</f>
        <v>16</v>
      </c>
      <c r="AP16" s="144"/>
      <c r="AQ16" s="248">
        <v>4</v>
      </c>
      <c r="AR16" s="71"/>
      <c r="AS16" s="71"/>
      <c r="AT16" s="71"/>
      <c r="AU16" s="71"/>
      <c r="AV16" s="71"/>
      <c r="AW16" s="71"/>
      <c r="AX16" s="71"/>
      <c r="AY16" s="71"/>
      <c r="AZ16" s="71"/>
      <c r="BA16" s="71"/>
    </row>
    <row r="17" spans="2:53">
      <c r="B17" s="256"/>
      <c r="C17" s="257"/>
      <c r="D17" s="199">
        <f>R9</f>
        <v>0</v>
      </c>
      <c r="E17" s="73" t="s">
        <v>58</v>
      </c>
      <c r="F17" s="95">
        <f>P9</f>
        <v>3</v>
      </c>
      <c r="G17" s="199">
        <f>R11</f>
        <v>0</v>
      </c>
      <c r="H17" s="73" t="s">
        <v>58</v>
      </c>
      <c r="I17" s="95">
        <f>P11</f>
        <v>3</v>
      </c>
      <c r="J17" s="199">
        <f>R13</f>
        <v>0</v>
      </c>
      <c r="K17" s="73" t="s">
        <v>58</v>
      </c>
      <c r="L17" s="95">
        <f>P13</f>
        <v>3</v>
      </c>
      <c r="M17" s="199">
        <f>R15</f>
        <v>3</v>
      </c>
      <c r="N17" s="73" t="s">
        <v>58</v>
      </c>
      <c r="O17" s="95">
        <f>P15</f>
        <v>0</v>
      </c>
      <c r="P17" s="92"/>
      <c r="Q17" s="93"/>
      <c r="R17" s="94"/>
      <c r="S17" s="199">
        <v>1</v>
      </c>
      <c r="T17" s="73" t="s">
        <v>58</v>
      </c>
      <c r="U17" s="95">
        <v>3</v>
      </c>
      <c r="V17" s="199">
        <v>3</v>
      </c>
      <c r="W17" s="73" t="s">
        <v>58</v>
      </c>
      <c r="X17" s="95">
        <v>2</v>
      </c>
      <c r="Y17" s="199">
        <v>3</v>
      </c>
      <c r="Z17" s="73" t="s">
        <v>58</v>
      </c>
      <c r="AA17" s="95">
        <v>0</v>
      </c>
      <c r="AB17" s="199">
        <v>3</v>
      </c>
      <c r="AC17" s="73" t="s">
        <v>58</v>
      </c>
      <c r="AD17" s="95">
        <v>0</v>
      </c>
      <c r="AE17" s="199">
        <v>3</v>
      </c>
      <c r="AF17" s="73" t="s">
        <v>58</v>
      </c>
      <c r="AG17" s="95">
        <v>0</v>
      </c>
      <c r="AH17" s="199"/>
      <c r="AI17" s="73" t="s">
        <v>58</v>
      </c>
      <c r="AJ17" s="95"/>
      <c r="AK17" s="199">
        <v>3</v>
      </c>
      <c r="AL17" s="73" t="s">
        <v>58</v>
      </c>
      <c r="AM17" s="95">
        <v>0</v>
      </c>
      <c r="AN17" s="90"/>
      <c r="AO17" s="254"/>
      <c r="AP17" s="145"/>
      <c r="AQ17" s="255"/>
      <c r="AR17" s="71"/>
      <c r="AS17" s="71"/>
      <c r="AT17" s="71"/>
      <c r="AU17" s="71"/>
      <c r="AV17" s="71"/>
      <c r="AW17" s="71"/>
      <c r="AX17" s="71"/>
      <c r="AY17" s="71"/>
      <c r="AZ17" s="71"/>
      <c r="BA17" s="71"/>
    </row>
    <row r="18" spans="2:53">
      <c r="B18" s="250">
        <v>6</v>
      </c>
      <c r="C18" s="252" t="str">
        <f>Свод.Д.03.!AP16</f>
        <v>Сандыбаева М.</v>
      </c>
      <c r="D18" s="241">
        <v>1</v>
      </c>
      <c r="E18" s="242"/>
      <c r="F18" s="243"/>
      <c r="G18" s="241">
        <v>1</v>
      </c>
      <c r="H18" s="242"/>
      <c r="I18" s="243"/>
      <c r="J18" s="241">
        <v>1</v>
      </c>
      <c r="K18" s="242"/>
      <c r="L18" s="243"/>
      <c r="M18" s="241">
        <v>2</v>
      </c>
      <c r="N18" s="242"/>
      <c r="O18" s="243"/>
      <c r="P18" s="241">
        <v>2</v>
      </c>
      <c r="Q18" s="242"/>
      <c r="R18" s="243"/>
      <c r="S18" s="244"/>
      <c r="T18" s="245"/>
      <c r="U18" s="246"/>
      <c r="V18" s="241">
        <v>1</v>
      </c>
      <c r="W18" s="242"/>
      <c r="X18" s="243"/>
      <c r="Y18" s="241">
        <v>1</v>
      </c>
      <c r="Z18" s="242"/>
      <c r="AA18" s="243"/>
      <c r="AB18" s="241">
        <v>2</v>
      </c>
      <c r="AC18" s="242"/>
      <c r="AD18" s="243"/>
      <c r="AE18" s="241">
        <v>2</v>
      </c>
      <c r="AF18" s="242"/>
      <c r="AG18" s="243"/>
      <c r="AH18" s="241"/>
      <c r="AI18" s="242"/>
      <c r="AJ18" s="243"/>
      <c r="AK18" s="241">
        <v>2</v>
      </c>
      <c r="AL18" s="242"/>
      <c r="AM18" s="243"/>
      <c r="AN18" s="90"/>
      <c r="AO18" s="241">
        <f>AK18+AH18+AE18+AB18+Y18+V18+S18+P18+M18+J18+G18+D18</f>
        <v>15</v>
      </c>
      <c r="AP18" s="144"/>
      <c r="AQ18" s="248">
        <v>6</v>
      </c>
      <c r="AR18" s="71"/>
      <c r="AS18" s="71"/>
      <c r="AT18" s="71"/>
      <c r="AU18" s="71"/>
      <c r="AV18" s="71"/>
      <c r="AW18" s="71"/>
      <c r="AX18" s="71"/>
      <c r="AY18" s="71"/>
      <c r="AZ18" s="71"/>
      <c r="BA18" s="71"/>
    </row>
    <row r="19" spans="2:53">
      <c r="B19" s="256"/>
      <c r="C19" s="257"/>
      <c r="D19" s="199">
        <f>U9</f>
        <v>0</v>
      </c>
      <c r="E19" s="73" t="s">
        <v>58</v>
      </c>
      <c r="F19" s="95">
        <f>S9</f>
        <v>3</v>
      </c>
      <c r="G19" s="199">
        <f>U11</f>
        <v>0</v>
      </c>
      <c r="H19" s="73" t="s">
        <v>58</v>
      </c>
      <c r="I19" s="95">
        <f>S11</f>
        <v>3</v>
      </c>
      <c r="J19" s="199">
        <f>U13</f>
        <v>2</v>
      </c>
      <c r="K19" s="73" t="s">
        <v>58</v>
      </c>
      <c r="L19" s="95">
        <f>S13</f>
        <v>3</v>
      </c>
      <c r="M19" s="199">
        <f>U15</f>
        <v>3</v>
      </c>
      <c r="N19" s="73" t="s">
        <v>58</v>
      </c>
      <c r="O19" s="95">
        <f>S15</f>
        <v>2</v>
      </c>
      <c r="P19" s="199">
        <f>U17</f>
        <v>3</v>
      </c>
      <c r="Q19" s="73" t="s">
        <v>58</v>
      </c>
      <c r="R19" s="95">
        <f>S17</f>
        <v>1</v>
      </c>
      <c r="S19" s="92"/>
      <c r="T19" s="93"/>
      <c r="U19" s="94"/>
      <c r="V19" s="199">
        <v>0</v>
      </c>
      <c r="W19" s="73" t="s">
        <v>58</v>
      </c>
      <c r="X19" s="95">
        <v>3</v>
      </c>
      <c r="Y19" s="199">
        <v>2</v>
      </c>
      <c r="Z19" s="73" t="s">
        <v>58</v>
      </c>
      <c r="AA19" s="95">
        <v>3</v>
      </c>
      <c r="AB19" s="199">
        <v>3</v>
      </c>
      <c r="AC19" s="73" t="s">
        <v>58</v>
      </c>
      <c r="AD19" s="95">
        <v>1</v>
      </c>
      <c r="AE19" s="199">
        <v>3</v>
      </c>
      <c r="AF19" s="73" t="s">
        <v>58</v>
      </c>
      <c r="AG19" s="95">
        <v>0</v>
      </c>
      <c r="AH19" s="199"/>
      <c r="AI19" s="73" t="s">
        <v>58</v>
      </c>
      <c r="AJ19" s="95"/>
      <c r="AK19" s="199">
        <v>3</v>
      </c>
      <c r="AL19" s="73" t="s">
        <v>58</v>
      </c>
      <c r="AM19" s="95">
        <v>0</v>
      </c>
      <c r="AN19" s="90"/>
      <c r="AO19" s="254"/>
      <c r="AP19" s="145"/>
      <c r="AQ19" s="255"/>
      <c r="AR19" s="71"/>
      <c r="AS19" s="71"/>
      <c r="AT19" s="71"/>
      <c r="AU19" s="71"/>
      <c r="AV19" s="71"/>
      <c r="AW19" s="71"/>
      <c r="AX19" s="71"/>
      <c r="AY19" s="71"/>
      <c r="AZ19" s="71"/>
      <c r="BA19" s="71"/>
    </row>
    <row r="20" spans="2:53">
      <c r="B20" s="250">
        <v>7</v>
      </c>
      <c r="C20" s="252" t="str">
        <f>Свод.Д.03.!AP17</f>
        <v>Торшаева Г.</v>
      </c>
      <c r="D20" s="241">
        <v>1</v>
      </c>
      <c r="E20" s="242"/>
      <c r="F20" s="243"/>
      <c r="G20" s="241">
        <v>1</v>
      </c>
      <c r="H20" s="242"/>
      <c r="I20" s="243"/>
      <c r="J20" s="241">
        <v>1</v>
      </c>
      <c r="K20" s="242"/>
      <c r="L20" s="243"/>
      <c r="M20" s="241">
        <v>1</v>
      </c>
      <c r="N20" s="242"/>
      <c r="O20" s="243"/>
      <c r="P20" s="241">
        <v>1</v>
      </c>
      <c r="Q20" s="242"/>
      <c r="R20" s="243"/>
      <c r="S20" s="241">
        <v>2</v>
      </c>
      <c r="T20" s="242"/>
      <c r="U20" s="243"/>
      <c r="V20" s="244"/>
      <c r="W20" s="245"/>
      <c r="X20" s="246"/>
      <c r="Y20" s="241">
        <v>2</v>
      </c>
      <c r="Z20" s="242"/>
      <c r="AA20" s="243"/>
      <c r="AB20" s="241">
        <v>2</v>
      </c>
      <c r="AC20" s="242"/>
      <c r="AD20" s="243"/>
      <c r="AE20" s="241">
        <v>2</v>
      </c>
      <c r="AF20" s="242"/>
      <c r="AG20" s="243"/>
      <c r="AH20" s="241"/>
      <c r="AI20" s="242"/>
      <c r="AJ20" s="243"/>
      <c r="AK20" s="241">
        <v>2</v>
      </c>
      <c r="AL20" s="242"/>
      <c r="AM20" s="243"/>
      <c r="AN20" s="90"/>
      <c r="AO20" s="241">
        <f>AK20+AH20+AE20+AB20+Y20+V20+S20+P20+M20+J20+G20+D20</f>
        <v>15</v>
      </c>
      <c r="AP20" s="144"/>
      <c r="AQ20" s="248">
        <v>5</v>
      </c>
      <c r="AR20" s="71"/>
      <c r="AS20" s="71"/>
      <c r="AT20" s="71"/>
      <c r="AU20" s="71"/>
      <c r="AV20" s="71"/>
      <c r="AW20" s="71"/>
      <c r="AX20" s="71"/>
      <c r="AY20" s="71"/>
      <c r="AZ20" s="71"/>
      <c r="BA20" s="71"/>
    </row>
    <row r="21" spans="2:53">
      <c r="B21" s="256"/>
      <c r="C21" s="257"/>
      <c r="D21" s="199">
        <f>X9</f>
        <v>1</v>
      </c>
      <c r="E21" s="73" t="s">
        <v>58</v>
      </c>
      <c r="F21" s="95">
        <f>V9</f>
        <v>3</v>
      </c>
      <c r="G21" s="199">
        <f>X11</f>
        <v>0</v>
      </c>
      <c r="H21" s="73" t="s">
        <v>58</v>
      </c>
      <c r="I21" s="95">
        <f>V11</f>
        <v>3</v>
      </c>
      <c r="J21" s="199">
        <f>X13</f>
        <v>2</v>
      </c>
      <c r="K21" s="73" t="s">
        <v>58</v>
      </c>
      <c r="L21" s="95">
        <f>V13</f>
        <v>3</v>
      </c>
      <c r="M21" s="199">
        <f>X15</f>
        <v>1</v>
      </c>
      <c r="N21" s="73" t="s">
        <v>58</v>
      </c>
      <c r="O21" s="95">
        <f>V15</f>
        <v>3</v>
      </c>
      <c r="P21" s="199">
        <f>X17</f>
        <v>2</v>
      </c>
      <c r="Q21" s="73" t="s">
        <v>58</v>
      </c>
      <c r="R21" s="95">
        <f>V17</f>
        <v>3</v>
      </c>
      <c r="S21" s="199">
        <f>X19</f>
        <v>3</v>
      </c>
      <c r="T21" s="73" t="s">
        <v>58</v>
      </c>
      <c r="U21" s="95">
        <f>V19</f>
        <v>0</v>
      </c>
      <c r="V21" s="92"/>
      <c r="W21" s="93"/>
      <c r="X21" s="94"/>
      <c r="Y21" s="199">
        <v>3</v>
      </c>
      <c r="Z21" s="73" t="s">
        <v>58</v>
      </c>
      <c r="AA21" s="95">
        <v>0</v>
      </c>
      <c r="AB21" s="199">
        <v>3</v>
      </c>
      <c r="AC21" s="73" t="s">
        <v>58</v>
      </c>
      <c r="AD21" s="95">
        <v>0</v>
      </c>
      <c r="AE21" s="199">
        <v>3</v>
      </c>
      <c r="AF21" s="73" t="s">
        <v>58</v>
      </c>
      <c r="AG21" s="95">
        <v>1</v>
      </c>
      <c r="AH21" s="199"/>
      <c r="AI21" s="73" t="s">
        <v>58</v>
      </c>
      <c r="AJ21" s="95"/>
      <c r="AK21" s="199">
        <v>3</v>
      </c>
      <c r="AL21" s="73" t="s">
        <v>58</v>
      </c>
      <c r="AM21" s="95">
        <v>1</v>
      </c>
      <c r="AN21" s="90"/>
      <c r="AO21" s="254"/>
      <c r="AP21" s="145"/>
      <c r="AQ21" s="255"/>
      <c r="AR21" s="71"/>
      <c r="AS21" s="71"/>
      <c r="AT21" s="71"/>
      <c r="AU21" s="71"/>
      <c r="AV21" s="71"/>
      <c r="AW21" s="71"/>
      <c r="AX21" s="71"/>
      <c r="AY21" s="71"/>
      <c r="AZ21" s="71"/>
      <c r="BA21" s="71"/>
    </row>
    <row r="22" spans="2:53">
      <c r="B22" s="250">
        <v>8</v>
      </c>
      <c r="C22" s="252" t="str">
        <f>Свод.Д.03.!AP18</f>
        <v>Кошкумбаева Ж.</v>
      </c>
      <c r="D22" s="241">
        <v>1</v>
      </c>
      <c r="E22" s="242"/>
      <c r="F22" s="243"/>
      <c r="G22" s="241">
        <v>1</v>
      </c>
      <c r="H22" s="242"/>
      <c r="I22" s="243"/>
      <c r="J22" s="241">
        <v>1</v>
      </c>
      <c r="K22" s="242"/>
      <c r="L22" s="243"/>
      <c r="M22" s="241">
        <v>1</v>
      </c>
      <c r="N22" s="242"/>
      <c r="O22" s="243"/>
      <c r="P22" s="241">
        <v>1</v>
      </c>
      <c r="Q22" s="242"/>
      <c r="R22" s="243"/>
      <c r="S22" s="241">
        <v>2</v>
      </c>
      <c r="T22" s="242"/>
      <c r="U22" s="243"/>
      <c r="V22" s="241">
        <v>1</v>
      </c>
      <c r="W22" s="242"/>
      <c r="X22" s="243"/>
      <c r="Y22" s="244"/>
      <c r="Z22" s="245"/>
      <c r="AA22" s="246"/>
      <c r="AB22" s="241">
        <v>2</v>
      </c>
      <c r="AC22" s="242"/>
      <c r="AD22" s="243"/>
      <c r="AE22" s="241">
        <v>2</v>
      </c>
      <c r="AF22" s="242"/>
      <c r="AG22" s="243"/>
      <c r="AH22" s="241"/>
      <c r="AI22" s="242"/>
      <c r="AJ22" s="243"/>
      <c r="AK22" s="241">
        <v>2</v>
      </c>
      <c r="AL22" s="242"/>
      <c r="AM22" s="243"/>
      <c r="AN22" s="90"/>
      <c r="AO22" s="241">
        <f>AK22+AH22+AE22+AB22+Y22+V22+S22+P22+M22+J22+G22+D22</f>
        <v>14</v>
      </c>
      <c r="AP22" s="144"/>
      <c r="AQ22" s="248">
        <v>8</v>
      </c>
      <c r="AR22" s="71"/>
      <c r="AS22" s="71"/>
      <c r="AT22" s="71"/>
      <c r="AU22" s="71"/>
      <c r="AV22" s="71"/>
      <c r="AW22" s="71"/>
      <c r="AX22" s="71"/>
      <c r="AY22" s="71"/>
      <c r="AZ22" s="71"/>
      <c r="BA22" s="71"/>
    </row>
    <row r="23" spans="2:53">
      <c r="B23" s="256"/>
      <c r="C23" s="257"/>
      <c r="D23" s="199">
        <f>AA9</f>
        <v>0</v>
      </c>
      <c r="E23" s="73" t="s">
        <v>58</v>
      </c>
      <c r="F23" s="95">
        <f>Y9</f>
        <v>3</v>
      </c>
      <c r="G23" s="199">
        <f>AA11</f>
        <v>0</v>
      </c>
      <c r="H23" s="73" t="s">
        <v>58</v>
      </c>
      <c r="I23" s="95">
        <f>Y11</f>
        <v>3</v>
      </c>
      <c r="J23" s="199">
        <f>AA13</f>
        <v>0</v>
      </c>
      <c r="K23" s="73" t="s">
        <v>58</v>
      </c>
      <c r="L23" s="95">
        <f>Y13</f>
        <v>3</v>
      </c>
      <c r="M23" s="199">
        <f>AA15</f>
        <v>1</v>
      </c>
      <c r="N23" s="73" t="s">
        <v>58</v>
      </c>
      <c r="O23" s="95">
        <f>Y15</f>
        <v>3</v>
      </c>
      <c r="P23" s="199">
        <f>AA17</f>
        <v>0</v>
      </c>
      <c r="Q23" s="73" t="s">
        <v>58</v>
      </c>
      <c r="R23" s="95">
        <f>Y17</f>
        <v>3</v>
      </c>
      <c r="S23" s="199">
        <f>AA19</f>
        <v>3</v>
      </c>
      <c r="T23" s="73" t="s">
        <v>58</v>
      </c>
      <c r="U23" s="95">
        <f>Y19</f>
        <v>2</v>
      </c>
      <c r="V23" s="199">
        <f>AA21</f>
        <v>0</v>
      </c>
      <c r="W23" s="73" t="s">
        <v>58</v>
      </c>
      <c r="X23" s="95">
        <f>Y21</f>
        <v>3</v>
      </c>
      <c r="Y23" s="92"/>
      <c r="Z23" s="93"/>
      <c r="AA23" s="94"/>
      <c r="AB23" s="199">
        <v>3</v>
      </c>
      <c r="AC23" s="73" t="s">
        <v>58</v>
      </c>
      <c r="AD23" s="95">
        <v>2</v>
      </c>
      <c r="AE23" s="199">
        <v>3</v>
      </c>
      <c r="AF23" s="73" t="s">
        <v>58</v>
      </c>
      <c r="AG23" s="95">
        <v>0</v>
      </c>
      <c r="AH23" s="199"/>
      <c r="AI23" s="73" t="s">
        <v>58</v>
      </c>
      <c r="AJ23" s="95"/>
      <c r="AK23" s="199">
        <v>3</v>
      </c>
      <c r="AL23" s="73" t="s">
        <v>58</v>
      </c>
      <c r="AM23" s="95">
        <v>2</v>
      </c>
      <c r="AN23" s="90"/>
      <c r="AO23" s="254"/>
      <c r="AP23" s="145"/>
      <c r="AQ23" s="255"/>
      <c r="AR23" s="71"/>
      <c r="AS23" s="71"/>
      <c r="AT23" s="71"/>
      <c r="AU23" s="71"/>
      <c r="AV23" s="71"/>
      <c r="AW23" s="71"/>
      <c r="AX23" s="71"/>
      <c r="AY23" s="71"/>
      <c r="AZ23" s="71"/>
      <c r="BA23" s="71"/>
    </row>
    <row r="24" spans="2:53">
      <c r="B24" s="250">
        <v>9</v>
      </c>
      <c r="C24" s="252" t="str">
        <f>Свод.Д.03.!AP19</f>
        <v>Цвигун А.</v>
      </c>
      <c r="D24" s="241">
        <v>1</v>
      </c>
      <c r="E24" s="242"/>
      <c r="F24" s="243"/>
      <c r="G24" s="241">
        <v>1</v>
      </c>
      <c r="H24" s="242"/>
      <c r="I24" s="243"/>
      <c r="J24" s="241">
        <v>1</v>
      </c>
      <c r="K24" s="242"/>
      <c r="L24" s="243"/>
      <c r="M24" s="241">
        <v>1</v>
      </c>
      <c r="N24" s="242"/>
      <c r="O24" s="243"/>
      <c r="P24" s="241">
        <v>1</v>
      </c>
      <c r="Q24" s="242"/>
      <c r="R24" s="243"/>
      <c r="S24" s="241">
        <v>1</v>
      </c>
      <c r="T24" s="242"/>
      <c r="U24" s="243"/>
      <c r="V24" s="241">
        <v>1</v>
      </c>
      <c r="W24" s="242"/>
      <c r="X24" s="243"/>
      <c r="Y24" s="241">
        <v>1</v>
      </c>
      <c r="Z24" s="242"/>
      <c r="AA24" s="243"/>
      <c r="AB24" s="244"/>
      <c r="AC24" s="245"/>
      <c r="AD24" s="246"/>
      <c r="AE24" s="241">
        <v>1</v>
      </c>
      <c r="AF24" s="242"/>
      <c r="AG24" s="243"/>
      <c r="AH24" s="241"/>
      <c r="AI24" s="242"/>
      <c r="AJ24" s="243"/>
      <c r="AK24" s="241">
        <v>2</v>
      </c>
      <c r="AL24" s="242"/>
      <c r="AM24" s="243"/>
      <c r="AN24" s="90"/>
      <c r="AO24" s="241">
        <f>AK24+AH24+AE24+AB24+Y24+V24+S24+P24+M24+J24+G24+D24</f>
        <v>11</v>
      </c>
      <c r="AP24" s="146"/>
      <c r="AQ24" s="248">
        <v>9</v>
      </c>
      <c r="AR24" s="71"/>
      <c r="AS24" s="71"/>
      <c r="AT24" s="71"/>
      <c r="AU24" s="71"/>
      <c r="AV24" s="71"/>
      <c r="AW24" s="71"/>
      <c r="AX24" s="71"/>
      <c r="AY24" s="71"/>
      <c r="AZ24" s="71"/>
      <c r="BA24" s="71"/>
    </row>
    <row r="25" spans="2:53">
      <c r="B25" s="256"/>
      <c r="C25" s="257"/>
      <c r="D25" s="199">
        <f>AD9</f>
        <v>0</v>
      </c>
      <c r="E25" s="73" t="s">
        <v>58</v>
      </c>
      <c r="F25" s="95">
        <f>AB9</f>
        <v>3</v>
      </c>
      <c r="G25" s="199">
        <f>AD11</f>
        <v>0</v>
      </c>
      <c r="H25" s="73" t="s">
        <v>58</v>
      </c>
      <c r="I25" s="95">
        <f>AB11</f>
        <v>3</v>
      </c>
      <c r="J25" s="199">
        <f>AD13</f>
        <v>0</v>
      </c>
      <c r="K25" s="73" t="s">
        <v>58</v>
      </c>
      <c r="L25" s="95">
        <f>AB13</f>
        <v>3</v>
      </c>
      <c r="M25" s="199">
        <f>AD15</f>
        <v>0</v>
      </c>
      <c r="N25" s="73" t="s">
        <v>58</v>
      </c>
      <c r="O25" s="95">
        <f>AB15</f>
        <v>3</v>
      </c>
      <c r="P25" s="199">
        <f>AD17</f>
        <v>0</v>
      </c>
      <c r="Q25" s="73" t="s">
        <v>58</v>
      </c>
      <c r="R25" s="95">
        <f>AB17</f>
        <v>3</v>
      </c>
      <c r="S25" s="199">
        <f>AD19</f>
        <v>1</v>
      </c>
      <c r="T25" s="73" t="s">
        <v>58</v>
      </c>
      <c r="U25" s="95">
        <f>AB19</f>
        <v>3</v>
      </c>
      <c r="V25" s="199">
        <f>AD21</f>
        <v>0</v>
      </c>
      <c r="W25" s="73" t="s">
        <v>58</v>
      </c>
      <c r="X25" s="95">
        <f>AB21</f>
        <v>3</v>
      </c>
      <c r="Y25" s="199">
        <f>AD23</f>
        <v>2</v>
      </c>
      <c r="Z25" s="73" t="s">
        <v>58</v>
      </c>
      <c r="AA25" s="95">
        <f>AB23</f>
        <v>3</v>
      </c>
      <c r="AB25" s="92"/>
      <c r="AC25" s="93"/>
      <c r="AD25" s="94"/>
      <c r="AE25" s="199">
        <v>1</v>
      </c>
      <c r="AF25" s="73" t="s">
        <v>58</v>
      </c>
      <c r="AG25" s="95">
        <v>3</v>
      </c>
      <c r="AH25" s="199"/>
      <c r="AI25" s="73" t="s">
        <v>58</v>
      </c>
      <c r="AJ25" s="95"/>
      <c r="AK25" s="199">
        <v>3</v>
      </c>
      <c r="AL25" s="73" t="s">
        <v>58</v>
      </c>
      <c r="AM25" s="95">
        <v>0</v>
      </c>
      <c r="AN25" s="90"/>
      <c r="AO25" s="254"/>
      <c r="AP25" s="147">
        <v>1.33</v>
      </c>
      <c r="AQ25" s="255"/>
      <c r="AR25" s="71"/>
      <c r="AS25" s="71"/>
      <c r="AT25" s="71"/>
      <c r="AU25" s="71"/>
      <c r="AV25" s="71"/>
      <c r="AW25" s="71"/>
      <c r="AX25" s="71"/>
      <c r="AY25" s="71"/>
      <c r="AZ25" s="71"/>
      <c r="BA25" s="71"/>
    </row>
    <row r="26" spans="2:53">
      <c r="B26" s="250">
        <v>10</v>
      </c>
      <c r="C26" s="252" t="str">
        <f>Свод.Д.03.!AP20</f>
        <v>Саидмуратханова С.</v>
      </c>
      <c r="D26" s="241">
        <v>1</v>
      </c>
      <c r="E26" s="242"/>
      <c r="F26" s="243"/>
      <c r="G26" s="241">
        <v>1</v>
      </c>
      <c r="H26" s="242"/>
      <c r="I26" s="243"/>
      <c r="J26" s="241">
        <v>1</v>
      </c>
      <c r="K26" s="242"/>
      <c r="L26" s="243"/>
      <c r="M26" s="241">
        <v>1</v>
      </c>
      <c r="N26" s="242"/>
      <c r="O26" s="243"/>
      <c r="P26" s="241">
        <v>1</v>
      </c>
      <c r="Q26" s="242"/>
      <c r="R26" s="243"/>
      <c r="S26" s="241">
        <v>1</v>
      </c>
      <c r="T26" s="242"/>
      <c r="U26" s="243"/>
      <c r="V26" s="241">
        <v>1</v>
      </c>
      <c r="W26" s="242"/>
      <c r="X26" s="243"/>
      <c r="Y26" s="241">
        <v>1</v>
      </c>
      <c r="Z26" s="242"/>
      <c r="AA26" s="243"/>
      <c r="AB26" s="241">
        <v>2</v>
      </c>
      <c r="AC26" s="242"/>
      <c r="AD26" s="243"/>
      <c r="AE26" s="244"/>
      <c r="AF26" s="245"/>
      <c r="AG26" s="246"/>
      <c r="AH26" s="241"/>
      <c r="AI26" s="242"/>
      <c r="AJ26" s="243"/>
      <c r="AK26" s="241">
        <v>1</v>
      </c>
      <c r="AL26" s="242"/>
      <c r="AM26" s="243"/>
      <c r="AN26" s="90"/>
      <c r="AO26" s="241">
        <f>AK26+AH26+AE26+AB26+Y26+V26+S26+P26+M26+J26+G26+D26</f>
        <v>11</v>
      </c>
      <c r="AP26" s="146"/>
      <c r="AQ26" s="248">
        <v>10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</row>
    <row r="27" spans="2:53">
      <c r="B27" s="256"/>
      <c r="C27" s="257"/>
      <c r="D27" s="199">
        <f>AG9</f>
        <v>0</v>
      </c>
      <c r="E27" s="73" t="s">
        <v>58</v>
      </c>
      <c r="F27" s="95">
        <f>AE9</f>
        <v>3</v>
      </c>
      <c r="G27" s="199">
        <f>AG11</f>
        <v>1</v>
      </c>
      <c r="H27" s="73" t="s">
        <v>58</v>
      </c>
      <c r="I27" s="95">
        <f>AE11</f>
        <v>3</v>
      </c>
      <c r="J27" s="199">
        <f>AG13</f>
        <v>0</v>
      </c>
      <c r="K27" s="73" t="s">
        <v>58</v>
      </c>
      <c r="L27" s="95">
        <f>AE13</f>
        <v>3</v>
      </c>
      <c r="M27" s="199">
        <f>AG15</f>
        <v>1</v>
      </c>
      <c r="N27" s="73" t="s">
        <v>58</v>
      </c>
      <c r="O27" s="95">
        <f>AE15</f>
        <v>3</v>
      </c>
      <c r="P27" s="199">
        <f>AG17</f>
        <v>0</v>
      </c>
      <c r="Q27" s="73" t="s">
        <v>58</v>
      </c>
      <c r="R27" s="95">
        <f>AE17</f>
        <v>3</v>
      </c>
      <c r="S27" s="199">
        <f>AG19</f>
        <v>0</v>
      </c>
      <c r="T27" s="73" t="s">
        <v>58</v>
      </c>
      <c r="U27" s="95">
        <f>AE19</f>
        <v>3</v>
      </c>
      <c r="V27" s="199">
        <f>AG21</f>
        <v>1</v>
      </c>
      <c r="W27" s="73" t="s">
        <v>58</v>
      </c>
      <c r="X27" s="95">
        <f>AE21</f>
        <v>3</v>
      </c>
      <c r="Y27" s="199">
        <f>AG23</f>
        <v>0</v>
      </c>
      <c r="Z27" s="73" t="s">
        <v>58</v>
      </c>
      <c r="AA27" s="95">
        <f>AE23</f>
        <v>3</v>
      </c>
      <c r="AB27" s="199">
        <f>AG25</f>
        <v>3</v>
      </c>
      <c r="AC27" s="73" t="s">
        <v>58</v>
      </c>
      <c r="AD27" s="95">
        <f>AE25</f>
        <v>1</v>
      </c>
      <c r="AE27" s="92"/>
      <c r="AF27" s="93"/>
      <c r="AG27" s="94"/>
      <c r="AH27" s="199"/>
      <c r="AI27" s="73" t="s">
        <v>58</v>
      </c>
      <c r="AJ27" s="95"/>
      <c r="AK27" s="199">
        <v>2</v>
      </c>
      <c r="AL27" s="73" t="s">
        <v>58</v>
      </c>
      <c r="AM27" s="95">
        <v>3</v>
      </c>
      <c r="AN27" s="90"/>
      <c r="AO27" s="254"/>
      <c r="AP27" s="147">
        <v>1.25</v>
      </c>
      <c r="AQ27" s="255"/>
      <c r="AR27" s="71"/>
      <c r="AS27" s="71"/>
      <c r="AT27" s="71"/>
      <c r="AU27" s="71"/>
      <c r="AV27" s="71"/>
      <c r="AW27" s="71"/>
      <c r="AX27" s="71"/>
      <c r="AY27" s="71"/>
      <c r="AZ27" s="71"/>
      <c r="BA27" s="71"/>
    </row>
    <row r="28" spans="2:53">
      <c r="B28" s="250">
        <v>11</v>
      </c>
      <c r="C28" s="252" t="str">
        <f>Свод.Д.03.!AP21</f>
        <v>Ержанкызы А.</v>
      </c>
      <c r="D28" s="241"/>
      <c r="E28" s="242"/>
      <c r="F28" s="243"/>
      <c r="G28" s="241"/>
      <c r="H28" s="242"/>
      <c r="I28" s="243"/>
      <c r="J28" s="241"/>
      <c r="K28" s="242"/>
      <c r="L28" s="243"/>
      <c r="M28" s="241"/>
      <c r="N28" s="242"/>
      <c r="O28" s="243"/>
      <c r="P28" s="241"/>
      <c r="Q28" s="242"/>
      <c r="R28" s="243"/>
      <c r="S28" s="241"/>
      <c r="T28" s="242"/>
      <c r="U28" s="243"/>
      <c r="V28" s="241"/>
      <c r="W28" s="242"/>
      <c r="X28" s="243"/>
      <c r="Y28" s="241"/>
      <c r="Z28" s="242"/>
      <c r="AA28" s="243"/>
      <c r="AB28" s="241"/>
      <c r="AC28" s="242"/>
      <c r="AD28" s="243"/>
      <c r="AE28" s="241"/>
      <c r="AF28" s="242"/>
      <c r="AG28" s="243"/>
      <c r="AH28" s="244"/>
      <c r="AI28" s="245"/>
      <c r="AJ28" s="246"/>
      <c r="AK28" s="241"/>
      <c r="AL28" s="242"/>
      <c r="AM28" s="243"/>
      <c r="AN28" s="90"/>
      <c r="AO28" s="241">
        <f>AK28+AH28+AE28+AB28+Y28+V28+S28+P28+M28+J28+G28+D28</f>
        <v>0</v>
      </c>
      <c r="AP28" s="146"/>
      <c r="AQ28" s="248"/>
      <c r="AR28" s="71"/>
      <c r="AS28" s="71"/>
      <c r="AT28" s="71"/>
      <c r="AU28" s="71"/>
      <c r="AV28" s="71"/>
      <c r="AW28" s="71"/>
      <c r="AX28" s="71"/>
      <c r="AY28" s="71"/>
      <c r="AZ28" s="71"/>
      <c r="BA28" s="71"/>
    </row>
    <row r="29" spans="2:53">
      <c r="B29" s="256"/>
      <c r="C29" s="257"/>
      <c r="D29" s="199">
        <f>AJ9</f>
        <v>0</v>
      </c>
      <c r="E29" s="73" t="s">
        <v>58</v>
      </c>
      <c r="F29" s="95">
        <f>AH9</f>
        <v>0</v>
      </c>
      <c r="G29" s="199">
        <f>AJ11</f>
        <v>0</v>
      </c>
      <c r="H29" s="73" t="s">
        <v>58</v>
      </c>
      <c r="I29" s="95">
        <f>AH11</f>
        <v>0</v>
      </c>
      <c r="J29" s="199">
        <f>AJ13</f>
        <v>0</v>
      </c>
      <c r="K29" s="73" t="s">
        <v>58</v>
      </c>
      <c r="L29" s="95">
        <f>AH13</f>
        <v>0</v>
      </c>
      <c r="M29" s="199">
        <f>AJ15</f>
        <v>0</v>
      </c>
      <c r="N29" s="73" t="s">
        <v>58</v>
      </c>
      <c r="O29" s="95">
        <f>AH15</f>
        <v>0</v>
      </c>
      <c r="P29" s="199">
        <f>AJ17</f>
        <v>0</v>
      </c>
      <c r="Q29" s="73" t="s">
        <v>58</v>
      </c>
      <c r="R29" s="95">
        <f>AH17</f>
        <v>0</v>
      </c>
      <c r="S29" s="199">
        <f>AJ19</f>
        <v>0</v>
      </c>
      <c r="T29" s="73" t="s">
        <v>58</v>
      </c>
      <c r="U29" s="95">
        <f>AH19</f>
        <v>0</v>
      </c>
      <c r="V29" s="199">
        <f>AJ21</f>
        <v>0</v>
      </c>
      <c r="W29" s="73" t="s">
        <v>58</v>
      </c>
      <c r="X29" s="95">
        <f>AH21</f>
        <v>0</v>
      </c>
      <c r="Y29" s="199">
        <f>AJ23</f>
        <v>0</v>
      </c>
      <c r="Z29" s="73" t="s">
        <v>58</v>
      </c>
      <c r="AA29" s="95">
        <f>AH23</f>
        <v>0</v>
      </c>
      <c r="AB29" s="199">
        <f>AJ25</f>
        <v>0</v>
      </c>
      <c r="AC29" s="73" t="s">
        <v>58</v>
      </c>
      <c r="AD29" s="95">
        <f>AH25</f>
        <v>0</v>
      </c>
      <c r="AE29" s="199">
        <f>AJ27</f>
        <v>0</v>
      </c>
      <c r="AF29" s="73" t="s">
        <v>58</v>
      </c>
      <c r="AG29" s="95">
        <f>AH27</f>
        <v>0</v>
      </c>
      <c r="AH29" s="92"/>
      <c r="AI29" s="93"/>
      <c r="AJ29" s="94"/>
      <c r="AK29" s="199">
        <f>AH31</f>
        <v>0</v>
      </c>
      <c r="AL29" s="73" t="s">
        <v>58</v>
      </c>
      <c r="AM29" s="95">
        <f>AJ31</f>
        <v>0</v>
      </c>
      <c r="AN29" s="90"/>
      <c r="AO29" s="254"/>
      <c r="AP29" s="147"/>
      <c r="AQ29" s="255"/>
      <c r="AR29" s="71"/>
      <c r="AS29" s="71"/>
      <c r="AT29" s="71"/>
      <c r="AU29" s="71"/>
      <c r="AV29" s="71"/>
      <c r="AW29" s="71"/>
      <c r="AX29" s="71"/>
      <c r="AY29" s="71"/>
      <c r="AZ29" s="71"/>
      <c r="BA29" s="71"/>
    </row>
    <row r="30" spans="2:53">
      <c r="B30" s="250">
        <v>12</v>
      </c>
      <c r="C30" s="252" t="str">
        <f>Свод.Д.03.!AP22</f>
        <v>Пюрко Е.</v>
      </c>
      <c r="D30" s="241">
        <v>1</v>
      </c>
      <c r="E30" s="242"/>
      <c r="F30" s="243"/>
      <c r="G30" s="241">
        <v>1</v>
      </c>
      <c r="H30" s="242"/>
      <c r="I30" s="243"/>
      <c r="J30" s="241">
        <v>1</v>
      </c>
      <c r="K30" s="242"/>
      <c r="L30" s="243"/>
      <c r="M30" s="241">
        <v>1</v>
      </c>
      <c r="N30" s="242"/>
      <c r="O30" s="243"/>
      <c r="P30" s="241">
        <v>1</v>
      </c>
      <c r="Q30" s="242"/>
      <c r="R30" s="243"/>
      <c r="S30" s="241">
        <v>1</v>
      </c>
      <c r="T30" s="242"/>
      <c r="U30" s="243"/>
      <c r="V30" s="241">
        <v>1</v>
      </c>
      <c r="W30" s="242"/>
      <c r="X30" s="243"/>
      <c r="Y30" s="241">
        <v>1</v>
      </c>
      <c r="Z30" s="242"/>
      <c r="AA30" s="243"/>
      <c r="AB30" s="241">
        <v>1</v>
      </c>
      <c r="AC30" s="242"/>
      <c r="AD30" s="243"/>
      <c r="AE30" s="241">
        <v>2</v>
      </c>
      <c r="AF30" s="242"/>
      <c r="AG30" s="243"/>
      <c r="AH30" s="241"/>
      <c r="AI30" s="242"/>
      <c r="AJ30" s="243"/>
      <c r="AK30" s="244"/>
      <c r="AL30" s="245"/>
      <c r="AM30" s="246"/>
      <c r="AN30" s="90"/>
      <c r="AO30" s="241">
        <f>AK30+AH30+AE30+AB30+Y30+V30+S30+P30+M30+J30+G30+D30</f>
        <v>11</v>
      </c>
      <c r="AP30" s="146"/>
      <c r="AQ30" s="248">
        <v>11</v>
      </c>
      <c r="AR30" s="71"/>
      <c r="AS30" s="71"/>
      <c r="AT30" s="71"/>
      <c r="AU30" s="71"/>
      <c r="AV30" s="71"/>
      <c r="AW30" s="71"/>
      <c r="AX30" s="71"/>
      <c r="AY30" s="71"/>
      <c r="AZ30" s="71"/>
      <c r="BA30" s="71"/>
    </row>
    <row r="31" spans="2:53" ht="13.8" thickBot="1">
      <c r="B31" s="251"/>
      <c r="C31" s="253"/>
      <c r="D31" s="200">
        <f>AM9</f>
        <v>0</v>
      </c>
      <c r="E31" s="74" t="s">
        <v>58</v>
      </c>
      <c r="F31" s="97">
        <f>AK9</f>
        <v>3</v>
      </c>
      <c r="G31" s="200">
        <f>AM11</f>
        <v>0</v>
      </c>
      <c r="H31" s="74" t="s">
        <v>58</v>
      </c>
      <c r="I31" s="97">
        <f>AK11</f>
        <v>3</v>
      </c>
      <c r="J31" s="200">
        <f>AM13</f>
        <v>0</v>
      </c>
      <c r="K31" s="74" t="s">
        <v>58</v>
      </c>
      <c r="L31" s="97">
        <f>AK13</f>
        <v>3</v>
      </c>
      <c r="M31" s="200">
        <f>AM15</f>
        <v>2</v>
      </c>
      <c r="N31" s="74" t="s">
        <v>58</v>
      </c>
      <c r="O31" s="97">
        <f>AK15</f>
        <v>3</v>
      </c>
      <c r="P31" s="200">
        <f>AM17</f>
        <v>0</v>
      </c>
      <c r="Q31" s="74" t="s">
        <v>58</v>
      </c>
      <c r="R31" s="97">
        <f>AK17</f>
        <v>3</v>
      </c>
      <c r="S31" s="200">
        <f>AM19</f>
        <v>0</v>
      </c>
      <c r="T31" s="74" t="s">
        <v>58</v>
      </c>
      <c r="U31" s="97">
        <f>AK19</f>
        <v>3</v>
      </c>
      <c r="V31" s="200">
        <f>AM21</f>
        <v>1</v>
      </c>
      <c r="W31" s="74" t="s">
        <v>58</v>
      </c>
      <c r="X31" s="97">
        <f>AK21</f>
        <v>3</v>
      </c>
      <c r="Y31" s="200">
        <f>AM23</f>
        <v>2</v>
      </c>
      <c r="Z31" s="74" t="s">
        <v>58</v>
      </c>
      <c r="AA31" s="97">
        <f>AK23</f>
        <v>3</v>
      </c>
      <c r="AB31" s="200">
        <f>AM25</f>
        <v>0</v>
      </c>
      <c r="AC31" s="74" t="s">
        <v>58</v>
      </c>
      <c r="AD31" s="97">
        <f>AK25</f>
        <v>3</v>
      </c>
      <c r="AE31" s="200">
        <f>AM27</f>
        <v>3</v>
      </c>
      <c r="AF31" s="74" t="s">
        <v>58</v>
      </c>
      <c r="AG31" s="97">
        <f>AK27</f>
        <v>2</v>
      </c>
      <c r="AH31" s="200"/>
      <c r="AI31" s="74" t="s">
        <v>58</v>
      </c>
      <c r="AJ31" s="97"/>
      <c r="AK31" s="98"/>
      <c r="AL31" s="99"/>
      <c r="AM31" s="100"/>
      <c r="AN31" s="101"/>
      <c r="AO31" s="247"/>
      <c r="AP31" s="148">
        <v>0.6</v>
      </c>
      <c r="AQ31" s="249"/>
      <c r="AR31" s="71"/>
      <c r="AS31" s="71"/>
      <c r="AT31" s="71"/>
      <c r="AU31" s="71"/>
      <c r="AV31" s="71"/>
      <c r="AW31" s="71"/>
      <c r="AX31" s="71"/>
      <c r="AY31" s="71"/>
      <c r="AZ31" s="71"/>
      <c r="BA31" s="71"/>
    </row>
    <row r="33" spans="4:31">
      <c r="D33" s="236" t="s">
        <v>285</v>
      </c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</row>
    <row r="34" spans="4:31">
      <c r="D34" s="236" t="s">
        <v>284</v>
      </c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</row>
  </sheetData>
  <mergeCells count="216">
    <mergeCell ref="D1:H1"/>
    <mergeCell ref="D2:AH2"/>
    <mergeCell ref="D3:AH3"/>
    <mergeCell ref="D4:AH4"/>
    <mergeCell ref="J5:AB5"/>
    <mergeCell ref="B6:B7"/>
    <mergeCell ref="C6:C7"/>
    <mergeCell ref="D6:F7"/>
    <mergeCell ref="G6:I7"/>
    <mergeCell ref="J6:L7"/>
    <mergeCell ref="AE6:AG7"/>
    <mergeCell ref="AH6:AJ7"/>
    <mergeCell ref="AK6:AM7"/>
    <mergeCell ref="AO6:AO7"/>
    <mergeCell ref="AP6:AP7"/>
    <mergeCell ref="AQ6:AQ7"/>
    <mergeCell ref="M6:O7"/>
    <mergeCell ref="P6:R7"/>
    <mergeCell ref="S6:U7"/>
    <mergeCell ref="V6:X7"/>
    <mergeCell ref="Y6:AA7"/>
    <mergeCell ref="AB6:AD7"/>
    <mergeCell ref="AH8:AJ8"/>
    <mergeCell ref="AK8:AM8"/>
    <mergeCell ref="AO8:AO9"/>
    <mergeCell ref="AQ8:AQ9"/>
    <mergeCell ref="B10:B11"/>
    <mergeCell ref="C10:C11"/>
    <mergeCell ref="D10:F10"/>
    <mergeCell ref="G10:I10"/>
    <mergeCell ref="J10:L10"/>
    <mergeCell ref="M10:O10"/>
    <mergeCell ref="P8:R8"/>
    <mergeCell ref="S8:U8"/>
    <mergeCell ref="V8:X8"/>
    <mergeCell ref="Y8:AA8"/>
    <mergeCell ref="AB8:AD8"/>
    <mergeCell ref="AE8:AG8"/>
    <mergeCell ref="B8:B9"/>
    <mergeCell ref="C8:C9"/>
    <mergeCell ref="D8:F8"/>
    <mergeCell ref="G8:I8"/>
    <mergeCell ref="J8:L8"/>
    <mergeCell ref="M8:O8"/>
    <mergeCell ref="AH10:AJ10"/>
    <mergeCell ref="AK10:AM10"/>
    <mergeCell ref="AQ10:AQ11"/>
    <mergeCell ref="B12:B13"/>
    <mergeCell ref="C12:C13"/>
    <mergeCell ref="D12:F12"/>
    <mergeCell ref="G12:I12"/>
    <mergeCell ref="J12:L12"/>
    <mergeCell ref="M12:O12"/>
    <mergeCell ref="P10:R10"/>
    <mergeCell ref="S10:U10"/>
    <mergeCell ref="V10:X10"/>
    <mergeCell ref="Y10:AA10"/>
    <mergeCell ref="AB10:AD10"/>
    <mergeCell ref="AE10:AG10"/>
    <mergeCell ref="AH12:AJ12"/>
    <mergeCell ref="AK12:AM12"/>
    <mergeCell ref="AO12:AO13"/>
    <mergeCell ref="AQ12:AQ13"/>
    <mergeCell ref="Y12:AA12"/>
    <mergeCell ref="AB12:AD12"/>
    <mergeCell ref="AE12:AG12"/>
    <mergeCell ref="C14:C15"/>
    <mergeCell ref="D14:F14"/>
    <mergeCell ref="G14:I14"/>
    <mergeCell ref="J14:L14"/>
    <mergeCell ref="M14:O14"/>
    <mergeCell ref="P12:R12"/>
    <mergeCell ref="S12:U12"/>
    <mergeCell ref="V12:X12"/>
    <mergeCell ref="AO10:AO11"/>
    <mergeCell ref="AH14:AJ14"/>
    <mergeCell ref="AK14:AM14"/>
    <mergeCell ref="AO14:AO15"/>
    <mergeCell ref="AQ14:AQ15"/>
    <mergeCell ref="B16:B17"/>
    <mergeCell ref="C16:C17"/>
    <mergeCell ref="D16:F16"/>
    <mergeCell ref="G16:I16"/>
    <mergeCell ref="J16:L16"/>
    <mergeCell ref="M16:O16"/>
    <mergeCell ref="P14:R14"/>
    <mergeCell ref="S14:U14"/>
    <mergeCell ref="V14:X14"/>
    <mergeCell ref="Y14:AA14"/>
    <mergeCell ref="AB14:AD14"/>
    <mergeCell ref="AE14:AG14"/>
    <mergeCell ref="AH16:AJ16"/>
    <mergeCell ref="AK16:AM16"/>
    <mergeCell ref="AO16:AO17"/>
    <mergeCell ref="AQ16:AQ17"/>
    <mergeCell ref="Y16:AA16"/>
    <mergeCell ref="AB16:AD16"/>
    <mergeCell ref="AE16:AG16"/>
    <mergeCell ref="B14:B15"/>
    <mergeCell ref="AB20:AD20"/>
    <mergeCell ref="AE20:AG20"/>
    <mergeCell ref="B18:B19"/>
    <mergeCell ref="C18:C19"/>
    <mergeCell ref="D18:F18"/>
    <mergeCell ref="G18:I18"/>
    <mergeCell ref="J18:L18"/>
    <mergeCell ref="M18:O18"/>
    <mergeCell ref="P16:R16"/>
    <mergeCell ref="S16:U16"/>
    <mergeCell ref="V16:X16"/>
    <mergeCell ref="P20:R20"/>
    <mergeCell ref="S20:U20"/>
    <mergeCell ref="V20:X20"/>
    <mergeCell ref="AH18:AJ18"/>
    <mergeCell ref="AK18:AM18"/>
    <mergeCell ref="AO18:AO19"/>
    <mergeCell ref="AQ18:AQ19"/>
    <mergeCell ref="B20:B21"/>
    <mergeCell ref="C20:C21"/>
    <mergeCell ref="D20:F20"/>
    <mergeCell ref="G20:I20"/>
    <mergeCell ref="J20:L20"/>
    <mergeCell ref="M20:O20"/>
    <mergeCell ref="P18:R18"/>
    <mergeCell ref="S18:U18"/>
    <mergeCell ref="V18:X18"/>
    <mergeCell ref="Y18:AA18"/>
    <mergeCell ref="AB18:AD18"/>
    <mergeCell ref="AE18:AG18"/>
    <mergeCell ref="AH20:AJ20"/>
    <mergeCell ref="AK20:AM20"/>
    <mergeCell ref="AO20:AO21"/>
    <mergeCell ref="AQ20:AQ21"/>
    <mergeCell ref="Y20:AA20"/>
    <mergeCell ref="AK22:AM22"/>
    <mergeCell ref="AO22:AO23"/>
    <mergeCell ref="AQ22:AQ23"/>
    <mergeCell ref="B24:B25"/>
    <mergeCell ref="C24:C25"/>
    <mergeCell ref="D24:F24"/>
    <mergeCell ref="G24:I24"/>
    <mergeCell ref="J24:L24"/>
    <mergeCell ref="M24:O24"/>
    <mergeCell ref="P22:R22"/>
    <mergeCell ref="S22:U22"/>
    <mergeCell ref="V22:X22"/>
    <mergeCell ref="Y22:AA22"/>
    <mergeCell ref="AB22:AD22"/>
    <mergeCell ref="AE22:AG22"/>
    <mergeCell ref="AH24:AJ24"/>
    <mergeCell ref="AK24:AM24"/>
    <mergeCell ref="AO24:AO25"/>
    <mergeCell ref="AQ24:AQ25"/>
    <mergeCell ref="Y24:AA24"/>
    <mergeCell ref="AB24:AD24"/>
    <mergeCell ref="AE24:AG24"/>
    <mergeCell ref="B22:B23"/>
    <mergeCell ref="C22:C23"/>
    <mergeCell ref="C26:C27"/>
    <mergeCell ref="D26:F26"/>
    <mergeCell ref="G26:I26"/>
    <mergeCell ref="J26:L26"/>
    <mergeCell ref="M26:O26"/>
    <mergeCell ref="P24:R24"/>
    <mergeCell ref="S24:U24"/>
    <mergeCell ref="V24:X24"/>
    <mergeCell ref="AH22:AJ22"/>
    <mergeCell ref="D22:F22"/>
    <mergeCell ref="G22:I22"/>
    <mergeCell ref="J22:L22"/>
    <mergeCell ref="M22:O22"/>
    <mergeCell ref="AH26:AJ26"/>
    <mergeCell ref="AK26:AM26"/>
    <mergeCell ref="AO26:AO27"/>
    <mergeCell ref="AQ26:AQ27"/>
    <mergeCell ref="B28:B29"/>
    <mergeCell ref="C28:C29"/>
    <mergeCell ref="D28:F28"/>
    <mergeCell ref="G28:I28"/>
    <mergeCell ref="J28:L28"/>
    <mergeCell ref="M28:O28"/>
    <mergeCell ref="P26:R26"/>
    <mergeCell ref="S26:U26"/>
    <mergeCell ref="V26:X26"/>
    <mergeCell ref="Y26:AA26"/>
    <mergeCell ref="AB26:AD26"/>
    <mergeCell ref="AE26:AG26"/>
    <mergeCell ref="AH28:AJ28"/>
    <mergeCell ref="AK28:AM28"/>
    <mergeCell ref="AO28:AO29"/>
    <mergeCell ref="AQ28:AQ29"/>
    <mergeCell ref="Y28:AA28"/>
    <mergeCell ref="AB28:AD28"/>
    <mergeCell ref="AE28:AG28"/>
    <mergeCell ref="B26:B27"/>
    <mergeCell ref="B30:B31"/>
    <mergeCell ref="C30:C31"/>
    <mergeCell ref="D30:F30"/>
    <mergeCell ref="G30:I30"/>
    <mergeCell ref="J30:L30"/>
    <mergeCell ref="M30:O30"/>
    <mergeCell ref="P28:R28"/>
    <mergeCell ref="S28:U28"/>
    <mergeCell ref="V28:X28"/>
    <mergeCell ref="AH30:AJ30"/>
    <mergeCell ref="AK30:AM30"/>
    <mergeCell ref="AO30:AO31"/>
    <mergeCell ref="AQ30:AQ31"/>
    <mergeCell ref="D33:AE33"/>
    <mergeCell ref="D34:AE34"/>
    <mergeCell ref="P30:R30"/>
    <mergeCell ref="S30:U30"/>
    <mergeCell ref="V30:X30"/>
    <mergeCell ref="Y30:AA30"/>
    <mergeCell ref="AB30:AD30"/>
    <mergeCell ref="AE30:AG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BA34"/>
  <sheetViews>
    <sheetView workbookViewId="0">
      <selection activeCell="AO3" sqref="AO3"/>
    </sheetView>
  </sheetViews>
  <sheetFormatPr defaultRowHeight="13.2"/>
  <cols>
    <col min="1" max="1" width="0.33203125" customWidth="1"/>
    <col min="2" max="2" width="4.6640625" customWidth="1"/>
    <col min="3" max="3" width="20.6640625" customWidth="1"/>
    <col min="4" max="4" width="3.6640625" customWidth="1"/>
    <col min="5" max="5" width="0.88671875" customWidth="1"/>
    <col min="6" max="7" width="3.6640625" customWidth="1"/>
    <col min="8" max="8" width="0.88671875" customWidth="1"/>
    <col min="9" max="10" width="3.6640625" customWidth="1"/>
    <col min="11" max="11" width="0.88671875" customWidth="1"/>
    <col min="12" max="13" width="3.6640625" customWidth="1"/>
    <col min="14" max="14" width="0.88671875" customWidth="1"/>
    <col min="15" max="16" width="3.6640625" customWidth="1"/>
    <col min="17" max="17" width="0.88671875" customWidth="1"/>
    <col min="18" max="19" width="3.6640625" customWidth="1"/>
    <col min="20" max="20" width="0.88671875" customWidth="1"/>
    <col min="21" max="22" width="3.6640625" customWidth="1"/>
    <col min="23" max="23" width="0.88671875" customWidth="1"/>
    <col min="24" max="25" width="3.6640625" customWidth="1"/>
    <col min="26" max="26" width="0.88671875" customWidth="1"/>
    <col min="27" max="28" width="3.6640625" customWidth="1"/>
    <col min="29" max="29" width="0.88671875" customWidth="1"/>
    <col min="30" max="31" width="3.6640625" customWidth="1"/>
    <col min="32" max="32" width="0.88671875" customWidth="1"/>
    <col min="33" max="34" width="3.6640625" customWidth="1"/>
    <col min="35" max="35" width="0.88671875" customWidth="1"/>
    <col min="36" max="37" width="3.6640625" customWidth="1"/>
    <col min="38" max="38" width="0.88671875" customWidth="1"/>
    <col min="39" max="39" width="3.6640625" customWidth="1"/>
    <col min="40" max="40" width="0.33203125" customWidth="1"/>
    <col min="41" max="43" width="3.6640625" customWidth="1"/>
  </cols>
  <sheetData>
    <row r="1" spans="2:53" ht="18">
      <c r="D1" s="211"/>
      <c r="E1" s="211"/>
      <c r="F1" s="211"/>
      <c r="G1" s="211"/>
      <c r="H1" s="211"/>
      <c r="I1" s="198"/>
      <c r="J1" s="2"/>
    </row>
    <row r="2" spans="2:53" ht="15.6">
      <c r="D2" s="212" t="s">
        <v>282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</row>
    <row r="3" spans="2:53" ht="15.6">
      <c r="D3" s="213" t="s">
        <v>102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</row>
    <row r="4" spans="2:53" ht="16.2">
      <c r="D4" s="214" t="s">
        <v>103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</row>
    <row r="5" spans="2:53" ht="13.8" thickBot="1">
      <c r="G5" s="268" t="s">
        <v>73</v>
      </c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</row>
    <row r="6" spans="2:53">
      <c r="B6" s="269" t="s">
        <v>0</v>
      </c>
      <c r="C6" s="265" t="s">
        <v>55</v>
      </c>
      <c r="D6" s="260">
        <v>1</v>
      </c>
      <c r="E6" s="261"/>
      <c r="F6" s="262"/>
      <c r="G6" s="260">
        <v>2</v>
      </c>
      <c r="H6" s="261"/>
      <c r="I6" s="262"/>
      <c r="J6" s="260">
        <v>3</v>
      </c>
      <c r="K6" s="261"/>
      <c r="L6" s="262"/>
      <c r="M6" s="260">
        <v>4</v>
      </c>
      <c r="N6" s="261"/>
      <c r="O6" s="262"/>
      <c r="P6" s="260">
        <v>5</v>
      </c>
      <c r="Q6" s="261"/>
      <c r="R6" s="262"/>
      <c r="S6" s="260">
        <v>6</v>
      </c>
      <c r="T6" s="261"/>
      <c r="U6" s="262"/>
      <c r="V6" s="260">
        <v>7</v>
      </c>
      <c r="W6" s="261"/>
      <c r="X6" s="262"/>
      <c r="Y6" s="260">
        <v>8</v>
      </c>
      <c r="Z6" s="261"/>
      <c r="AA6" s="262"/>
      <c r="AB6" s="260">
        <v>9</v>
      </c>
      <c r="AC6" s="261"/>
      <c r="AD6" s="262"/>
      <c r="AE6" s="260">
        <v>10</v>
      </c>
      <c r="AF6" s="261"/>
      <c r="AG6" s="262"/>
      <c r="AH6" s="260">
        <v>11</v>
      </c>
      <c r="AI6" s="261"/>
      <c r="AJ6" s="262"/>
      <c r="AK6" s="260">
        <v>12</v>
      </c>
      <c r="AL6" s="261"/>
      <c r="AM6" s="262"/>
      <c r="AN6" s="72"/>
      <c r="AO6" s="265" t="s">
        <v>19</v>
      </c>
      <c r="AP6" s="265" t="s">
        <v>20</v>
      </c>
      <c r="AQ6" s="266" t="s">
        <v>21</v>
      </c>
      <c r="AR6" s="71"/>
      <c r="AS6" s="71"/>
      <c r="AT6" s="71"/>
      <c r="AU6" s="71"/>
      <c r="AV6" s="71"/>
      <c r="AW6" s="71"/>
      <c r="AX6" s="71"/>
      <c r="AY6" s="71"/>
      <c r="AZ6" s="71"/>
      <c r="BA6" s="71"/>
    </row>
    <row r="7" spans="2:53">
      <c r="B7" s="256"/>
      <c r="C7" s="257"/>
      <c r="D7" s="259"/>
      <c r="E7" s="263"/>
      <c r="F7" s="264"/>
      <c r="G7" s="259"/>
      <c r="H7" s="263"/>
      <c r="I7" s="264"/>
      <c r="J7" s="259"/>
      <c r="K7" s="263"/>
      <c r="L7" s="264"/>
      <c r="M7" s="259"/>
      <c r="N7" s="263"/>
      <c r="O7" s="264"/>
      <c r="P7" s="259"/>
      <c r="Q7" s="263"/>
      <c r="R7" s="264"/>
      <c r="S7" s="259"/>
      <c r="T7" s="263"/>
      <c r="U7" s="264"/>
      <c r="V7" s="259"/>
      <c r="W7" s="263"/>
      <c r="X7" s="264"/>
      <c r="Y7" s="259"/>
      <c r="Z7" s="263"/>
      <c r="AA7" s="264"/>
      <c r="AB7" s="259"/>
      <c r="AC7" s="263"/>
      <c r="AD7" s="264"/>
      <c r="AE7" s="259"/>
      <c r="AF7" s="263"/>
      <c r="AG7" s="264"/>
      <c r="AH7" s="259"/>
      <c r="AI7" s="263"/>
      <c r="AJ7" s="264"/>
      <c r="AK7" s="259"/>
      <c r="AL7" s="263"/>
      <c r="AM7" s="264"/>
      <c r="AN7" s="22"/>
      <c r="AO7" s="257"/>
      <c r="AP7" s="257"/>
      <c r="AQ7" s="267"/>
      <c r="AR7" s="71"/>
      <c r="AS7" s="71"/>
      <c r="AT7" s="71"/>
      <c r="AU7" s="71"/>
      <c r="AV7" s="71"/>
      <c r="AW7" s="71"/>
      <c r="AX7" s="71"/>
      <c r="AY7" s="71"/>
      <c r="AZ7" s="71"/>
      <c r="BA7" s="71"/>
    </row>
    <row r="8" spans="2:53">
      <c r="B8" s="250">
        <v>1</v>
      </c>
      <c r="C8" s="258" t="str">
        <f>Свод..Ю.03!W10</f>
        <v>Курмангалиев А.</v>
      </c>
      <c r="D8" s="244"/>
      <c r="E8" s="245"/>
      <c r="F8" s="246"/>
      <c r="G8" s="241">
        <v>2</v>
      </c>
      <c r="H8" s="242"/>
      <c r="I8" s="243"/>
      <c r="J8" s="241">
        <v>1</v>
      </c>
      <c r="K8" s="242"/>
      <c r="L8" s="243"/>
      <c r="M8" s="241">
        <v>2</v>
      </c>
      <c r="N8" s="242"/>
      <c r="O8" s="243"/>
      <c r="P8" s="241">
        <v>2</v>
      </c>
      <c r="Q8" s="242"/>
      <c r="R8" s="243"/>
      <c r="S8" s="241">
        <v>2</v>
      </c>
      <c r="T8" s="242"/>
      <c r="U8" s="243"/>
      <c r="V8" s="241">
        <v>2</v>
      </c>
      <c r="W8" s="242"/>
      <c r="X8" s="243"/>
      <c r="Y8" s="241">
        <v>2</v>
      </c>
      <c r="Z8" s="242"/>
      <c r="AA8" s="243"/>
      <c r="AB8" s="241">
        <v>2</v>
      </c>
      <c r="AC8" s="242"/>
      <c r="AD8" s="243"/>
      <c r="AE8" s="241">
        <v>2</v>
      </c>
      <c r="AF8" s="242"/>
      <c r="AG8" s="243"/>
      <c r="AH8" s="241">
        <v>2</v>
      </c>
      <c r="AI8" s="242"/>
      <c r="AJ8" s="243"/>
      <c r="AK8" s="241">
        <v>2</v>
      </c>
      <c r="AL8" s="242"/>
      <c r="AM8" s="243"/>
      <c r="AN8" s="90"/>
      <c r="AO8" s="241">
        <f>AK8+AH8+AE8+AB8+Y8+V8+S8+P8+M8+J8+G8+D8</f>
        <v>21</v>
      </c>
      <c r="AP8" s="91"/>
      <c r="AQ8" s="248">
        <v>2</v>
      </c>
      <c r="AR8" s="71"/>
      <c r="AS8" s="71"/>
      <c r="AT8" s="71"/>
      <c r="AU8" s="71"/>
      <c r="AV8" s="71"/>
      <c r="AW8" s="71"/>
      <c r="AX8" s="71"/>
      <c r="AY8" s="71"/>
      <c r="AZ8" s="71"/>
      <c r="BA8" s="71"/>
    </row>
    <row r="9" spans="2:53">
      <c r="B9" s="256"/>
      <c r="C9" s="259"/>
      <c r="D9" s="92"/>
      <c r="E9" s="93"/>
      <c r="F9" s="94"/>
      <c r="G9" s="199">
        <v>3</v>
      </c>
      <c r="H9" s="73" t="s">
        <v>58</v>
      </c>
      <c r="I9" s="95">
        <v>1</v>
      </c>
      <c r="J9" s="199">
        <v>2</v>
      </c>
      <c r="K9" s="73" t="s">
        <v>58</v>
      </c>
      <c r="L9" s="95">
        <v>3</v>
      </c>
      <c r="M9" s="199">
        <v>3</v>
      </c>
      <c r="N9" s="73" t="s">
        <v>58</v>
      </c>
      <c r="O9" s="95">
        <v>0</v>
      </c>
      <c r="P9" s="199">
        <v>3</v>
      </c>
      <c r="Q9" s="73" t="s">
        <v>58</v>
      </c>
      <c r="R9" s="95">
        <v>0</v>
      </c>
      <c r="S9" s="199">
        <v>3</v>
      </c>
      <c r="T9" s="73" t="s">
        <v>58</v>
      </c>
      <c r="U9" s="95">
        <v>0</v>
      </c>
      <c r="V9" s="199">
        <v>3</v>
      </c>
      <c r="W9" s="73" t="s">
        <v>58</v>
      </c>
      <c r="X9" s="95">
        <v>0</v>
      </c>
      <c r="Y9" s="199">
        <v>3</v>
      </c>
      <c r="Z9" s="73" t="s">
        <v>58</v>
      </c>
      <c r="AA9" s="95">
        <v>0</v>
      </c>
      <c r="AB9" s="199">
        <v>3</v>
      </c>
      <c r="AC9" s="73" t="s">
        <v>58</v>
      </c>
      <c r="AD9" s="95">
        <v>0</v>
      </c>
      <c r="AE9" s="199">
        <v>3</v>
      </c>
      <c r="AF9" s="73" t="s">
        <v>58</v>
      </c>
      <c r="AG9" s="95">
        <v>0</v>
      </c>
      <c r="AH9" s="199">
        <v>3</v>
      </c>
      <c r="AI9" s="73" t="s">
        <v>58</v>
      </c>
      <c r="AJ9" s="95">
        <v>0</v>
      </c>
      <c r="AK9" s="199">
        <v>3</v>
      </c>
      <c r="AL9" s="73" t="s">
        <v>58</v>
      </c>
      <c r="AM9" s="95">
        <v>0</v>
      </c>
      <c r="AN9" s="90"/>
      <c r="AO9" s="254"/>
      <c r="AP9" s="96"/>
      <c r="AQ9" s="255"/>
      <c r="AR9" s="71"/>
      <c r="AS9" s="71"/>
      <c r="AT9" s="71"/>
      <c r="AU9" s="71"/>
      <c r="AV9" s="71"/>
      <c r="AW9" s="71"/>
      <c r="AX9" s="71"/>
      <c r="AY9" s="71"/>
      <c r="AZ9" s="71"/>
      <c r="BA9" s="71"/>
    </row>
    <row r="10" spans="2:53">
      <c r="B10" s="250">
        <v>2</v>
      </c>
      <c r="C10" s="252" t="str">
        <f>Свод..Ю.03!W11</f>
        <v>Харки И.</v>
      </c>
      <c r="D10" s="241">
        <v>1</v>
      </c>
      <c r="E10" s="242"/>
      <c r="F10" s="243"/>
      <c r="G10" s="244"/>
      <c r="H10" s="245"/>
      <c r="I10" s="246"/>
      <c r="J10" s="241">
        <v>1</v>
      </c>
      <c r="K10" s="242"/>
      <c r="L10" s="243"/>
      <c r="M10" s="241">
        <v>2</v>
      </c>
      <c r="N10" s="242"/>
      <c r="O10" s="243"/>
      <c r="P10" s="241">
        <v>2</v>
      </c>
      <c r="Q10" s="242"/>
      <c r="R10" s="243"/>
      <c r="S10" s="241">
        <v>2</v>
      </c>
      <c r="T10" s="242"/>
      <c r="U10" s="243"/>
      <c r="V10" s="241">
        <v>2</v>
      </c>
      <c r="W10" s="242"/>
      <c r="X10" s="243"/>
      <c r="Y10" s="241">
        <v>2</v>
      </c>
      <c r="Z10" s="242"/>
      <c r="AA10" s="243"/>
      <c r="AB10" s="241">
        <v>2</v>
      </c>
      <c r="AC10" s="242"/>
      <c r="AD10" s="243"/>
      <c r="AE10" s="241">
        <v>2</v>
      </c>
      <c r="AF10" s="242"/>
      <c r="AG10" s="243"/>
      <c r="AH10" s="241">
        <v>2</v>
      </c>
      <c r="AI10" s="242"/>
      <c r="AJ10" s="243"/>
      <c r="AK10" s="241">
        <v>2</v>
      </c>
      <c r="AL10" s="242"/>
      <c r="AM10" s="243"/>
      <c r="AN10" s="90"/>
      <c r="AO10" s="241">
        <f>AK10+AH10+AE10+AB10+Y10+V10+S10+P10+M10+J10+G10+D10</f>
        <v>20</v>
      </c>
      <c r="AP10" s="91"/>
      <c r="AQ10" s="248">
        <v>3</v>
      </c>
      <c r="AR10" s="71"/>
      <c r="AS10" s="71"/>
      <c r="AT10" s="71"/>
      <c r="AU10" s="71"/>
      <c r="AV10" s="71"/>
      <c r="AW10" s="71"/>
      <c r="AX10" s="71"/>
      <c r="AY10" s="71"/>
      <c r="AZ10" s="71"/>
      <c r="BA10" s="71"/>
    </row>
    <row r="11" spans="2:53">
      <c r="B11" s="256"/>
      <c r="C11" s="257"/>
      <c r="D11" s="199">
        <f>I9</f>
        <v>1</v>
      </c>
      <c r="E11" s="73" t="s">
        <v>58</v>
      </c>
      <c r="F11" s="95">
        <f>G9</f>
        <v>3</v>
      </c>
      <c r="G11" s="92"/>
      <c r="H11" s="93"/>
      <c r="I11" s="94"/>
      <c r="J11" s="199">
        <v>1</v>
      </c>
      <c r="K11" s="73" t="s">
        <v>58</v>
      </c>
      <c r="L11" s="95">
        <v>3</v>
      </c>
      <c r="M11" s="199">
        <v>3</v>
      </c>
      <c r="N11" s="73" t="s">
        <v>58</v>
      </c>
      <c r="O11" s="95">
        <v>1</v>
      </c>
      <c r="P11" s="199">
        <v>3</v>
      </c>
      <c r="Q11" s="73" t="s">
        <v>58</v>
      </c>
      <c r="R11" s="95">
        <v>0</v>
      </c>
      <c r="S11" s="199">
        <v>3</v>
      </c>
      <c r="T11" s="73" t="s">
        <v>58</v>
      </c>
      <c r="U11" s="95">
        <v>0</v>
      </c>
      <c r="V11" s="199">
        <v>3</v>
      </c>
      <c r="W11" s="73" t="s">
        <v>58</v>
      </c>
      <c r="X11" s="95">
        <v>2</v>
      </c>
      <c r="Y11" s="199">
        <v>3</v>
      </c>
      <c r="Z11" s="73" t="s">
        <v>58</v>
      </c>
      <c r="AA11" s="95">
        <v>0</v>
      </c>
      <c r="AB11" s="199">
        <v>3</v>
      </c>
      <c r="AC11" s="73" t="s">
        <v>58</v>
      </c>
      <c r="AD11" s="95">
        <v>0</v>
      </c>
      <c r="AE11" s="199">
        <v>3</v>
      </c>
      <c r="AF11" s="73" t="s">
        <v>58</v>
      </c>
      <c r="AG11" s="95">
        <v>1</v>
      </c>
      <c r="AH11" s="199">
        <v>3</v>
      </c>
      <c r="AI11" s="73" t="s">
        <v>58</v>
      </c>
      <c r="AJ11" s="95">
        <v>0</v>
      </c>
      <c r="AK11" s="199">
        <v>3</v>
      </c>
      <c r="AL11" s="73" t="s">
        <v>58</v>
      </c>
      <c r="AM11" s="95">
        <v>0</v>
      </c>
      <c r="AN11" s="90"/>
      <c r="AO11" s="254"/>
      <c r="AP11" s="96"/>
      <c r="AQ11" s="255"/>
      <c r="AR11" s="71"/>
      <c r="AS11" s="71"/>
      <c r="AT11" s="71"/>
      <c r="AU11" s="71"/>
      <c r="AV11" s="71"/>
      <c r="AW11" s="71"/>
      <c r="AX11" s="71"/>
      <c r="AY11" s="71"/>
      <c r="AZ11" s="71"/>
      <c r="BA11" s="71"/>
    </row>
    <row r="12" spans="2:53">
      <c r="B12" s="250">
        <v>3</v>
      </c>
      <c r="C12" s="252" t="str">
        <f>Свод..Ю.03!W12</f>
        <v>Курмамбаев С.</v>
      </c>
      <c r="D12" s="241">
        <v>2</v>
      </c>
      <c r="E12" s="242"/>
      <c r="F12" s="243"/>
      <c r="G12" s="241">
        <v>2</v>
      </c>
      <c r="H12" s="242"/>
      <c r="I12" s="243"/>
      <c r="J12" s="244"/>
      <c r="K12" s="245"/>
      <c r="L12" s="246"/>
      <c r="M12" s="241">
        <v>1</v>
      </c>
      <c r="N12" s="242"/>
      <c r="O12" s="243"/>
      <c r="P12" s="241">
        <v>2</v>
      </c>
      <c r="Q12" s="242"/>
      <c r="R12" s="243"/>
      <c r="S12" s="241">
        <v>2</v>
      </c>
      <c r="T12" s="242"/>
      <c r="U12" s="243"/>
      <c r="V12" s="241">
        <v>2</v>
      </c>
      <c r="W12" s="242"/>
      <c r="X12" s="243"/>
      <c r="Y12" s="241">
        <v>2</v>
      </c>
      <c r="Z12" s="242"/>
      <c r="AA12" s="243"/>
      <c r="AB12" s="241">
        <v>2</v>
      </c>
      <c r="AC12" s="242"/>
      <c r="AD12" s="243"/>
      <c r="AE12" s="241">
        <v>2</v>
      </c>
      <c r="AF12" s="242"/>
      <c r="AG12" s="243"/>
      <c r="AH12" s="241">
        <v>2</v>
      </c>
      <c r="AI12" s="242"/>
      <c r="AJ12" s="243"/>
      <c r="AK12" s="241">
        <v>2</v>
      </c>
      <c r="AL12" s="242"/>
      <c r="AM12" s="243"/>
      <c r="AN12" s="90"/>
      <c r="AO12" s="241">
        <f>AK12+AH12+AE12+AB12+Y12+V12+S12+P12+M12+J12+G12+D12</f>
        <v>21</v>
      </c>
      <c r="AP12" s="91"/>
      <c r="AQ12" s="248">
        <v>1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</row>
    <row r="13" spans="2:53">
      <c r="B13" s="256"/>
      <c r="C13" s="257"/>
      <c r="D13" s="199">
        <f>L9</f>
        <v>3</v>
      </c>
      <c r="E13" s="73" t="s">
        <v>58</v>
      </c>
      <c r="F13" s="95">
        <f>J9</f>
        <v>2</v>
      </c>
      <c r="G13" s="199">
        <f>L11</f>
        <v>3</v>
      </c>
      <c r="H13" s="73" t="s">
        <v>58</v>
      </c>
      <c r="I13" s="95">
        <f>J11</f>
        <v>1</v>
      </c>
      <c r="J13" s="92"/>
      <c r="K13" s="93"/>
      <c r="L13" s="94"/>
      <c r="M13" s="199">
        <v>1</v>
      </c>
      <c r="N13" s="73" t="s">
        <v>58</v>
      </c>
      <c r="O13" s="95">
        <v>3</v>
      </c>
      <c r="P13" s="199">
        <v>3</v>
      </c>
      <c r="Q13" s="73" t="s">
        <v>58</v>
      </c>
      <c r="R13" s="95">
        <v>2</v>
      </c>
      <c r="S13" s="199">
        <v>3</v>
      </c>
      <c r="T13" s="73" t="s">
        <v>58</v>
      </c>
      <c r="U13" s="95">
        <v>0</v>
      </c>
      <c r="V13" s="199">
        <v>3</v>
      </c>
      <c r="W13" s="73" t="s">
        <v>58</v>
      </c>
      <c r="X13" s="95">
        <v>2</v>
      </c>
      <c r="Y13" s="199">
        <v>3</v>
      </c>
      <c r="Z13" s="73" t="s">
        <v>58</v>
      </c>
      <c r="AA13" s="95">
        <v>0</v>
      </c>
      <c r="AB13" s="199">
        <v>3</v>
      </c>
      <c r="AC13" s="73" t="s">
        <v>58</v>
      </c>
      <c r="AD13" s="95">
        <v>0</v>
      </c>
      <c r="AE13" s="199">
        <v>3</v>
      </c>
      <c r="AF13" s="73" t="s">
        <v>58</v>
      </c>
      <c r="AG13" s="95">
        <v>0</v>
      </c>
      <c r="AH13" s="199">
        <v>3</v>
      </c>
      <c r="AI13" s="73" t="s">
        <v>58</v>
      </c>
      <c r="AJ13" s="95">
        <v>0</v>
      </c>
      <c r="AK13" s="199">
        <v>3</v>
      </c>
      <c r="AL13" s="73" t="s">
        <v>58</v>
      </c>
      <c r="AM13" s="95">
        <v>1</v>
      </c>
      <c r="AN13" s="90"/>
      <c r="AO13" s="254"/>
      <c r="AP13" s="96"/>
      <c r="AQ13" s="255"/>
      <c r="AR13" s="71"/>
      <c r="AS13" s="71"/>
      <c r="AT13" s="71"/>
      <c r="AU13" s="71"/>
      <c r="AV13" s="71"/>
      <c r="AW13" s="71"/>
      <c r="AX13" s="71"/>
      <c r="AY13" s="71"/>
      <c r="AZ13" s="71"/>
      <c r="BA13" s="71"/>
    </row>
    <row r="14" spans="2:53">
      <c r="B14" s="250">
        <v>4</v>
      </c>
      <c r="C14" s="252" t="str">
        <f>Свод..Ю.03!W13</f>
        <v>Жубанов С.</v>
      </c>
      <c r="D14" s="241">
        <v>1</v>
      </c>
      <c r="E14" s="242"/>
      <c r="F14" s="243"/>
      <c r="G14" s="241">
        <v>1</v>
      </c>
      <c r="H14" s="242"/>
      <c r="I14" s="243"/>
      <c r="J14" s="241">
        <v>2</v>
      </c>
      <c r="K14" s="242"/>
      <c r="L14" s="243"/>
      <c r="M14" s="244"/>
      <c r="N14" s="245"/>
      <c r="O14" s="246"/>
      <c r="P14" s="241">
        <v>2</v>
      </c>
      <c r="Q14" s="242"/>
      <c r="R14" s="243"/>
      <c r="S14" s="241">
        <v>2</v>
      </c>
      <c r="T14" s="242"/>
      <c r="U14" s="243"/>
      <c r="V14" s="241">
        <v>2</v>
      </c>
      <c r="W14" s="242"/>
      <c r="X14" s="243"/>
      <c r="Y14" s="241">
        <v>2</v>
      </c>
      <c r="Z14" s="242"/>
      <c r="AA14" s="243"/>
      <c r="AB14" s="241">
        <v>2</v>
      </c>
      <c r="AC14" s="242"/>
      <c r="AD14" s="243"/>
      <c r="AE14" s="241">
        <v>2</v>
      </c>
      <c r="AF14" s="242"/>
      <c r="AG14" s="243"/>
      <c r="AH14" s="241">
        <v>2</v>
      </c>
      <c r="AI14" s="242"/>
      <c r="AJ14" s="243"/>
      <c r="AK14" s="241">
        <v>2</v>
      </c>
      <c r="AL14" s="242"/>
      <c r="AM14" s="243"/>
      <c r="AN14" s="90"/>
      <c r="AO14" s="241">
        <f>AK14+AH14+AE14+AB14+Y14+V14+S14+P14+M14+J14+G14+D14</f>
        <v>20</v>
      </c>
      <c r="AP14" s="91"/>
      <c r="AQ14" s="248">
        <v>4</v>
      </c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2:53">
      <c r="B15" s="256"/>
      <c r="C15" s="257"/>
      <c r="D15" s="199">
        <f>O9</f>
        <v>0</v>
      </c>
      <c r="E15" s="73" t="s">
        <v>58</v>
      </c>
      <c r="F15" s="95">
        <f>M9</f>
        <v>3</v>
      </c>
      <c r="G15" s="199">
        <f>O9</f>
        <v>0</v>
      </c>
      <c r="H15" s="73" t="s">
        <v>58</v>
      </c>
      <c r="I15" s="95">
        <f>M9</f>
        <v>3</v>
      </c>
      <c r="J15" s="199">
        <f>O13</f>
        <v>3</v>
      </c>
      <c r="K15" s="73" t="s">
        <v>58</v>
      </c>
      <c r="L15" s="95">
        <f>M13</f>
        <v>1</v>
      </c>
      <c r="M15" s="92"/>
      <c r="N15" s="93"/>
      <c r="O15" s="94"/>
      <c r="P15" s="199">
        <v>3</v>
      </c>
      <c r="Q15" s="73" t="s">
        <v>58</v>
      </c>
      <c r="R15" s="95">
        <v>2</v>
      </c>
      <c r="S15" s="199">
        <v>3</v>
      </c>
      <c r="T15" s="73" t="s">
        <v>58</v>
      </c>
      <c r="U15" s="95">
        <v>1</v>
      </c>
      <c r="V15" s="199">
        <v>3</v>
      </c>
      <c r="W15" s="73" t="s">
        <v>58</v>
      </c>
      <c r="X15" s="95">
        <v>1</v>
      </c>
      <c r="Y15" s="199">
        <v>3</v>
      </c>
      <c r="Z15" s="73" t="s">
        <v>58</v>
      </c>
      <c r="AA15" s="95">
        <v>1</v>
      </c>
      <c r="AB15" s="199">
        <v>3</v>
      </c>
      <c r="AC15" s="73" t="s">
        <v>58</v>
      </c>
      <c r="AD15" s="95">
        <v>0</v>
      </c>
      <c r="AE15" s="199">
        <v>3</v>
      </c>
      <c r="AF15" s="73" t="s">
        <v>58</v>
      </c>
      <c r="AG15" s="95">
        <v>1</v>
      </c>
      <c r="AH15" s="199">
        <v>3</v>
      </c>
      <c r="AI15" s="73" t="s">
        <v>58</v>
      </c>
      <c r="AJ15" s="95">
        <v>1</v>
      </c>
      <c r="AK15" s="199">
        <v>3</v>
      </c>
      <c r="AL15" s="73" t="s">
        <v>58</v>
      </c>
      <c r="AM15" s="95">
        <v>0</v>
      </c>
      <c r="AN15" s="90"/>
      <c r="AO15" s="254"/>
      <c r="AP15" s="96"/>
      <c r="AQ15" s="255"/>
      <c r="AR15" s="71"/>
      <c r="AS15" s="71"/>
      <c r="AT15" s="71"/>
      <c r="AU15" s="71"/>
      <c r="AV15" s="71"/>
      <c r="AW15" s="71"/>
      <c r="AX15" s="71"/>
      <c r="AY15" s="71"/>
      <c r="AZ15" s="71"/>
      <c r="BA15" s="71"/>
    </row>
    <row r="16" spans="2:53">
      <c r="B16" s="250">
        <v>5</v>
      </c>
      <c r="C16" s="252" t="str">
        <f>Свод..Ю.03!W14</f>
        <v>Ким Т.</v>
      </c>
      <c r="D16" s="241">
        <v>1</v>
      </c>
      <c r="E16" s="242"/>
      <c r="F16" s="243"/>
      <c r="G16" s="241">
        <v>1</v>
      </c>
      <c r="H16" s="242"/>
      <c r="I16" s="243"/>
      <c r="J16" s="241">
        <v>1</v>
      </c>
      <c r="K16" s="242"/>
      <c r="L16" s="243"/>
      <c r="M16" s="241">
        <v>1</v>
      </c>
      <c r="N16" s="242"/>
      <c r="O16" s="243"/>
      <c r="P16" s="244"/>
      <c r="Q16" s="245"/>
      <c r="R16" s="246"/>
      <c r="S16" s="241">
        <v>2</v>
      </c>
      <c r="T16" s="242"/>
      <c r="U16" s="243"/>
      <c r="V16" s="241">
        <v>2</v>
      </c>
      <c r="W16" s="242"/>
      <c r="X16" s="243"/>
      <c r="Y16" s="241">
        <v>1</v>
      </c>
      <c r="Z16" s="242"/>
      <c r="AA16" s="243"/>
      <c r="AB16" s="241">
        <v>2</v>
      </c>
      <c r="AC16" s="242"/>
      <c r="AD16" s="243"/>
      <c r="AE16" s="241">
        <v>1</v>
      </c>
      <c r="AF16" s="242"/>
      <c r="AG16" s="243"/>
      <c r="AH16" s="241">
        <v>2</v>
      </c>
      <c r="AI16" s="242"/>
      <c r="AJ16" s="243"/>
      <c r="AK16" s="241">
        <v>2</v>
      </c>
      <c r="AL16" s="242"/>
      <c r="AM16" s="243"/>
      <c r="AN16" s="90"/>
      <c r="AO16" s="241">
        <f>AK16+AH16+AE16+AB16+Y16+V16+S16+P16+M16+J16+G16+D16</f>
        <v>16</v>
      </c>
      <c r="AP16" s="91"/>
      <c r="AQ16" s="248">
        <v>5</v>
      </c>
      <c r="AR16" s="71"/>
      <c r="AS16" s="71"/>
      <c r="AT16" s="71"/>
      <c r="AU16" s="71"/>
      <c r="AV16" s="71"/>
      <c r="AW16" s="71"/>
      <c r="AX16" s="71"/>
      <c r="AY16" s="71"/>
      <c r="AZ16" s="71"/>
      <c r="BA16" s="71"/>
    </row>
    <row r="17" spans="2:53">
      <c r="B17" s="256"/>
      <c r="C17" s="257"/>
      <c r="D17" s="199">
        <f>R9</f>
        <v>0</v>
      </c>
      <c r="E17" s="73" t="s">
        <v>58</v>
      </c>
      <c r="F17" s="95">
        <f>P9</f>
        <v>3</v>
      </c>
      <c r="G17" s="199">
        <f>R11</f>
        <v>0</v>
      </c>
      <c r="H17" s="73" t="s">
        <v>58</v>
      </c>
      <c r="I17" s="95">
        <f>P11</f>
        <v>3</v>
      </c>
      <c r="J17" s="199">
        <f>R13</f>
        <v>2</v>
      </c>
      <c r="K17" s="73" t="s">
        <v>58</v>
      </c>
      <c r="L17" s="95">
        <f>P13</f>
        <v>3</v>
      </c>
      <c r="M17" s="199">
        <f>R15</f>
        <v>2</v>
      </c>
      <c r="N17" s="73" t="s">
        <v>58</v>
      </c>
      <c r="O17" s="95">
        <f>P15</f>
        <v>3</v>
      </c>
      <c r="P17" s="92"/>
      <c r="Q17" s="93"/>
      <c r="R17" s="94"/>
      <c r="S17" s="199">
        <v>3</v>
      </c>
      <c r="T17" s="73" t="s">
        <v>58</v>
      </c>
      <c r="U17" s="95">
        <v>0</v>
      </c>
      <c r="V17" s="199">
        <v>3</v>
      </c>
      <c r="W17" s="73" t="s">
        <v>58</v>
      </c>
      <c r="X17" s="95">
        <v>0</v>
      </c>
      <c r="Y17" s="199">
        <v>2</v>
      </c>
      <c r="Z17" s="73" t="s">
        <v>58</v>
      </c>
      <c r="AA17" s="95">
        <v>3</v>
      </c>
      <c r="AB17" s="199">
        <v>3</v>
      </c>
      <c r="AC17" s="73" t="s">
        <v>58</v>
      </c>
      <c r="AD17" s="95">
        <v>0</v>
      </c>
      <c r="AE17" s="199">
        <v>1</v>
      </c>
      <c r="AF17" s="73" t="s">
        <v>58</v>
      </c>
      <c r="AG17" s="95">
        <v>3</v>
      </c>
      <c r="AH17" s="199">
        <v>3</v>
      </c>
      <c r="AI17" s="73" t="s">
        <v>58</v>
      </c>
      <c r="AJ17" s="95">
        <v>1</v>
      </c>
      <c r="AK17" s="199">
        <v>3</v>
      </c>
      <c r="AL17" s="73" t="s">
        <v>58</v>
      </c>
      <c r="AM17" s="95">
        <v>1</v>
      </c>
      <c r="AN17" s="90"/>
      <c r="AO17" s="254"/>
      <c r="AP17" s="96"/>
      <c r="AQ17" s="255"/>
      <c r="AR17" s="71"/>
      <c r="AS17" s="71"/>
      <c r="AT17" s="71"/>
      <c r="AU17" s="71"/>
      <c r="AV17" s="71"/>
      <c r="AW17" s="71"/>
      <c r="AX17" s="71"/>
      <c r="AY17" s="71"/>
      <c r="AZ17" s="71"/>
      <c r="BA17" s="71"/>
    </row>
    <row r="18" spans="2:53">
      <c r="B18" s="250">
        <v>6</v>
      </c>
      <c r="C18" s="252" t="str">
        <f>Свод..Ю.03!W15</f>
        <v>Герасименко Т.</v>
      </c>
      <c r="D18" s="241">
        <v>1</v>
      </c>
      <c r="E18" s="242"/>
      <c r="F18" s="243"/>
      <c r="G18" s="241">
        <v>1</v>
      </c>
      <c r="H18" s="242"/>
      <c r="I18" s="243"/>
      <c r="J18" s="241">
        <v>1</v>
      </c>
      <c r="K18" s="242"/>
      <c r="L18" s="243"/>
      <c r="M18" s="241">
        <v>1</v>
      </c>
      <c r="N18" s="242"/>
      <c r="O18" s="243"/>
      <c r="P18" s="241">
        <v>1</v>
      </c>
      <c r="Q18" s="242"/>
      <c r="R18" s="243"/>
      <c r="S18" s="244"/>
      <c r="T18" s="245"/>
      <c r="U18" s="246"/>
      <c r="V18" s="241">
        <v>2</v>
      </c>
      <c r="W18" s="242"/>
      <c r="X18" s="243"/>
      <c r="Y18" s="241">
        <v>2</v>
      </c>
      <c r="Z18" s="242"/>
      <c r="AA18" s="243"/>
      <c r="AB18" s="241">
        <v>2</v>
      </c>
      <c r="AC18" s="242"/>
      <c r="AD18" s="243"/>
      <c r="AE18" s="241">
        <v>2</v>
      </c>
      <c r="AF18" s="242"/>
      <c r="AG18" s="243"/>
      <c r="AH18" s="241">
        <v>1</v>
      </c>
      <c r="AI18" s="242"/>
      <c r="AJ18" s="243"/>
      <c r="AK18" s="241">
        <v>1</v>
      </c>
      <c r="AL18" s="242"/>
      <c r="AM18" s="243"/>
      <c r="AN18" s="90"/>
      <c r="AO18" s="241">
        <f>AK18+AH18+AE18+AB18+Y18+V18+S18+P18+M18+J18+G18+D18</f>
        <v>15</v>
      </c>
      <c r="AP18" s="91"/>
      <c r="AQ18" s="248">
        <v>6</v>
      </c>
      <c r="AR18" s="71"/>
      <c r="AS18" s="71"/>
      <c r="AT18" s="71"/>
      <c r="AU18" s="71"/>
      <c r="AV18" s="71"/>
      <c r="AW18" s="71"/>
      <c r="AX18" s="71"/>
      <c r="AY18" s="71"/>
      <c r="AZ18" s="71"/>
      <c r="BA18" s="71"/>
    </row>
    <row r="19" spans="2:53">
      <c r="B19" s="256"/>
      <c r="C19" s="257"/>
      <c r="D19" s="199">
        <f>U9</f>
        <v>0</v>
      </c>
      <c r="E19" s="73" t="s">
        <v>58</v>
      </c>
      <c r="F19" s="95">
        <f>S9</f>
        <v>3</v>
      </c>
      <c r="G19" s="199">
        <f>U11</f>
        <v>0</v>
      </c>
      <c r="H19" s="73" t="s">
        <v>58</v>
      </c>
      <c r="I19" s="95">
        <f>S11</f>
        <v>3</v>
      </c>
      <c r="J19" s="199">
        <f>U13</f>
        <v>0</v>
      </c>
      <c r="K19" s="73" t="s">
        <v>58</v>
      </c>
      <c r="L19" s="95">
        <f>S13</f>
        <v>3</v>
      </c>
      <c r="M19" s="199">
        <f>U15</f>
        <v>1</v>
      </c>
      <c r="N19" s="73" t="s">
        <v>58</v>
      </c>
      <c r="O19" s="95">
        <f>S15</f>
        <v>3</v>
      </c>
      <c r="P19" s="199">
        <f>U17</f>
        <v>0</v>
      </c>
      <c r="Q19" s="73" t="s">
        <v>58</v>
      </c>
      <c r="R19" s="95">
        <f>S17</f>
        <v>3</v>
      </c>
      <c r="S19" s="92"/>
      <c r="T19" s="93"/>
      <c r="U19" s="94"/>
      <c r="V19" s="199">
        <v>3</v>
      </c>
      <c r="W19" s="73" t="s">
        <v>58</v>
      </c>
      <c r="X19" s="95">
        <v>1</v>
      </c>
      <c r="Y19" s="199">
        <v>3</v>
      </c>
      <c r="Z19" s="73" t="s">
        <v>58</v>
      </c>
      <c r="AA19" s="95">
        <v>0</v>
      </c>
      <c r="AB19" s="199">
        <v>3</v>
      </c>
      <c r="AC19" s="73" t="s">
        <v>58</v>
      </c>
      <c r="AD19" s="95">
        <v>0</v>
      </c>
      <c r="AE19" s="199">
        <v>3</v>
      </c>
      <c r="AF19" s="73" t="s">
        <v>58</v>
      </c>
      <c r="AG19" s="95">
        <v>2</v>
      </c>
      <c r="AH19" s="199">
        <v>0</v>
      </c>
      <c r="AI19" s="73" t="s">
        <v>58</v>
      </c>
      <c r="AJ19" s="95">
        <v>3</v>
      </c>
      <c r="AK19" s="199">
        <v>1</v>
      </c>
      <c r="AL19" s="73" t="s">
        <v>58</v>
      </c>
      <c r="AM19" s="95">
        <v>3</v>
      </c>
      <c r="AN19" s="90"/>
      <c r="AO19" s="254"/>
      <c r="AP19" s="96"/>
      <c r="AQ19" s="255"/>
      <c r="AR19" s="71"/>
      <c r="AS19" s="71"/>
      <c r="AT19" s="71"/>
      <c r="AU19" s="71"/>
      <c r="AV19" s="71"/>
      <c r="AW19" s="71"/>
      <c r="AX19" s="71"/>
      <c r="AY19" s="71"/>
      <c r="AZ19" s="71"/>
      <c r="BA19" s="71"/>
    </row>
    <row r="20" spans="2:53">
      <c r="B20" s="250">
        <v>7</v>
      </c>
      <c r="C20" s="252" t="str">
        <f>Свод..Ю.03!W16</f>
        <v>Сарсенбай Д.</v>
      </c>
      <c r="D20" s="241">
        <v>1</v>
      </c>
      <c r="E20" s="242"/>
      <c r="F20" s="243"/>
      <c r="G20" s="241">
        <v>1</v>
      </c>
      <c r="H20" s="242"/>
      <c r="I20" s="243"/>
      <c r="J20" s="241">
        <v>1</v>
      </c>
      <c r="K20" s="242"/>
      <c r="L20" s="243"/>
      <c r="M20" s="241">
        <v>1</v>
      </c>
      <c r="N20" s="242"/>
      <c r="O20" s="243"/>
      <c r="P20" s="241">
        <v>1</v>
      </c>
      <c r="Q20" s="242"/>
      <c r="R20" s="243"/>
      <c r="S20" s="241">
        <v>1</v>
      </c>
      <c r="T20" s="242"/>
      <c r="U20" s="243"/>
      <c r="V20" s="244"/>
      <c r="W20" s="245"/>
      <c r="X20" s="246"/>
      <c r="Y20" s="241">
        <v>2</v>
      </c>
      <c r="Z20" s="242"/>
      <c r="AA20" s="243"/>
      <c r="AB20" s="241">
        <v>1</v>
      </c>
      <c r="AC20" s="242"/>
      <c r="AD20" s="243"/>
      <c r="AE20" s="241">
        <v>2</v>
      </c>
      <c r="AF20" s="242"/>
      <c r="AG20" s="243"/>
      <c r="AH20" s="241">
        <v>2</v>
      </c>
      <c r="AI20" s="242"/>
      <c r="AJ20" s="243"/>
      <c r="AK20" s="241">
        <v>2</v>
      </c>
      <c r="AL20" s="242"/>
      <c r="AM20" s="243"/>
      <c r="AN20" s="90"/>
      <c r="AO20" s="241">
        <f>AK20+AH20+AE20+AB20+Y20+V20+S20+P20+M20+J20+G20+D20</f>
        <v>15</v>
      </c>
      <c r="AP20" s="91"/>
      <c r="AQ20" s="248">
        <v>7</v>
      </c>
      <c r="AR20" s="71"/>
      <c r="AS20" s="71"/>
      <c r="AT20" s="71"/>
      <c r="AU20" s="71"/>
      <c r="AV20" s="71"/>
      <c r="AW20" s="71"/>
      <c r="AX20" s="71"/>
      <c r="AY20" s="71"/>
      <c r="AZ20" s="71"/>
      <c r="BA20" s="71"/>
    </row>
    <row r="21" spans="2:53">
      <c r="B21" s="256"/>
      <c r="C21" s="257"/>
      <c r="D21" s="199">
        <f>X9</f>
        <v>0</v>
      </c>
      <c r="E21" s="73" t="s">
        <v>58</v>
      </c>
      <c r="F21" s="95">
        <f>V9</f>
        <v>3</v>
      </c>
      <c r="G21" s="199">
        <f>X11</f>
        <v>2</v>
      </c>
      <c r="H21" s="73" t="s">
        <v>58</v>
      </c>
      <c r="I21" s="95">
        <f>V11</f>
        <v>3</v>
      </c>
      <c r="J21" s="199">
        <f>X13</f>
        <v>2</v>
      </c>
      <c r="K21" s="73" t="s">
        <v>58</v>
      </c>
      <c r="L21" s="95">
        <f>V13</f>
        <v>3</v>
      </c>
      <c r="M21" s="199">
        <f>X15</f>
        <v>1</v>
      </c>
      <c r="N21" s="73" t="s">
        <v>58</v>
      </c>
      <c r="O21" s="95">
        <f>V15</f>
        <v>3</v>
      </c>
      <c r="P21" s="199">
        <f>X17</f>
        <v>0</v>
      </c>
      <c r="Q21" s="73" t="s">
        <v>58</v>
      </c>
      <c r="R21" s="95">
        <f>V17</f>
        <v>3</v>
      </c>
      <c r="S21" s="199">
        <f>X19</f>
        <v>1</v>
      </c>
      <c r="T21" s="73" t="s">
        <v>58</v>
      </c>
      <c r="U21" s="95">
        <f>V19</f>
        <v>3</v>
      </c>
      <c r="V21" s="92"/>
      <c r="W21" s="93"/>
      <c r="X21" s="94"/>
      <c r="Y21" s="199">
        <v>3</v>
      </c>
      <c r="Z21" s="73" t="s">
        <v>58</v>
      </c>
      <c r="AA21" s="95">
        <v>1</v>
      </c>
      <c r="AB21" s="199">
        <v>1</v>
      </c>
      <c r="AC21" s="73" t="s">
        <v>58</v>
      </c>
      <c r="AD21" s="95">
        <v>3</v>
      </c>
      <c r="AE21" s="199">
        <v>3</v>
      </c>
      <c r="AF21" s="73" t="s">
        <v>58</v>
      </c>
      <c r="AG21" s="95">
        <v>1</v>
      </c>
      <c r="AH21" s="199">
        <v>3</v>
      </c>
      <c r="AI21" s="73" t="s">
        <v>58</v>
      </c>
      <c r="AJ21" s="95">
        <v>0</v>
      </c>
      <c r="AK21" s="199">
        <v>3</v>
      </c>
      <c r="AL21" s="73" t="s">
        <v>58</v>
      </c>
      <c r="AM21" s="95">
        <v>0</v>
      </c>
      <c r="AN21" s="90"/>
      <c r="AO21" s="254"/>
      <c r="AP21" s="96"/>
      <c r="AQ21" s="255"/>
      <c r="AR21" s="71"/>
      <c r="AS21" s="71"/>
      <c r="AT21" s="71"/>
      <c r="AU21" s="71"/>
      <c r="AV21" s="71"/>
      <c r="AW21" s="71"/>
      <c r="AX21" s="71"/>
      <c r="AY21" s="71"/>
      <c r="AZ21" s="71"/>
      <c r="BA21" s="71"/>
    </row>
    <row r="22" spans="2:53">
      <c r="B22" s="250">
        <v>8</v>
      </c>
      <c r="C22" s="252" t="str">
        <f>Свод..Ю.03!W17</f>
        <v>Харки А-М.</v>
      </c>
      <c r="D22" s="241">
        <v>1</v>
      </c>
      <c r="E22" s="242"/>
      <c r="F22" s="243"/>
      <c r="G22" s="241">
        <v>1</v>
      </c>
      <c r="H22" s="242"/>
      <c r="I22" s="243"/>
      <c r="J22" s="241">
        <v>1</v>
      </c>
      <c r="K22" s="242"/>
      <c r="L22" s="243"/>
      <c r="M22" s="241">
        <v>1</v>
      </c>
      <c r="N22" s="242"/>
      <c r="O22" s="243"/>
      <c r="P22" s="241">
        <v>2</v>
      </c>
      <c r="Q22" s="242"/>
      <c r="R22" s="243"/>
      <c r="S22" s="241">
        <v>1</v>
      </c>
      <c r="T22" s="242"/>
      <c r="U22" s="243"/>
      <c r="V22" s="241">
        <v>1</v>
      </c>
      <c r="W22" s="242"/>
      <c r="X22" s="243"/>
      <c r="Y22" s="244"/>
      <c r="Z22" s="245"/>
      <c r="AA22" s="246"/>
      <c r="AB22" s="241">
        <v>2</v>
      </c>
      <c r="AC22" s="242"/>
      <c r="AD22" s="243"/>
      <c r="AE22" s="241">
        <v>2</v>
      </c>
      <c r="AF22" s="242"/>
      <c r="AG22" s="243"/>
      <c r="AH22" s="241">
        <v>1</v>
      </c>
      <c r="AI22" s="242"/>
      <c r="AJ22" s="243"/>
      <c r="AK22" s="241">
        <v>1</v>
      </c>
      <c r="AL22" s="242"/>
      <c r="AM22" s="243"/>
      <c r="AN22" s="90"/>
      <c r="AO22" s="241">
        <f>AK22+AH22+AE22+AB22+Y22+V22+S22+P22+M22+J22+G22+D22</f>
        <v>14</v>
      </c>
      <c r="AP22" s="151">
        <v>2</v>
      </c>
      <c r="AQ22" s="248">
        <v>11</v>
      </c>
      <c r="AR22" s="71"/>
      <c r="AS22" s="71"/>
      <c r="AT22" s="71"/>
      <c r="AU22" s="71"/>
      <c r="AV22" s="71"/>
      <c r="AW22" s="71"/>
      <c r="AX22" s="71"/>
      <c r="AY22" s="71"/>
      <c r="AZ22" s="71"/>
      <c r="BA22" s="71"/>
    </row>
    <row r="23" spans="2:53">
      <c r="B23" s="256"/>
      <c r="C23" s="257"/>
      <c r="D23" s="199">
        <f>AA9</f>
        <v>0</v>
      </c>
      <c r="E23" s="73" t="s">
        <v>58</v>
      </c>
      <c r="F23" s="95">
        <f>Y9</f>
        <v>3</v>
      </c>
      <c r="G23" s="199">
        <f>AA11</f>
        <v>0</v>
      </c>
      <c r="H23" s="73" t="s">
        <v>58</v>
      </c>
      <c r="I23" s="95">
        <f>Y11</f>
        <v>3</v>
      </c>
      <c r="J23" s="199">
        <f>AA13</f>
        <v>0</v>
      </c>
      <c r="K23" s="73" t="s">
        <v>58</v>
      </c>
      <c r="L23" s="95">
        <f>Y13</f>
        <v>3</v>
      </c>
      <c r="M23" s="199">
        <f>AA15</f>
        <v>1</v>
      </c>
      <c r="N23" s="73" t="s">
        <v>58</v>
      </c>
      <c r="O23" s="95">
        <f>Y15</f>
        <v>3</v>
      </c>
      <c r="P23" s="199">
        <f>AA17</f>
        <v>3</v>
      </c>
      <c r="Q23" s="73" t="s">
        <v>58</v>
      </c>
      <c r="R23" s="95">
        <f>Y17</f>
        <v>2</v>
      </c>
      <c r="S23" s="199">
        <f>AA19</f>
        <v>0</v>
      </c>
      <c r="T23" s="73" t="s">
        <v>58</v>
      </c>
      <c r="U23" s="95">
        <f>Y19</f>
        <v>3</v>
      </c>
      <c r="V23" s="199">
        <f>AA21</f>
        <v>1</v>
      </c>
      <c r="W23" s="73" t="s">
        <v>58</v>
      </c>
      <c r="X23" s="95">
        <f>Y21</f>
        <v>3</v>
      </c>
      <c r="Y23" s="92"/>
      <c r="Z23" s="93"/>
      <c r="AA23" s="94"/>
      <c r="AB23" s="199">
        <v>3</v>
      </c>
      <c r="AC23" s="73" t="s">
        <v>58</v>
      </c>
      <c r="AD23" s="95">
        <v>2</v>
      </c>
      <c r="AE23" s="199">
        <v>3</v>
      </c>
      <c r="AF23" s="73" t="s">
        <v>58</v>
      </c>
      <c r="AG23" s="95">
        <v>2</v>
      </c>
      <c r="AH23" s="199">
        <v>0</v>
      </c>
      <c r="AI23" s="73" t="s">
        <v>58</v>
      </c>
      <c r="AJ23" s="95">
        <v>3</v>
      </c>
      <c r="AK23" s="199">
        <v>0</v>
      </c>
      <c r="AL23" s="73" t="s">
        <v>58</v>
      </c>
      <c r="AM23" s="95">
        <v>3</v>
      </c>
      <c r="AN23" s="90"/>
      <c r="AO23" s="254"/>
      <c r="AP23" s="152"/>
      <c r="AQ23" s="255"/>
      <c r="AR23" s="71"/>
      <c r="AS23" s="71"/>
      <c r="AT23" s="71"/>
      <c r="AU23" s="71"/>
      <c r="AV23" s="71"/>
      <c r="AW23" s="71"/>
      <c r="AX23" s="71"/>
      <c r="AY23" s="71"/>
      <c r="AZ23" s="71"/>
      <c r="BA23" s="71"/>
    </row>
    <row r="24" spans="2:53">
      <c r="B24" s="250">
        <v>9</v>
      </c>
      <c r="C24" s="252" t="str">
        <f>Свод..Ю.03!W18</f>
        <v>Ниеткалиев Б.</v>
      </c>
      <c r="D24" s="241">
        <v>1</v>
      </c>
      <c r="E24" s="242"/>
      <c r="F24" s="243"/>
      <c r="G24" s="241">
        <v>1</v>
      </c>
      <c r="H24" s="242"/>
      <c r="I24" s="243"/>
      <c r="J24" s="241">
        <v>1</v>
      </c>
      <c r="K24" s="242"/>
      <c r="L24" s="243"/>
      <c r="M24" s="241">
        <v>1</v>
      </c>
      <c r="N24" s="242"/>
      <c r="O24" s="243"/>
      <c r="P24" s="241">
        <v>1</v>
      </c>
      <c r="Q24" s="242"/>
      <c r="R24" s="243"/>
      <c r="S24" s="241">
        <v>1</v>
      </c>
      <c r="T24" s="242"/>
      <c r="U24" s="243"/>
      <c r="V24" s="241">
        <v>2</v>
      </c>
      <c r="W24" s="242"/>
      <c r="X24" s="243"/>
      <c r="Y24" s="241">
        <v>1</v>
      </c>
      <c r="Z24" s="242"/>
      <c r="AA24" s="243"/>
      <c r="AB24" s="244"/>
      <c r="AC24" s="245"/>
      <c r="AD24" s="246"/>
      <c r="AE24" s="241">
        <v>1</v>
      </c>
      <c r="AF24" s="242"/>
      <c r="AG24" s="243"/>
      <c r="AH24" s="241">
        <v>1</v>
      </c>
      <c r="AI24" s="242"/>
      <c r="AJ24" s="243"/>
      <c r="AK24" s="241">
        <v>2</v>
      </c>
      <c r="AL24" s="242"/>
      <c r="AM24" s="243"/>
      <c r="AN24" s="90"/>
      <c r="AO24" s="241">
        <f>AK24+AH24+AE24+AB24+Y24+V24+S24+P24+M24+J24+G24+D24</f>
        <v>13</v>
      </c>
      <c r="AP24" s="151"/>
      <c r="AQ24" s="248">
        <v>12</v>
      </c>
      <c r="AR24" s="71"/>
      <c r="AS24" s="71"/>
      <c r="AT24" s="71"/>
      <c r="AU24" s="71"/>
      <c r="AV24" s="71"/>
      <c r="AW24" s="71"/>
      <c r="AX24" s="71"/>
      <c r="AY24" s="71"/>
      <c r="AZ24" s="71"/>
      <c r="BA24" s="71"/>
    </row>
    <row r="25" spans="2:53">
      <c r="B25" s="256"/>
      <c r="C25" s="257"/>
      <c r="D25" s="199">
        <f>AD9</f>
        <v>0</v>
      </c>
      <c r="E25" s="73" t="s">
        <v>58</v>
      </c>
      <c r="F25" s="95">
        <f>AB9</f>
        <v>3</v>
      </c>
      <c r="G25" s="199">
        <f>AD11</f>
        <v>0</v>
      </c>
      <c r="H25" s="73" t="s">
        <v>58</v>
      </c>
      <c r="I25" s="95">
        <f>AB11</f>
        <v>3</v>
      </c>
      <c r="J25" s="199">
        <f>AD13</f>
        <v>0</v>
      </c>
      <c r="K25" s="73" t="s">
        <v>58</v>
      </c>
      <c r="L25" s="95">
        <f>AB13</f>
        <v>3</v>
      </c>
      <c r="M25" s="199">
        <f>AD15</f>
        <v>0</v>
      </c>
      <c r="N25" s="73" t="s">
        <v>58</v>
      </c>
      <c r="O25" s="95">
        <f>AB15</f>
        <v>3</v>
      </c>
      <c r="P25" s="199">
        <f>AD17</f>
        <v>0</v>
      </c>
      <c r="Q25" s="73" t="s">
        <v>58</v>
      </c>
      <c r="R25" s="95">
        <f>AB17</f>
        <v>3</v>
      </c>
      <c r="S25" s="199">
        <f>AD19</f>
        <v>0</v>
      </c>
      <c r="T25" s="73" t="s">
        <v>58</v>
      </c>
      <c r="U25" s="95">
        <f>AB19</f>
        <v>3</v>
      </c>
      <c r="V25" s="199">
        <f>AD21</f>
        <v>3</v>
      </c>
      <c r="W25" s="73" t="s">
        <v>58</v>
      </c>
      <c r="X25" s="95">
        <f>AB21</f>
        <v>1</v>
      </c>
      <c r="Y25" s="199">
        <f>AD23</f>
        <v>2</v>
      </c>
      <c r="Z25" s="73" t="s">
        <v>58</v>
      </c>
      <c r="AA25" s="95">
        <f>AB23</f>
        <v>3</v>
      </c>
      <c r="AB25" s="92"/>
      <c r="AC25" s="93"/>
      <c r="AD25" s="94"/>
      <c r="AE25" s="199">
        <v>1</v>
      </c>
      <c r="AF25" s="73" t="s">
        <v>58</v>
      </c>
      <c r="AG25" s="95">
        <v>3</v>
      </c>
      <c r="AH25" s="199">
        <v>2</v>
      </c>
      <c r="AI25" s="73" t="s">
        <v>58</v>
      </c>
      <c r="AJ25" s="95">
        <v>3</v>
      </c>
      <c r="AK25" s="199">
        <v>3</v>
      </c>
      <c r="AL25" s="73" t="s">
        <v>58</v>
      </c>
      <c r="AM25" s="95">
        <v>1</v>
      </c>
      <c r="AN25" s="90"/>
      <c r="AO25" s="254"/>
      <c r="AP25" s="152"/>
      <c r="AQ25" s="255"/>
      <c r="AR25" s="71"/>
      <c r="AS25" s="71"/>
      <c r="AT25" s="71"/>
      <c r="AU25" s="71"/>
      <c r="AV25" s="71"/>
      <c r="AW25" s="71"/>
      <c r="AX25" s="71"/>
      <c r="AY25" s="71"/>
      <c r="AZ25" s="71"/>
      <c r="BA25" s="71"/>
    </row>
    <row r="26" spans="2:53">
      <c r="B26" s="250">
        <v>10</v>
      </c>
      <c r="C26" s="252" t="str">
        <f>Свод..Ю.03!W19</f>
        <v>Гайнеденов Е</v>
      </c>
      <c r="D26" s="241">
        <v>1</v>
      </c>
      <c r="E26" s="242"/>
      <c r="F26" s="243"/>
      <c r="G26" s="241">
        <v>1</v>
      </c>
      <c r="H26" s="242"/>
      <c r="I26" s="243"/>
      <c r="J26" s="241">
        <v>1</v>
      </c>
      <c r="K26" s="242"/>
      <c r="L26" s="243"/>
      <c r="M26" s="241">
        <v>1</v>
      </c>
      <c r="N26" s="242"/>
      <c r="O26" s="243"/>
      <c r="P26" s="241">
        <v>2</v>
      </c>
      <c r="Q26" s="242"/>
      <c r="R26" s="243"/>
      <c r="S26" s="241">
        <v>1</v>
      </c>
      <c r="T26" s="242"/>
      <c r="U26" s="243"/>
      <c r="V26" s="241">
        <v>1</v>
      </c>
      <c r="W26" s="242"/>
      <c r="X26" s="243"/>
      <c r="Y26" s="241">
        <v>1</v>
      </c>
      <c r="Z26" s="242"/>
      <c r="AA26" s="243"/>
      <c r="AB26" s="241">
        <v>2</v>
      </c>
      <c r="AC26" s="242"/>
      <c r="AD26" s="243"/>
      <c r="AE26" s="244"/>
      <c r="AF26" s="245"/>
      <c r="AG26" s="246"/>
      <c r="AH26" s="241">
        <v>2</v>
      </c>
      <c r="AI26" s="242"/>
      <c r="AJ26" s="243"/>
      <c r="AK26" s="241">
        <v>2</v>
      </c>
      <c r="AL26" s="242"/>
      <c r="AM26" s="243"/>
      <c r="AN26" s="90"/>
      <c r="AO26" s="241">
        <f>AK26+AH26+AE26+AB26+Y26+V26+S26+P26+M26+J26+G26+D26</f>
        <v>15</v>
      </c>
      <c r="AP26" s="151"/>
      <c r="AQ26" s="248">
        <v>8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</row>
    <row r="27" spans="2:53">
      <c r="B27" s="256"/>
      <c r="C27" s="257"/>
      <c r="D27" s="199">
        <f>AG9</f>
        <v>0</v>
      </c>
      <c r="E27" s="73" t="s">
        <v>58</v>
      </c>
      <c r="F27" s="95">
        <f>AE9</f>
        <v>3</v>
      </c>
      <c r="G27" s="199">
        <f>AG11</f>
        <v>1</v>
      </c>
      <c r="H27" s="73" t="s">
        <v>58</v>
      </c>
      <c r="I27" s="95">
        <f>AE11</f>
        <v>3</v>
      </c>
      <c r="J27" s="199">
        <f>AG13</f>
        <v>0</v>
      </c>
      <c r="K27" s="73" t="s">
        <v>58</v>
      </c>
      <c r="L27" s="95">
        <f>AE13</f>
        <v>3</v>
      </c>
      <c r="M27" s="199">
        <f>AG15</f>
        <v>1</v>
      </c>
      <c r="N27" s="73" t="s">
        <v>58</v>
      </c>
      <c r="O27" s="95">
        <f>AE15</f>
        <v>3</v>
      </c>
      <c r="P27" s="199">
        <f>AG17</f>
        <v>3</v>
      </c>
      <c r="Q27" s="73" t="s">
        <v>58</v>
      </c>
      <c r="R27" s="95">
        <f>AE17</f>
        <v>1</v>
      </c>
      <c r="S27" s="199">
        <f>AG19</f>
        <v>2</v>
      </c>
      <c r="T27" s="73" t="s">
        <v>58</v>
      </c>
      <c r="U27" s="95">
        <f>AE19</f>
        <v>3</v>
      </c>
      <c r="V27" s="199">
        <f>AG21</f>
        <v>1</v>
      </c>
      <c r="W27" s="73" t="s">
        <v>58</v>
      </c>
      <c r="X27" s="95">
        <f>AE21</f>
        <v>3</v>
      </c>
      <c r="Y27" s="199">
        <f>AG23</f>
        <v>2</v>
      </c>
      <c r="Z27" s="73" t="s">
        <v>58</v>
      </c>
      <c r="AA27" s="95">
        <f>AE23</f>
        <v>3</v>
      </c>
      <c r="AB27" s="199">
        <f>AG25</f>
        <v>3</v>
      </c>
      <c r="AC27" s="73" t="s">
        <v>58</v>
      </c>
      <c r="AD27" s="95">
        <f>AE25</f>
        <v>1</v>
      </c>
      <c r="AE27" s="92"/>
      <c r="AF27" s="93"/>
      <c r="AG27" s="94"/>
      <c r="AH27" s="199">
        <v>3</v>
      </c>
      <c r="AI27" s="73" t="s">
        <v>58</v>
      </c>
      <c r="AJ27" s="95">
        <v>2</v>
      </c>
      <c r="AK27" s="199">
        <v>3</v>
      </c>
      <c r="AL27" s="73" t="s">
        <v>58</v>
      </c>
      <c r="AM27" s="95">
        <v>1</v>
      </c>
      <c r="AN27" s="90"/>
      <c r="AO27" s="254"/>
      <c r="AP27" s="152"/>
      <c r="AQ27" s="255"/>
      <c r="AR27" s="71"/>
      <c r="AS27" s="71"/>
      <c r="AT27" s="71"/>
      <c r="AU27" s="71"/>
      <c r="AV27" s="71"/>
      <c r="AW27" s="71"/>
      <c r="AX27" s="71"/>
      <c r="AY27" s="71"/>
      <c r="AZ27" s="71"/>
      <c r="BA27" s="71"/>
    </row>
    <row r="28" spans="2:53">
      <c r="B28" s="250">
        <v>11</v>
      </c>
      <c r="C28" s="252" t="str">
        <f>Свод..Ю.03!W20</f>
        <v>Ши Ченян</v>
      </c>
      <c r="D28" s="241">
        <v>1</v>
      </c>
      <c r="E28" s="242"/>
      <c r="F28" s="243"/>
      <c r="G28" s="241">
        <v>1</v>
      </c>
      <c r="H28" s="242"/>
      <c r="I28" s="243"/>
      <c r="J28" s="241">
        <v>1</v>
      </c>
      <c r="K28" s="242"/>
      <c r="L28" s="243"/>
      <c r="M28" s="241">
        <v>1</v>
      </c>
      <c r="N28" s="242"/>
      <c r="O28" s="243"/>
      <c r="P28" s="241">
        <v>1</v>
      </c>
      <c r="Q28" s="242"/>
      <c r="R28" s="243"/>
      <c r="S28" s="241">
        <v>2</v>
      </c>
      <c r="T28" s="242"/>
      <c r="U28" s="243"/>
      <c r="V28" s="241">
        <v>1</v>
      </c>
      <c r="W28" s="242"/>
      <c r="X28" s="243"/>
      <c r="Y28" s="241">
        <v>2</v>
      </c>
      <c r="Z28" s="242"/>
      <c r="AA28" s="243"/>
      <c r="AB28" s="241">
        <v>2</v>
      </c>
      <c r="AC28" s="242"/>
      <c r="AD28" s="243"/>
      <c r="AE28" s="241">
        <v>1</v>
      </c>
      <c r="AF28" s="242"/>
      <c r="AG28" s="243"/>
      <c r="AH28" s="244"/>
      <c r="AI28" s="245"/>
      <c r="AJ28" s="246"/>
      <c r="AK28" s="241">
        <v>1</v>
      </c>
      <c r="AL28" s="242"/>
      <c r="AM28" s="243"/>
      <c r="AN28" s="90"/>
      <c r="AO28" s="241">
        <f>AK28+AH28+AE28+AB28+Y28+V28+S28+P28+M28+J28+G28+D28</f>
        <v>14</v>
      </c>
      <c r="AP28" s="151">
        <v>3</v>
      </c>
      <c r="AQ28" s="248">
        <v>10</v>
      </c>
      <c r="AR28" s="71"/>
      <c r="AS28" s="71"/>
      <c r="AT28" s="71"/>
      <c r="AU28" s="71"/>
      <c r="AV28" s="71"/>
      <c r="AW28" s="71"/>
      <c r="AX28" s="71"/>
      <c r="AY28" s="71"/>
      <c r="AZ28" s="71"/>
      <c r="BA28" s="71"/>
    </row>
    <row r="29" spans="2:53" ht="12.75" customHeight="1">
      <c r="B29" s="256"/>
      <c r="C29" s="257"/>
      <c r="D29" s="199">
        <f>AJ9</f>
        <v>0</v>
      </c>
      <c r="E29" s="73" t="s">
        <v>58</v>
      </c>
      <c r="F29" s="95">
        <f>AH9</f>
        <v>3</v>
      </c>
      <c r="G29" s="199">
        <f>AJ11</f>
        <v>0</v>
      </c>
      <c r="H29" s="73" t="s">
        <v>58</v>
      </c>
      <c r="I29" s="95">
        <f>AH11</f>
        <v>3</v>
      </c>
      <c r="J29" s="199">
        <f>AJ13</f>
        <v>0</v>
      </c>
      <c r="K29" s="73" t="s">
        <v>58</v>
      </c>
      <c r="L29" s="95">
        <f>AH13</f>
        <v>3</v>
      </c>
      <c r="M29" s="199">
        <f>AJ15</f>
        <v>1</v>
      </c>
      <c r="N29" s="73" t="s">
        <v>58</v>
      </c>
      <c r="O29" s="95">
        <f>AH15</f>
        <v>3</v>
      </c>
      <c r="P29" s="199">
        <f>AJ17</f>
        <v>1</v>
      </c>
      <c r="Q29" s="73" t="s">
        <v>58</v>
      </c>
      <c r="R29" s="95">
        <f>AH17</f>
        <v>3</v>
      </c>
      <c r="S29" s="199">
        <f>AJ19</f>
        <v>3</v>
      </c>
      <c r="T29" s="73" t="s">
        <v>58</v>
      </c>
      <c r="U29" s="95">
        <f>AH19</f>
        <v>0</v>
      </c>
      <c r="V29" s="199">
        <f>AJ21</f>
        <v>0</v>
      </c>
      <c r="W29" s="73" t="s">
        <v>58</v>
      </c>
      <c r="X29" s="95">
        <f>AH21</f>
        <v>3</v>
      </c>
      <c r="Y29" s="199">
        <f>AJ23</f>
        <v>3</v>
      </c>
      <c r="Z29" s="73" t="s">
        <v>58</v>
      </c>
      <c r="AA29" s="95">
        <f>AH23</f>
        <v>0</v>
      </c>
      <c r="AB29" s="199">
        <f>AJ25</f>
        <v>3</v>
      </c>
      <c r="AC29" s="73" t="s">
        <v>58</v>
      </c>
      <c r="AD29" s="95">
        <f>AH25</f>
        <v>2</v>
      </c>
      <c r="AE29" s="199">
        <f>AJ27</f>
        <v>2</v>
      </c>
      <c r="AF29" s="73" t="s">
        <v>58</v>
      </c>
      <c r="AG29" s="95">
        <f>AH27</f>
        <v>3</v>
      </c>
      <c r="AH29" s="92"/>
      <c r="AI29" s="93"/>
      <c r="AJ29" s="94"/>
      <c r="AK29" s="199">
        <v>1</v>
      </c>
      <c r="AL29" s="73" t="s">
        <v>58</v>
      </c>
      <c r="AM29" s="95">
        <v>3</v>
      </c>
      <c r="AN29" s="90"/>
      <c r="AO29" s="254"/>
      <c r="AP29" s="152"/>
      <c r="AQ29" s="255"/>
      <c r="AR29" s="71"/>
      <c r="AS29" s="71"/>
      <c r="AT29" s="71"/>
      <c r="AU29" s="71"/>
      <c r="AV29" s="71"/>
      <c r="AW29" s="71"/>
      <c r="AX29" s="71"/>
      <c r="AY29" s="71"/>
      <c r="AZ29" s="71"/>
      <c r="BA29" s="71"/>
    </row>
    <row r="30" spans="2:53">
      <c r="B30" s="250">
        <v>12</v>
      </c>
      <c r="C30" s="252" t="str">
        <f>Свод..Ю.03!W21</f>
        <v>Кыстаубаев Д.</v>
      </c>
      <c r="D30" s="241">
        <v>1</v>
      </c>
      <c r="E30" s="242"/>
      <c r="F30" s="243"/>
      <c r="G30" s="241">
        <v>1</v>
      </c>
      <c r="H30" s="242"/>
      <c r="I30" s="243"/>
      <c r="J30" s="241">
        <v>1</v>
      </c>
      <c r="K30" s="242"/>
      <c r="L30" s="243"/>
      <c r="M30" s="241">
        <v>1</v>
      </c>
      <c r="N30" s="242"/>
      <c r="O30" s="243"/>
      <c r="P30" s="241">
        <v>1</v>
      </c>
      <c r="Q30" s="242"/>
      <c r="R30" s="243"/>
      <c r="S30" s="241">
        <v>2</v>
      </c>
      <c r="T30" s="242"/>
      <c r="U30" s="243"/>
      <c r="V30" s="241">
        <v>1</v>
      </c>
      <c r="W30" s="242"/>
      <c r="X30" s="243"/>
      <c r="Y30" s="241">
        <v>2</v>
      </c>
      <c r="Z30" s="242"/>
      <c r="AA30" s="243"/>
      <c r="AB30" s="241">
        <v>1</v>
      </c>
      <c r="AC30" s="242"/>
      <c r="AD30" s="243"/>
      <c r="AE30" s="241">
        <v>1</v>
      </c>
      <c r="AF30" s="242"/>
      <c r="AG30" s="243"/>
      <c r="AH30" s="241">
        <v>2</v>
      </c>
      <c r="AI30" s="242"/>
      <c r="AJ30" s="243"/>
      <c r="AK30" s="244"/>
      <c r="AL30" s="245"/>
      <c r="AM30" s="246"/>
      <c r="AN30" s="90"/>
      <c r="AO30" s="241">
        <f>AK30+AH30+AE30+AB30+Y30+V30+S30+P30+M30+J30+G30+D30</f>
        <v>14</v>
      </c>
      <c r="AP30" s="151">
        <v>4</v>
      </c>
      <c r="AQ30" s="248">
        <v>9</v>
      </c>
      <c r="AR30" s="71"/>
      <c r="AS30" s="71"/>
      <c r="AT30" s="71"/>
      <c r="AU30" s="71"/>
      <c r="AV30" s="71"/>
      <c r="AW30" s="71"/>
      <c r="AX30" s="71"/>
      <c r="AY30" s="71"/>
      <c r="AZ30" s="71"/>
      <c r="BA30" s="71"/>
    </row>
    <row r="31" spans="2:53" ht="13.8" thickBot="1">
      <c r="B31" s="251"/>
      <c r="C31" s="253"/>
      <c r="D31" s="200">
        <f>AM9</f>
        <v>0</v>
      </c>
      <c r="E31" s="74" t="s">
        <v>58</v>
      </c>
      <c r="F31" s="97">
        <f>AK9</f>
        <v>3</v>
      </c>
      <c r="G31" s="200">
        <f>AM11</f>
        <v>0</v>
      </c>
      <c r="H31" s="74" t="s">
        <v>58</v>
      </c>
      <c r="I31" s="97">
        <f>AK11</f>
        <v>3</v>
      </c>
      <c r="J31" s="200">
        <f>AM13</f>
        <v>1</v>
      </c>
      <c r="K31" s="74" t="s">
        <v>58</v>
      </c>
      <c r="L31" s="97">
        <f>AK13</f>
        <v>3</v>
      </c>
      <c r="M31" s="200">
        <f>AM15</f>
        <v>0</v>
      </c>
      <c r="N31" s="74" t="s">
        <v>58</v>
      </c>
      <c r="O31" s="97">
        <f>AK15</f>
        <v>3</v>
      </c>
      <c r="P31" s="200">
        <f>AM17</f>
        <v>1</v>
      </c>
      <c r="Q31" s="74" t="s">
        <v>58</v>
      </c>
      <c r="R31" s="97">
        <f>AK17</f>
        <v>3</v>
      </c>
      <c r="S31" s="200">
        <f>AM19</f>
        <v>3</v>
      </c>
      <c r="T31" s="74" t="s">
        <v>58</v>
      </c>
      <c r="U31" s="97">
        <f>AK19</f>
        <v>1</v>
      </c>
      <c r="V31" s="200">
        <f>AM21</f>
        <v>0</v>
      </c>
      <c r="W31" s="74" t="s">
        <v>58</v>
      </c>
      <c r="X31" s="97">
        <f>AK21</f>
        <v>3</v>
      </c>
      <c r="Y31" s="200">
        <f>AM23</f>
        <v>3</v>
      </c>
      <c r="Z31" s="74" t="s">
        <v>58</v>
      </c>
      <c r="AA31" s="97">
        <f>AK23</f>
        <v>0</v>
      </c>
      <c r="AB31" s="200">
        <f>AM25</f>
        <v>1</v>
      </c>
      <c r="AC31" s="74" t="s">
        <v>58</v>
      </c>
      <c r="AD31" s="97">
        <f>AK25</f>
        <v>3</v>
      </c>
      <c r="AE31" s="200">
        <f>AM27</f>
        <v>1</v>
      </c>
      <c r="AF31" s="74" t="s">
        <v>58</v>
      </c>
      <c r="AG31" s="97">
        <f>AK27</f>
        <v>3</v>
      </c>
      <c r="AH31" s="200">
        <f>AM29</f>
        <v>3</v>
      </c>
      <c r="AI31" s="74" t="s">
        <v>58</v>
      </c>
      <c r="AJ31" s="97">
        <f>AK29</f>
        <v>1</v>
      </c>
      <c r="AK31" s="98"/>
      <c r="AL31" s="99"/>
      <c r="AM31" s="100"/>
      <c r="AN31" s="101"/>
      <c r="AO31" s="247"/>
      <c r="AP31" s="153"/>
      <c r="AQ31" s="249"/>
      <c r="AR31" s="71"/>
      <c r="AS31" s="71"/>
      <c r="AT31" s="71"/>
      <c r="AU31" s="71"/>
      <c r="AV31" s="71"/>
      <c r="AW31" s="71"/>
      <c r="AX31" s="71"/>
      <c r="AY31" s="71"/>
      <c r="AZ31" s="71"/>
      <c r="BA31" s="71"/>
    </row>
    <row r="32" spans="2:53" ht="12.75" customHeight="1"/>
    <row r="33" spans="4:31">
      <c r="D33" s="236" t="s">
        <v>285</v>
      </c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</row>
    <row r="34" spans="4:31">
      <c r="D34" s="236" t="s">
        <v>284</v>
      </c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</row>
  </sheetData>
  <mergeCells count="216">
    <mergeCell ref="D1:H1"/>
    <mergeCell ref="D2:AI2"/>
    <mergeCell ref="D3:AI3"/>
    <mergeCell ref="D4:AI4"/>
    <mergeCell ref="G5:AH5"/>
    <mergeCell ref="B6:B7"/>
    <mergeCell ref="C6:C7"/>
    <mergeCell ref="D6:F7"/>
    <mergeCell ref="G6:I7"/>
    <mergeCell ref="J6:L7"/>
    <mergeCell ref="AE6:AG7"/>
    <mergeCell ref="AH6:AJ7"/>
    <mergeCell ref="AK6:AM7"/>
    <mergeCell ref="AO6:AO7"/>
    <mergeCell ref="AP6:AP7"/>
    <mergeCell ref="AQ6:AQ7"/>
    <mergeCell ref="M6:O7"/>
    <mergeCell ref="P6:R7"/>
    <mergeCell ref="S6:U7"/>
    <mergeCell ref="V6:X7"/>
    <mergeCell ref="Y6:AA7"/>
    <mergeCell ref="AB6:AD7"/>
    <mergeCell ref="AH8:AJ8"/>
    <mergeCell ref="AK8:AM8"/>
    <mergeCell ref="AO8:AO9"/>
    <mergeCell ref="AQ8:AQ9"/>
    <mergeCell ref="B10:B11"/>
    <mergeCell ref="C10:C11"/>
    <mergeCell ref="D10:F10"/>
    <mergeCell ref="G10:I10"/>
    <mergeCell ref="J10:L10"/>
    <mergeCell ref="M10:O10"/>
    <mergeCell ref="P8:R8"/>
    <mergeCell ref="S8:U8"/>
    <mergeCell ref="V8:X8"/>
    <mergeCell ref="Y8:AA8"/>
    <mergeCell ref="AB8:AD8"/>
    <mergeCell ref="AE8:AG8"/>
    <mergeCell ref="B8:B9"/>
    <mergeCell ref="C8:C9"/>
    <mergeCell ref="D8:F8"/>
    <mergeCell ref="G8:I8"/>
    <mergeCell ref="J8:L8"/>
    <mergeCell ref="M8:O8"/>
    <mergeCell ref="AH10:AJ10"/>
    <mergeCell ref="AK10:AM10"/>
    <mergeCell ref="AQ10:AQ11"/>
    <mergeCell ref="B12:B13"/>
    <mergeCell ref="C12:C13"/>
    <mergeCell ref="D12:F12"/>
    <mergeCell ref="G12:I12"/>
    <mergeCell ref="J12:L12"/>
    <mergeCell ref="M12:O12"/>
    <mergeCell ref="P10:R10"/>
    <mergeCell ref="S10:U10"/>
    <mergeCell ref="V10:X10"/>
    <mergeCell ref="Y10:AA10"/>
    <mergeCell ref="AB10:AD10"/>
    <mergeCell ref="AE10:AG10"/>
    <mergeCell ref="AH12:AJ12"/>
    <mergeCell ref="AK12:AM12"/>
    <mergeCell ref="AO12:AO13"/>
    <mergeCell ref="AQ12:AQ13"/>
    <mergeCell ref="Y12:AA12"/>
    <mergeCell ref="AB12:AD12"/>
    <mergeCell ref="AE12:AG12"/>
    <mergeCell ref="C14:C15"/>
    <mergeCell ref="D14:F14"/>
    <mergeCell ref="G14:I14"/>
    <mergeCell ref="J14:L14"/>
    <mergeCell ref="M14:O14"/>
    <mergeCell ref="P12:R12"/>
    <mergeCell ref="S12:U12"/>
    <mergeCell ref="V12:X12"/>
    <mergeCell ref="AO10:AO11"/>
    <mergeCell ref="AH14:AJ14"/>
    <mergeCell ref="AK14:AM14"/>
    <mergeCell ref="AO14:AO15"/>
    <mergeCell ref="AQ14:AQ15"/>
    <mergeCell ref="B16:B17"/>
    <mergeCell ref="C16:C17"/>
    <mergeCell ref="D16:F16"/>
    <mergeCell ref="G16:I16"/>
    <mergeCell ref="J16:L16"/>
    <mergeCell ref="M16:O16"/>
    <mergeCell ref="P14:R14"/>
    <mergeCell ref="S14:U14"/>
    <mergeCell ref="V14:X14"/>
    <mergeCell ref="Y14:AA14"/>
    <mergeCell ref="AB14:AD14"/>
    <mergeCell ref="AE14:AG14"/>
    <mergeCell ref="AH16:AJ16"/>
    <mergeCell ref="AK16:AM16"/>
    <mergeCell ref="AO16:AO17"/>
    <mergeCell ref="AQ16:AQ17"/>
    <mergeCell ref="Y16:AA16"/>
    <mergeCell ref="AB16:AD16"/>
    <mergeCell ref="AE16:AG16"/>
    <mergeCell ref="B14:B15"/>
    <mergeCell ref="AB20:AD20"/>
    <mergeCell ref="AE20:AG20"/>
    <mergeCell ref="B18:B19"/>
    <mergeCell ref="C18:C19"/>
    <mergeCell ref="D18:F18"/>
    <mergeCell ref="G18:I18"/>
    <mergeCell ref="J18:L18"/>
    <mergeCell ref="M18:O18"/>
    <mergeCell ref="P16:R16"/>
    <mergeCell ref="S16:U16"/>
    <mergeCell ref="V16:X16"/>
    <mergeCell ref="P20:R20"/>
    <mergeCell ref="S20:U20"/>
    <mergeCell ref="V20:X20"/>
    <mergeCell ref="AH18:AJ18"/>
    <mergeCell ref="AK18:AM18"/>
    <mergeCell ref="AO18:AO19"/>
    <mergeCell ref="AQ18:AQ19"/>
    <mergeCell ref="B20:B21"/>
    <mergeCell ref="C20:C21"/>
    <mergeCell ref="D20:F20"/>
    <mergeCell ref="G20:I20"/>
    <mergeCell ref="J20:L20"/>
    <mergeCell ref="M20:O20"/>
    <mergeCell ref="P18:R18"/>
    <mergeCell ref="S18:U18"/>
    <mergeCell ref="V18:X18"/>
    <mergeCell ref="Y18:AA18"/>
    <mergeCell ref="AB18:AD18"/>
    <mergeCell ref="AE18:AG18"/>
    <mergeCell ref="AH20:AJ20"/>
    <mergeCell ref="AK20:AM20"/>
    <mergeCell ref="AO20:AO21"/>
    <mergeCell ref="AQ20:AQ21"/>
    <mergeCell ref="Y20:AA20"/>
    <mergeCell ref="AK22:AM22"/>
    <mergeCell ref="AO22:AO23"/>
    <mergeCell ref="AQ22:AQ23"/>
    <mergeCell ref="B24:B25"/>
    <mergeCell ref="C24:C25"/>
    <mergeCell ref="D24:F24"/>
    <mergeCell ref="G24:I24"/>
    <mergeCell ref="J24:L24"/>
    <mergeCell ref="M24:O24"/>
    <mergeCell ref="P22:R22"/>
    <mergeCell ref="S22:U22"/>
    <mergeCell ref="V22:X22"/>
    <mergeCell ref="Y22:AA22"/>
    <mergeCell ref="AB22:AD22"/>
    <mergeCell ref="AE22:AG22"/>
    <mergeCell ref="AH24:AJ24"/>
    <mergeCell ref="AK24:AM24"/>
    <mergeCell ref="AO24:AO25"/>
    <mergeCell ref="AQ24:AQ25"/>
    <mergeCell ref="Y24:AA24"/>
    <mergeCell ref="AB24:AD24"/>
    <mergeCell ref="AE24:AG24"/>
    <mergeCell ref="B22:B23"/>
    <mergeCell ref="C22:C23"/>
    <mergeCell ref="C26:C27"/>
    <mergeCell ref="D26:F26"/>
    <mergeCell ref="G26:I26"/>
    <mergeCell ref="J26:L26"/>
    <mergeCell ref="M26:O26"/>
    <mergeCell ref="P24:R24"/>
    <mergeCell ref="S24:U24"/>
    <mergeCell ref="V24:X24"/>
    <mergeCell ref="AH22:AJ22"/>
    <mergeCell ref="D22:F22"/>
    <mergeCell ref="G22:I22"/>
    <mergeCell ref="J22:L22"/>
    <mergeCell ref="M22:O22"/>
    <mergeCell ref="AH26:AJ26"/>
    <mergeCell ref="AK26:AM26"/>
    <mergeCell ref="AO26:AO27"/>
    <mergeCell ref="AQ26:AQ27"/>
    <mergeCell ref="B28:B29"/>
    <mergeCell ref="C28:C29"/>
    <mergeCell ref="D28:F28"/>
    <mergeCell ref="G28:I28"/>
    <mergeCell ref="J28:L28"/>
    <mergeCell ref="M28:O28"/>
    <mergeCell ref="P26:R26"/>
    <mergeCell ref="S26:U26"/>
    <mergeCell ref="V26:X26"/>
    <mergeCell ref="Y26:AA26"/>
    <mergeCell ref="AB26:AD26"/>
    <mergeCell ref="AE26:AG26"/>
    <mergeCell ref="AH28:AJ28"/>
    <mergeCell ref="AK28:AM28"/>
    <mergeCell ref="AO28:AO29"/>
    <mergeCell ref="AQ28:AQ29"/>
    <mergeCell ref="Y28:AA28"/>
    <mergeCell ref="AB28:AD28"/>
    <mergeCell ref="AE28:AG28"/>
    <mergeCell ref="B26:B27"/>
    <mergeCell ref="B30:B31"/>
    <mergeCell ref="C30:C31"/>
    <mergeCell ref="D30:F30"/>
    <mergeCell ref="G30:I30"/>
    <mergeCell ref="J30:L30"/>
    <mergeCell ref="M30:O30"/>
    <mergeCell ref="P28:R28"/>
    <mergeCell ref="S28:U28"/>
    <mergeCell ref="V28:X28"/>
    <mergeCell ref="AH30:AJ30"/>
    <mergeCell ref="AK30:AM30"/>
    <mergeCell ref="AO30:AO31"/>
    <mergeCell ref="AQ30:AQ31"/>
    <mergeCell ref="D33:AE33"/>
    <mergeCell ref="D34:AE34"/>
    <mergeCell ref="P30:R30"/>
    <mergeCell ref="S30:U30"/>
    <mergeCell ref="V30:X30"/>
    <mergeCell ref="Y30:AA30"/>
    <mergeCell ref="AB30:AD30"/>
    <mergeCell ref="AE30:A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Список уч.</vt:lpstr>
      <vt:lpstr>Свод.Д.03.</vt:lpstr>
      <vt:lpstr>Свод..Ю.03</vt:lpstr>
      <vt:lpstr>Свод.Д06</vt:lpstr>
      <vt:lpstr>Свод..Ю06</vt:lpstr>
      <vt:lpstr>Свод.Д06Ф</vt:lpstr>
      <vt:lpstr>Свод.Ю06Ф</vt:lpstr>
      <vt:lpstr>Табл.Д03</vt:lpstr>
      <vt:lpstr>Табл.Ю03</vt:lpstr>
      <vt:lpstr>Табл.Д06</vt:lpstr>
      <vt:lpstr>Табл.Ю06</vt:lpstr>
      <vt:lpstr>2 турнир03</vt:lpstr>
      <vt:lpstr>2турнир06</vt:lpstr>
      <vt:lpstr>Итог.03</vt:lpstr>
      <vt:lpstr>Итог.06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</dc:creator>
  <cp:keywords>233</cp:keywords>
  <dc:description>Текущий рейтинг мужчин</dc:description>
  <cp:lastModifiedBy>админик</cp:lastModifiedBy>
  <cp:lastPrinted>2021-05-05T08:26:02Z</cp:lastPrinted>
  <dcterms:created xsi:type="dcterms:W3CDTF">2007-10-12T05:19:41Z</dcterms:created>
  <dcterms:modified xsi:type="dcterms:W3CDTF">2021-05-12T11:41:26Z</dcterms:modified>
</cp:coreProperties>
</file>