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6" windowHeight="8088"/>
  </bookViews>
  <sheets>
    <sheet name="Спис. уч." sheetId="9" r:id="rId1"/>
    <sheet name="Кв.Ж.1лист." sheetId="34" r:id="rId2"/>
    <sheet name="Кв.Ж.2лист." sheetId="35" r:id="rId3"/>
    <sheet name="Кв.М.1лист." sheetId="37" r:id="rId4"/>
    <sheet name="Кв.М.2лист." sheetId="36" r:id="rId5"/>
    <sheet name="Пред.игры." sheetId="33" r:id="rId6"/>
    <sheet name="Полуф" sheetId="38" r:id="rId7"/>
    <sheet name="Финал" sheetId="21" r:id="rId8"/>
    <sheet name="2 турнир.Ж." sheetId="30" r:id="rId9"/>
    <sheet name="2турнир.М." sheetId="32" r:id="rId10"/>
    <sheet name="Итог.таб." sheetId="39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E42" i="39"/>
  <c r="E41"/>
  <c r="E40"/>
  <c r="E39"/>
  <c r="E38"/>
  <c r="E37"/>
  <c r="E36"/>
  <c r="E35"/>
  <c r="E34"/>
  <c r="E33"/>
  <c r="E32"/>
  <c r="E31"/>
  <c r="E30"/>
  <c r="E29"/>
  <c r="E28"/>
  <c r="E27"/>
  <c r="E22"/>
  <c r="E21"/>
  <c r="E20"/>
  <c r="E19"/>
  <c r="E18"/>
  <c r="E17"/>
  <c r="E16"/>
  <c r="E15"/>
  <c r="E14"/>
  <c r="E13"/>
  <c r="E12"/>
  <c r="E11"/>
  <c r="E10"/>
  <c r="E9"/>
  <c r="E8"/>
  <c r="E7"/>
  <c r="B37" i="35"/>
  <c r="D36" s="1"/>
  <c r="F34" s="1"/>
  <c r="I32" s="1"/>
  <c r="K28" s="1"/>
  <c r="B35"/>
  <c r="B33"/>
  <c r="D32"/>
  <c r="F30"/>
  <c r="B29"/>
  <c r="D28"/>
  <c r="B25"/>
  <c r="D24"/>
  <c r="F26" s="1"/>
  <c r="I24" s="1"/>
  <c r="I37" s="1"/>
  <c r="K36" s="1"/>
  <c r="F22"/>
  <c r="D20"/>
  <c r="F18" s="1"/>
  <c r="B17"/>
  <c r="D16" s="1"/>
  <c r="I16"/>
  <c r="F14"/>
  <c r="B13"/>
  <c r="D12" s="1"/>
  <c r="F10" s="1"/>
  <c r="K12"/>
  <c r="B9"/>
  <c r="D8" s="1"/>
  <c r="I8"/>
  <c r="I35" s="1"/>
  <c r="F6"/>
  <c r="G73" i="32"/>
  <c r="I77" s="1"/>
  <c r="K78" s="1"/>
  <c r="G67"/>
  <c r="I75" s="1"/>
  <c r="K76" s="1"/>
  <c r="G62"/>
  <c r="I73" s="1"/>
  <c r="K77" s="1"/>
  <c r="D62"/>
  <c r="G61" s="1"/>
  <c r="I65" s="1"/>
  <c r="K66" s="1"/>
  <c r="D60"/>
  <c r="C60"/>
  <c r="D58"/>
  <c r="G71" s="1"/>
  <c r="I72" s="1"/>
  <c r="K73" s="1"/>
  <c r="D56"/>
  <c r="G57" s="1"/>
  <c r="I59" s="1"/>
  <c r="K61" s="1"/>
  <c r="D54"/>
  <c r="G69" s="1"/>
  <c r="I68" s="1"/>
  <c r="K70" s="1"/>
  <c r="D52"/>
  <c r="G53" s="1"/>
  <c r="I51" s="1"/>
  <c r="K55" s="1"/>
  <c r="D50"/>
  <c r="G49" s="1"/>
  <c r="I63" s="1"/>
  <c r="K64" s="1"/>
  <c r="D48"/>
  <c r="J43"/>
  <c r="D33"/>
  <c r="G31" s="1"/>
  <c r="I35" s="1"/>
  <c r="K34" s="1"/>
  <c r="D29"/>
  <c r="G43" s="1"/>
  <c r="I47" s="1"/>
  <c r="K46" s="1"/>
  <c r="D25"/>
  <c r="G23"/>
  <c r="I27" s="1"/>
  <c r="K29" s="1"/>
  <c r="D21"/>
  <c r="G41" s="1"/>
  <c r="I42" s="1"/>
  <c r="K40" s="1"/>
  <c r="D17"/>
  <c r="G15"/>
  <c r="I33" s="1"/>
  <c r="K36" s="1"/>
  <c r="D13"/>
  <c r="G39" s="1"/>
  <c r="I45" s="1"/>
  <c r="K48" s="1"/>
  <c r="D9"/>
  <c r="G37" s="1"/>
  <c r="I38" s="1"/>
  <c r="K43" s="1"/>
  <c r="G7"/>
  <c r="I11" s="1"/>
  <c r="K19" s="1"/>
  <c r="D5"/>
  <c r="BQ99" i="38"/>
  <c r="BH98"/>
  <c r="BG98"/>
  <c r="BB98"/>
  <c r="BA98"/>
  <c r="AZ98"/>
  <c r="AY98"/>
  <c r="AX98"/>
  <c r="AW98"/>
  <c r="AV98"/>
  <c r="BD98" s="1"/>
  <c r="AQ98"/>
  <c r="AP98"/>
  <c r="AO98"/>
  <c r="AN98"/>
  <c r="AM98"/>
  <c r="AL98"/>
  <c r="AK98"/>
  <c r="AS98" s="1"/>
  <c r="AF98"/>
  <c r="AE98"/>
  <c r="AD98"/>
  <c r="AC98"/>
  <c r="AB98"/>
  <c r="AA98"/>
  <c r="Z98"/>
  <c r="Y98"/>
  <c r="X98"/>
  <c r="W98"/>
  <c r="V98"/>
  <c r="U98"/>
  <c r="T98"/>
  <c r="AH98" s="1"/>
  <c r="S98"/>
  <c r="AG98" s="1"/>
  <c r="BQ97"/>
  <c r="BH97"/>
  <c r="BG97"/>
  <c r="BB97"/>
  <c r="BA97"/>
  <c r="AZ97"/>
  <c r="AY97"/>
  <c r="AX97"/>
  <c r="AW97"/>
  <c r="AV97"/>
  <c r="BD97" s="1"/>
  <c r="AQ97"/>
  <c r="AP97"/>
  <c r="AO97"/>
  <c r="AN97"/>
  <c r="AM97"/>
  <c r="AL97"/>
  <c r="AK97"/>
  <c r="AS97" s="1"/>
  <c r="AF97"/>
  <c r="AE97"/>
  <c r="AD97"/>
  <c r="AC97"/>
  <c r="AB97"/>
  <c r="AA97"/>
  <c r="Z97"/>
  <c r="Y97"/>
  <c r="X97"/>
  <c r="W97"/>
  <c r="V97"/>
  <c r="U97"/>
  <c r="T97"/>
  <c r="AH97" s="1"/>
  <c r="S97"/>
  <c r="AG97" s="1"/>
  <c r="BH96"/>
  <c r="BG96"/>
  <c r="BB96"/>
  <c r="BA96"/>
  <c r="AZ96"/>
  <c r="AY96"/>
  <c r="AX96"/>
  <c r="AW96"/>
  <c r="AV96"/>
  <c r="BD96" s="1"/>
  <c r="AQ96"/>
  <c r="AP96"/>
  <c r="AO96"/>
  <c r="AN96"/>
  <c r="AM96"/>
  <c r="AL96"/>
  <c r="AK96"/>
  <c r="AS96" s="1"/>
  <c r="AF96"/>
  <c r="AE96"/>
  <c r="AD96"/>
  <c r="AC96"/>
  <c r="AB96"/>
  <c r="AA96"/>
  <c r="Z96"/>
  <c r="Y96"/>
  <c r="X96"/>
  <c r="W96"/>
  <c r="V96"/>
  <c r="U96"/>
  <c r="AG96" s="1"/>
  <c r="T96"/>
  <c r="AH96" s="1"/>
  <c r="S96"/>
  <c r="BQ95"/>
  <c r="BH95"/>
  <c r="BG95"/>
  <c r="BB95"/>
  <c r="BA95"/>
  <c r="AZ95"/>
  <c r="AY95"/>
  <c r="AX95"/>
  <c r="AW95"/>
  <c r="AV95"/>
  <c r="BD95" s="1"/>
  <c r="AQ95"/>
  <c r="AP95"/>
  <c r="AO95"/>
  <c r="AN95"/>
  <c r="AM95"/>
  <c r="AL95"/>
  <c r="AK95"/>
  <c r="AS95" s="1"/>
  <c r="AF95"/>
  <c r="AE95"/>
  <c r="AD95"/>
  <c r="AC95"/>
  <c r="AB95"/>
  <c r="AA95"/>
  <c r="Z95"/>
  <c r="Y95"/>
  <c r="X95"/>
  <c r="W95"/>
  <c r="V95"/>
  <c r="U95"/>
  <c r="T95"/>
  <c r="AH95" s="1"/>
  <c r="S95"/>
  <c r="AG95" s="1"/>
  <c r="BL94"/>
  <c r="BH94"/>
  <c r="BG94"/>
  <c r="BB94"/>
  <c r="BA94"/>
  <c r="AZ94"/>
  <c r="AY94"/>
  <c r="AX94"/>
  <c r="AW94"/>
  <c r="AV94"/>
  <c r="BD94" s="1"/>
  <c r="AQ94"/>
  <c r="AP94"/>
  <c r="AO94"/>
  <c r="AN94"/>
  <c r="AM94"/>
  <c r="AL94"/>
  <c r="AK94"/>
  <c r="AS94" s="1"/>
  <c r="AF94"/>
  <c r="AE94"/>
  <c r="AD94"/>
  <c r="AC94"/>
  <c r="AB94"/>
  <c r="AA94"/>
  <c r="Z94"/>
  <c r="Y94"/>
  <c r="X94"/>
  <c r="W94"/>
  <c r="V94"/>
  <c r="U94"/>
  <c r="AG94" s="1"/>
  <c r="T94"/>
  <c r="AH94" s="1"/>
  <c r="S94"/>
  <c r="BQ93"/>
  <c r="BL93"/>
  <c r="BH93"/>
  <c r="BG93"/>
  <c r="BB93"/>
  <c r="BA93"/>
  <c r="AZ93"/>
  <c r="AY93"/>
  <c r="AX93"/>
  <c r="AW93"/>
  <c r="AV93"/>
  <c r="BD93" s="1"/>
  <c r="AQ93"/>
  <c r="AP93"/>
  <c r="AO93"/>
  <c r="AN93"/>
  <c r="AM93"/>
  <c r="AL93"/>
  <c r="AK93"/>
  <c r="AS93" s="1"/>
  <c r="AF93"/>
  <c r="AE93"/>
  <c r="AD93"/>
  <c r="AC93"/>
  <c r="AB93"/>
  <c r="AA93"/>
  <c r="Z93"/>
  <c r="Y93"/>
  <c r="X93"/>
  <c r="W93"/>
  <c r="V93"/>
  <c r="U93"/>
  <c r="T93"/>
  <c r="AH93" s="1"/>
  <c r="S93"/>
  <c r="AG93" s="1"/>
  <c r="AR92"/>
  <c r="BL91"/>
  <c r="BQ89"/>
  <c r="BH88"/>
  <c r="BG88"/>
  <c r="BB88"/>
  <c r="BA88"/>
  <c r="AZ88"/>
  <c r="AY88"/>
  <c r="AX88"/>
  <c r="AW88"/>
  <c r="AV88"/>
  <c r="BD88" s="1"/>
  <c r="AQ88"/>
  <c r="AP88"/>
  <c r="AO88"/>
  <c r="AN88"/>
  <c r="AM88"/>
  <c r="AL88"/>
  <c r="AK88"/>
  <c r="AS88" s="1"/>
  <c r="AF88"/>
  <c r="AE88"/>
  <c r="AD88"/>
  <c r="AC88"/>
  <c r="AB88"/>
  <c r="AA88"/>
  <c r="Z88"/>
  <c r="Y88"/>
  <c r="X88"/>
  <c r="W88"/>
  <c r="V88"/>
  <c r="AH88" s="1"/>
  <c r="U88"/>
  <c r="T88"/>
  <c r="S88"/>
  <c r="AG88" s="1"/>
  <c r="BQ87"/>
  <c r="BH87"/>
  <c r="BG87"/>
  <c r="BB87"/>
  <c r="BA87"/>
  <c r="AZ87"/>
  <c r="AY87"/>
  <c r="AX87"/>
  <c r="AW87"/>
  <c r="AV87"/>
  <c r="BD87" s="1"/>
  <c r="AQ87"/>
  <c r="AP87"/>
  <c r="AO87"/>
  <c r="AN87"/>
  <c r="AM87"/>
  <c r="AL87"/>
  <c r="AK87"/>
  <c r="AS87" s="1"/>
  <c r="AF87"/>
  <c r="AE87"/>
  <c r="AD87"/>
  <c r="AC87"/>
  <c r="AB87"/>
  <c r="AA87"/>
  <c r="Z87"/>
  <c r="Y87"/>
  <c r="X87"/>
  <c r="W87"/>
  <c r="V87"/>
  <c r="U87"/>
  <c r="T87"/>
  <c r="AH87" s="1"/>
  <c r="S87"/>
  <c r="AG87" s="1"/>
  <c r="BH86"/>
  <c r="BG86"/>
  <c r="BB86"/>
  <c r="BA86"/>
  <c r="AZ86"/>
  <c r="AY86"/>
  <c r="AX86"/>
  <c r="AW86"/>
  <c r="AV86"/>
  <c r="BD86" s="1"/>
  <c r="AQ86"/>
  <c r="AP86"/>
  <c r="AO86"/>
  <c r="AN86"/>
  <c r="AM86"/>
  <c r="AL86"/>
  <c r="AK86"/>
  <c r="AS86" s="1"/>
  <c r="AF86"/>
  <c r="AE86"/>
  <c r="AD86"/>
  <c r="AC86"/>
  <c r="AB86"/>
  <c r="AA86"/>
  <c r="Z86"/>
  <c r="Y86"/>
  <c r="X86"/>
  <c r="W86"/>
  <c r="V86"/>
  <c r="U86"/>
  <c r="AG86" s="1"/>
  <c r="T86"/>
  <c r="AH86" s="1"/>
  <c r="S86"/>
  <c r="BQ85"/>
  <c r="BH85"/>
  <c r="BG85"/>
  <c r="BB85"/>
  <c r="BA85"/>
  <c r="AZ85"/>
  <c r="AY85"/>
  <c r="AX85"/>
  <c r="AW85"/>
  <c r="AV85"/>
  <c r="BD85" s="1"/>
  <c r="AQ85"/>
  <c r="AP85"/>
  <c r="AO85"/>
  <c r="AN85"/>
  <c r="AM85"/>
  <c r="AL85"/>
  <c r="AK85"/>
  <c r="AS85" s="1"/>
  <c r="AF85"/>
  <c r="AE85"/>
  <c r="AD85"/>
  <c r="AC85"/>
  <c r="AB85"/>
  <c r="AA85"/>
  <c r="Z85"/>
  <c r="Y85"/>
  <c r="X85"/>
  <c r="W85"/>
  <c r="V85"/>
  <c r="U85"/>
  <c r="T85"/>
  <c r="AH85" s="1"/>
  <c r="S85"/>
  <c r="AG85" s="1"/>
  <c r="BL84"/>
  <c r="BH84"/>
  <c r="BG84"/>
  <c r="BB84"/>
  <c r="BA84"/>
  <c r="AZ84"/>
  <c r="AY84"/>
  <c r="AX84"/>
  <c r="AW84"/>
  <c r="AV84"/>
  <c r="BD84" s="1"/>
  <c r="AQ84"/>
  <c r="AP84"/>
  <c r="AO84"/>
  <c r="AN84"/>
  <c r="AM84"/>
  <c r="AL84"/>
  <c r="AK84"/>
  <c r="AS84" s="1"/>
  <c r="AF84"/>
  <c r="AE84"/>
  <c r="AD84"/>
  <c r="AC84"/>
  <c r="AB84"/>
  <c r="AA84"/>
  <c r="Z84"/>
  <c r="Y84"/>
  <c r="X84"/>
  <c r="W84"/>
  <c r="V84"/>
  <c r="U84"/>
  <c r="AG84" s="1"/>
  <c r="T84"/>
  <c r="AH84" s="1"/>
  <c r="S84"/>
  <c r="BQ83"/>
  <c r="BL83"/>
  <c r="BH83"/>
  <c r="BG83"/>
  <c r="BB83"/>
  <c r="BA83"/>
  <c r="AZ83"/>
  <c r="AY83"/>
  <c r="AX83"/>
  <c r="AW83"/>
  <c r="AV83"/>
  <c r="BD83" s="1"/>
  <c r="AQ83"/>
  <c r="AP83"/>
  <c r="AO83"/>
  <c r="AN83"/>
  <c r="AM83"/>
  <c r="AL83"/>
  <c r="AK83"/>
  <c r="AS83" s="1"/>
  <c r="AF83"/>
  <c r="AE83"/>
  <c r="AD83"/>
  <c r="AC83"/>
  <c r="AB83"/>
  <c r="AA83"/>
  <c r="Z83"/>
  <c r="Y83"/>
  <c r="X83"/>
  <c r="W83"/>
  <c r="V83"/>
  <c r="U83"/>
  <c r="T83"/>
  <c r="AH83" s="1"/>
  <c r="S83"/>
  <c r="AG83" s="1"/>
  <c r="AR82"/>
  <c r="BL81"/>
  <c r="BQ78"/>
  <c r="L78"/>
  <c r="BI77"/>
  <c r="BI88" s="1"/>
  <c r="BI98" s="1"/>
  <c r="BH77"/>
  <c r="BG77"/>
  <c r="BB77"/>
  <c r="BA77"/>
  <c r="AZ77"/>
  <c r="AY77"/>
  <c r="AX77"/>
  <c r="AW77"/>
  <c r="AV77"/>
  <c r="BD77" s="1"/>
  <c r="AQ77"/>
  <c r="AP77"/>
  <c r="AO77"/>
  <c r="AN77"/>
  <c r="AM77"/>
  <c r="AL77"/>
  <c r="AK77"/>
  <c r="AS77" s="1"/>
  <c r="AF77"/>
  <c r="AE77"/>
  <c r="AD77"/>
  <c r="AC77"/>
  <c r="AB77"/>
  <c r="AA77"/>
  <c r="Z77"/>
  <c r="Y77"/>
  <c r="X77"/>
  <c r="W77"/>
  <c r="V77"/>
  <c r="U77"/>
  <c r="T77"/>
  <c r="AH77" s="1"/>
  <c r="S77"/>
  <c r="AG77" s="1"/>
  <c r="BQ76"/>
  <c r="BI76"/>
  <c r="BI87" s="1"/>
  <c r="BI97" s="1"/>
  <c r="BH76"/>
  <c r="BG76"/>
  <c r="BB76"/>
  <c r="BA76"/>
  <c r="AZ76"/>
  <c r="AY76"/>
  <c r="AX76"/>
  <c r="AW76"/>
  <c r="AV76"/>
  <c r="BD76" s="1"/>
  <c r="AQ76"/>
  <c r="AP76"/>
  <c r="AO76"/>
  <c r="AN76"/>
  <c r="AM76"/>
  <c r="AL76"/>
  <c r="AK76"/>
  <c r="AS76" s="1"/>
  <c r="AF76"/>
  <c r="AE76"/>
  <c r="AD76"/>
  <c r="AC76"/>
  <c r="AB76"/>
  <c r="AA76"/>
  <c r="Z76"/>
  <c r="Y76"/>
  <c r="X76"/>
  <c r="W76"/>
  <c r="V76"/>
  <c r="U76"/>
  <c r="AG76" s="1"/>
  <c r="T76"/>
  <c r="AH76" s="1"/>
  <c r="S76"/>
  <c r="BI75"/>
  <c r="BI86" s="1"/>
  <c r="BI96" s="1"/>
  <c r="BH75"/>
  <c r="BG75"/>
  <c r="BB75"/>
  <c r="BA75"/>
  <c r="AZ75"/>
  <c r="AY75"/>
  <c r="AX75"/>
  <c r="AW75"/>
  <c r="AV75"/>
  <c r="BD75" s="1"/>
  <c r="AQ75"/>
  <c r="AP75"/>
  <c r="AO75"/>
  <c r="AN75"/>
  <c r="AM75"/>
  <c r="AL75"/>
  <c r="AK75"/>
  <c r="AS75" s="1"/>
  <c r="AF75"/>
  <c r="AE75"/>
  <c r="AD75"/>
  <c r="AC75"/>
  <c r="AB75"/>
  <c r="AA75"/>
  <c r="Z75"/>
  <c r="Y75"/>
  <c r="X75"/>
  <c r="W75"/>
  <c r="V75"/>
  <c r="AH75" s="1"/>
  <c r="U75"/>
  <c r="AG75" s="1"/>
  <c r="T75"/>
  <c r="S75"/>
  <c r="BQ74"/>
  <c r="BI74"/>
  <c r="BI85" s="1"/>
  <c r="BI95" s="1"/>
  <c r="BH74"/>
  <c r="BG74"/>
  <c r="BB74"/>
  <c r="BA74"/>
  <c r="AZ74"/>
  <c r="AY74"/>
  <c r="AX74"/>
  <c r="AW74"/>
  <c r="AV74"/>
  <c r="BD74" s="1"/>
  <c r="AQ74"/>
  <c r="AP74"/>
  <c r="AO74"/>
  <c r="AN74"/>
  <c r="AM74"/>
  <c r="AL74"/>
  <c r="AK74"/>
  <c r="AS74" s="1"/>
  <c r="AF74"/>
  <c r="AE74"/>
  <c r="AD74"/>
  <c r="AC74"/>
  <c r="AB74"/>
  <c r="AA74"/>
  <c r="Z74"/>
  <c r="Y74"/>
  <c r="X74"/>
  <c r="W74"/>
  <c r="V74"/>
  <c r="AH74" s="1"/>
  <c r="U74"/>
  <c r="T74"/>
  <c r="S74"/>
  <c r="AG74" s="1"/>
  <c r="BL73"/>
  <c r="BI73"/>
  <c r="BI84" s="1"/>
  <c r="BI94" s="1"/>
  <c r="BH73"/>
  <c r="BG73"/>
  <c r="BB73"/>
  <c r="BA73"/>
  <c r="AZ73"/>
  <c r="AY73"/>
  <c r="AX73"/>
  <c r="AW73"/>
  <c r="AV73"/>
  <c r="BD73" s="1"/>
  <c r="AQ73"/>
  <c r="AP73"/>
  <c r="AO73"/>
  <c r="AN73"/>
  <c r="AM73"/>
  <c r="AL73"/>
  <c r="AK73"/>
  <c r="AS73" s="1"/>
  <c r="AF73"/>
  <c r="AE73"/>
  <c r="AD73"/>
  <c r="AC73"/>
  <c r="AB73"/>
  <c r="AA73"/>
  <c r="Z73"/>
  <c r="Y73"/>
  <c r="X73"/>
  <c r="W73"/>
  <c r="V73"/>
  <c r="U73"/>
  <c r="AG73" s="1"/>
  <c r="T73"/>
  <c r="AH73" s="1"/>
  <c r="S73"/>
  <c r="BQ72"/>
  <c r="BL72"/>
  <c r="BI72"/>
  <c r="BI83" s="1"/>
  <c r="BI93" s="1"/>
  <c r="BH72"/>
  <c r="BG72"/>
  <c r="BB72"/>
  <c r="BA72"/>
  <c r="AZ72"/>
  <c r="AY72"/>
  <c r="AX72"/>
  <c r="AW72"/>
  <c r="AV72"/>
  <c r="BD72" s="1"/>
  <c r="AQ72"/>
  <c r="AP72"/>
  <c r="AO72"/>
  <c r="AN72"/>
  <c r="AM72"/>
  <c r="AL72"/>
  <c r="AK72"/>
  <c r="AS72" s="1"/>
  <c r="AF72"/>
  <c r="AE72"/>
  <c r="AD72"/>
  <c r="AC72"/>
  <c r="AB72"/>
  <c r="AA72"/>
  <c r="Z72"/>
  <c r="Y72"/>
  <c r="X72"/>
  <c r="W72"/>
  <c r="V72"/>
  <c r="U72"/>
  <c r="T72"/>
  <c r="AH72" s="1"/>
  <c r="S72"/>
  <c r="AG72" s="1"/>
  <c r="AR71"/>
  <c r="R71"/>
  <c r="R82" s="1"/>
  <c r="R92" s="1"/>
  <c r="A71"/>
  <c r="A82" s="1"/>
  <c r="A92" s="1"/>
  <c r="BL70"/>
  <c r="BQ68"/>
  <c r="BH67"/>
  <c r="BG67"/>
  <c r="BB67"/>
  <c r="BA67"/>
  <c r="AZ67"/>
  <c r="AY67"/>
  <c r="AX67"/>
  <c r="AW67"/>
  <c r="AV67"/>
  <c r="BD67" s="1"/>
  <c r="AQ67"/>
  <c r="AP67"/>
  <c r="AO67"/>
  <c r="AN67"/>
  <c r="AM67"/>
  <c r="AL67"/>
  <c r="AK67"/>
  <c r="AS67" s="1"/>
  <c r="AF67"/>
  <c r="AE67"/>
  <c r="AD67"/>
  <c r="AC67"/>
  <c r="AB67"/>
  <c r="AA67"/>
  <c r="Z67"/>
  <c r="Y67"/>
  <c r="X67"/>
  <c r="W67"/>
  <c r="V67"/>
  <c r="AH67" s="1"/>
  <c r="U67"/>
  <c r="AG67" s="1"/>
  <c r="T67"/>
  <c r="S67"/>
  <c r="BQ66"/>
  <c r="BH66"/>
  <c r="BG66"/>
  <c r="BB66"/>
  <c r="BA66"/>
  <c r="AZ66"/>
  <c r="AY66"/>
  <c r="AX66"/>
  <c r="AW66"/>
  <c r="AV66"/>
  <c r="BD66" s="1"/>
  <c r="AQ66"/>
  <c r="AP66"/>
  <c r="AO66"/>
  <c r="AN66"/>
  <c r="AM66"/>
  <c r="AL66"/>
  <c r="AK66"/>
  <c r="AS66" s="1"/>
  <c r="AF66"/>
  <c r="AE66"/>
  <c r="AD66"/>
  <c r="AC66"/>
  <c r="AB66"/>
  <c r="AA66"/>
  <c r="Z66"/>
  <c r="Y66"/>
  <c r="X66"/>
  <c r="W66"/>
  <c r="V66"/>
  <c r="AH66" s="1"/>
  <c r="U66"/>
  <c r="T66"/>
  <c r="S66"/>
  <c r="AG66" s="1"/>
  <c r="BH65"/>
  <c r="BG65"/>
  <c r="BB65"/>
  <c r="BA65"/>
  <c r="AZ65"/>
  <c r="AY65"/>
  <c r="AX65"/>
  <c r="AW65"/>
  <c r="AV65"/>
  <c r="BD65" s="1"/>
  <c r="AQ65"/>
  <c r="AP65"/>
  <c r="AO65"/>
  <c r="AN65"/>
  <c r="AM65"/>
  <c r="AL65"/>
  <c r="AK65"/>
  <c r="AS65" s="1"/>
  <c r="AF65"/>
  <c r="AE65"/>
  <c r="AD65"/>
  <c r="AC65"/>
  <c r="AB65"/>
  <c r="AA65"/>
  <c r="Z65"/>
  <c r="Y65"/>
  <c r="X65"/>
  <c r="W65"/>
  <c r="V65"/>
  <c r="AH65" s="1"/>
  <c r="U65"/>
  <c r="T65"/>
  <c r="S65"/>
  <c r="AG65" s="1"/>
  <c r="BQ64"/>
  <c r="BH64"/>
  <c r="BG64"/>
  <c r="BB64"/>
  <c r="BA64"/>
  <c r="AZ64"/>
  <c r="AY64"/>
  <c r="AX64"/>
  <c r="AW64"/>
  <c r="AV64"/>
  <c r="BD64" s="1"/>
  <c r="AQ64"/>
  <c r="AP64"/>
  <c r="AO64"/>
  <c r="AN64"/>
  <c r="AM64"/>
  <c r="AL64"/>
  <c r="AK64"/>
  <c r="AS64" s="1"/>
  <c r="AF64"/>
  <c r="AE64"/>
  <c r="AD64"/>
  <c r="AC64"/>
  <c r="AB64"/>
  <c r="AA64"/>
  <c r="Z64"/>
  <c r="Y64"/>
  <c r="X64"/>
  <c r="W64"/>
  <c r="V64"/>
  <c r="U64"/>
  <c r="T64"/>
  <c r="AH64" s="1"/>
  <c r="S64"/>
  <c r="AG64" s="1"/>
  <c r="BL63"/>
  <c r="BH63"/>
  <c r="BG63"/>
  <c r="BB63"/>
  <c r="BA63"/>
  <c r="AZ63"/>
  <c r="AY63"/>
  <c r="AX63"/>
  <c r="AW63"/>
  <c r="AV63"/>
  <c r="BD63" s="1"/>
  <c r="AQ63"/>
  <c r="AP63"/>
  <c r="AO63"/>
  <c r="AN63"/>
  <c r="AM63"/>
  <c r="AL63"/>
  <c r="AK63"/>
  <c r="AS63" s="1"/>
  <c r="AF63"/>
  <c r="AE63"/>
  <c r="AD63"/>
  <c r="AC63"/>
  <c r="AB63"/>
  <c r="AA63"/>
  <c r="Z63"/>
  <c r="Y63"/>
  <c r="X63"/>
  <c r="W63"/>
  <c r="V63"/>
  <c r="U63"/>
  <c r="AG63" s="1"/>
  <c r="T63"/>
  <c r="AH63" s="1"/>
  <c r="S63"/>
  <c r="BQ62"/>
  <c r="BL62"/>
  <c r="BH62"/>
  <c r="BG62"/>
  <c r="BB62"/>
  <c r="BA62"/>
  <c r="AZ62"/>
  <c r="AY62"/>
  <c r="AX62"/>
  <c r="AW62"/>
  <c r="AV62"/>
  <c r="BD62" s="1"/>
  <c r="AQ62"/>
  <c r="AP62"/>
  <c r="AO62"/>
  <c r="AN62"/>
  <c r="AM62"/>
  <c r="AL62"/>
  <c r="AK62"/>
  <c r="AS62" s="1"/>
  <c r="AF62"/>
  <c r="AE62"/>
  <c r="AD62"/>
  <c r="AC62"/>
  <c r="AB62"/>
  <c r="AA62"/>
  <c r="Z62"/>
  <c r="Y62"/>
  <c r="X62"/>
  <c r="W62"/>
  <c r="V62"/>
  <c r="AH62" s="1"/>
  <c r="U62"/>
  <c r="T62"/>
  <c r="S62"/>
  <c r="AG62" s="1"/>
  <c r="AR61"/>
  <c r="BL60"/>
  <c r="BL58"/>
  <c r="BL57"/>
  <c r="BL56"/>
  <c r="BQ44"/>
  <c r="BH43"/>
  <c r="BG43"/>
  <c r="BB43"/>
  <c r="BA43"/>
  <c r="AZ43"/>
  <c r="AY43"/>
  <c r="AX43"/>
  <c r="AW43"/>
  <c r="AV43"/>
  <c r="BD43" s="1"/>
  <c r="AQ43"/>
  <c r="AP43"/>
  <c r="AO43"/>
  <c r="AN43"/>
  <c r="AM43"/>
  <c r="AL43"/>
  <c r="AK43"/>
  <c r="AS43" s="1"/>
  <c r="AF43"/>
  <c r="AE43"/>
  <c r="AD43"/>
  <c r="AC43"/>
  <c r="AB43"/>
  <c r="AA43"/>
  <c r="Z43"/>
  <c r="Y43"/>
  <c r="X43"/>
  <c r="W43"/>
  <c r="V43"/>
  <c r="AH43" s="1"/>
  <c r="U43"/>
  <c r="AG43" s="1"/>
  <c r="T43"/>
  <c r="S43"/>
  <c r="BQ42"/>
  <c r="BH42"/>
  <c r="BG42"/>
  <c r="BB42"/>
  <c r="BA42"/>
  <c r="AZ42"/>
  <c r="AY42"/>
  <c r="AX42"/>
  <c r="AW42"/>
  <c r="AV42"/>
  <c r="BD42" s="1"/>
  <c r="AQ42"/>
  <c r="AP42"/>
  <c r="AO42"/>
  <c r="AN42"/>
  <c r="AM42"/>
  <c r="AL42"/>
  <c r="AK42"/>
  <c r="AS42" s="1"/>
  <c r="AF42"/>
  <c r="AE42"/>
  <c r="AD42"/>
  <c r="AC42"/>
  <c r="AB42"/>
  <c r="AA42"/>
  <c r="Z42"/>
  <c r="Y42"/>
  <c r="X42"/>
  <c r="W42"/>
  <c r="V42"/>
  <c r="AH42" s="1"/>
  <c r="U42"/>
  <c r="T42"/>
  <c r="S42"/>
  <c r="AG42" s="1"/>
  <c r="BH41"/>
  <c r="BG41"/>
  <c r="BB41"/>
  <c r="BA41"/>
  <c r="AZ41"/>
  <c r="AY41"/>
  <c r="AX41"/>
  <c r="AW41"/>
  <c r="AV41"/>
  <c r="BD41" s="1"/>
  <c r="AQ41"/>
  <c r="AP41"/>
  <c r="AO41"/>
  <c r="AN41"/>
  <c r="AM41"/>
  <c r="AL41"/>
  <c r="AK41"/>
  <c r="AS41" s="1"/>
  <c r="AF41"/>
  <c r="AE41"/>
  <c r="AD41"/>
  <c r="AC41"/>
  <c r="AB41"/>
  <c r="AA41"/>
  <c r="Z41"/>
  <c r="Y41"/>
  <c r="X41"/>
  <c r="W41"/>
  <c r="V41"/>
  <c r="U41"/>
  <c r="T41"/>
  <c r="AH41" s="1"/>
  <c r="S41"/>
  <c r="AG41" s="1"/>
  <c r="BQ40"/>
  <c r="BH40"/>
  <c r="BG40"/>
  <c r="BB40"/>
  <c r="BA40"/>
  <c r="AZ40"/>
  <c r="AY40"/>
  <c r="AX40"/>
  <c r="AW40"/>
  <c r="AV40"/>
  <c r="BD40" s="1"/>
  <c r="AQ40"/>
  <c r="AP40"/>
  <c r="AO40"/>
  <c r="AN40"/>
  <c r="AM40"/>
  <c r="AL40"/>
  <c r="AK40"/>
  <c r="AS40" s="1"/>
  <c r="AF40"/>
  <c r="AE40"/>
  <c r="AD40"/>
  <c r="AC40"/>
  <c r="AB40"/>
  <c r="AA40"/>
  <c r="Z40"/>
  <c r="Y40"/>
  <c r="X40"/>
  <c r="W40"/>
  <c r="V40"/>
  <c r="U40"/>
  <c r="T40"/>
  <c r="AH40" s="1"/>
  <c r="S40"/>
  <c r="AG40" s="1"/>
  <c r="BL39"/>
  <c r="BH39"/>
  <c r="BG39"/>
  <c r="BB39"/>
  <c r="BA39"/>
  <c r="AZ39"/>
  <c r="AY39"/>
  <c r="AX39"/>
  <c r="AW39"/>
  <c r="AV39"/>
  <c r="BD39" s="1"/>
  <c r="AQ39"/>
  <c r="AP39"/>
  <c r="AO39"/>
  <c r="AN39"/>
  <c r="AM39"/>
  <c r="AL39"/>
  <c r="AK39"/>
  <c r="AS39" s="1"/>
  <c r="AF39"/>
  <c r="AE39"/>
  <c r="AD39"/>
  <c r="AC39"/>
  <c r="AB39"/>
  <c r="AA39"/>
  <c r="Z39"/>
  <c r="Y39"/>
  <c r="X39"/>
  <c r="W39"/>
  <c r="V39"/>
  <c r="AH39" s="1"/>
  <c r="U39"/>
  <c r="AG39" s="1"/>
  <c r="T39"/>
  <c r="S39"/>
  <c r="BQ38"/>
  <c r="BL38"/>
  <c r="BH38"/>
  <c r="BG38"/>
  <c r="BB38"/>
  <c r="BA38"/>
  <c r="AZ38"/>
  <c r="AY38"/>
  <c r="AX38"/>
  <c r="AW38"/>
  <c r="AV38"/>
  <c r="BD38" s="1"/>
  <c r="AQ38"/>
  <c r="AP38"/>
  <c r="AO38"/>
  <c r="AN38"/>
  <c r="AM38"/>
  <c r="AL38"/>
  <c r="AK38"/>
  <c r="AS38" s="1"/>
  <c r="AF38"/>
  <c r="AE38"/>
  <c r="AD38"/>
  <c r="AC38"/>
  <c r="AB38"/>
  <c r="AA38"/>
  <c r="Z38"/>
  <c r="Y38"/>
  <c r="X38"/>
  <c r="W38"/>
  <c r="V38"/>
  <c r="U38"/>
  <c r="T38"/>
  <c r="AH38" s="1"/>
  <c r="S38"/>
  <c r="AG38" s="1"/>
  <c r="AR37"/>
  <c r="BL36"/>
  <c r="BQ34"/>
  <c r="BH33"/>
  <c r="BG33"/>
  <c r="BB33"/>
  <c r="BA33"/>
  <c r="AZ33"/>
  <c r="AY33"/>
  <c r="AX33"/>
  <c r="AW33"/>
  <c r="AV33"/>
  <c r="BD33" s="1"/>
  <c r="AQ33"/>
  <c r="AP33"/>
  <c r="AO33"/>
  <c r="AN33"/>
  <c r="AM33"/>
  <c r="AL33"/>
  <c r="AK33"/>
  <c r="AS33" s="1"/>
  <c r="AF33"/>
  <c r="AE33"/>
  <c r="AD33"/>
  <c r="AC33"/>
  <c r="AB33"/>
  <c r="AA33"/>
  <c r="Z33"/>
  <c r="Y33"/>
  <c r="X33"/>
  <c r="W33"/>
  <c r="V33"/>
  <c r="U33"/>
  <c r="T33"/>
  <c r="AH33" s="1"/>
  <c r="S33"/>
  <c r="AG33" s="1"/>
  <c r="BQ32"/>
  <c r="BH32"/>
  <c r="BG32"/>
  <c r="BB32"/>
  <c r="BA32"/>
  <c r="AZ32"/>
  <c r="AY32"/>
  <c r="AX32"/>
  <c r="AW32"/>
  <c r="AV32"/>
  <c r="BD32" s="1"/>
  <c r="AQ32"/>
  <c r="AP32"/>
  <c r="AO32"/>
  <c r="AN32"/>
  <c r="AM32"/>
  <c r="AL32"/>
  <c r="AK32"/>
  <c r="AS32" s="1"/>
  <c r="AF32"/>
  <c r="AE32"/>
  <c r="AD32"/>
  <c r="AC32"/>
  <c r="AB32"/>
  <c r="AA32"/>
  <c r="Z32"/>
  <c r="Y32"/>
  <c r="X32"/>
  <c r="W32"/>
  <c r="V32"/>
  <c r="U32"/>
  <c r="AG32" s="1"/>
  <c r="T32"/>
  <c r="AH32" s="1"/>
  <c r="S32"/>
  <c r="BH31"/>
  <c r="BG31"/>
  <c r="BB31"/>
  <c r="BA31"/>
  <c r="AZ31"/>
  <c r="AY31"/>
  <c r="AX31"/>
  <c r="AW31"/>
  <c r="AV31"/>
  <c r="BD31" s="1"/>
  <c r="AQ31"/>
  <c r="AP31"/>
  <c r="AO31"/>
  <c r="AN31"/>
  <c r="AM31"/>
  <c r="AL31"/>
  <c r="AK31"/>
  <c r="AS31" s="1"/>
  <c r="AF31"/>
  <c r="AE31"/>
  <c r="AD31"/>
  <c r="AC31"/>
  <c r="AB31"/>
  <c r="AA31"/>
  <c r="Z31"/>
  <c r="Y31"/>
  <c r="X31"/>
  <c r="W31"/>
  <c r="V31"/>
  <c r="AH31" s="1"/>
  <c r="U31"/>
  <c r="T31"/>
  <c r="S31"/>
  <c r="AG31" s="1"/>
  <c r="BQ30"/>
  <c r="BH30"/>
  <c r="BG30"/>
  <c r="BB30"/>
  <c r="BA30"/>
  <c r="AZ30"/>
  <c r="AY30"/>
  <c r="AX30"/>
  <c r="AW30"/>
  <c r="AV30"/>
  <c r="BD30" s="1"/>
  <c r="AQ30"/>
  <c r="AP30"/>
  <c r="AO30"/>
  <c r="AN30"/>
  <c r="AM30"/>
  <c r="AL30"/>
  <c r="AK30"/>
  <c r="AS30" s="1"/>
  <c r="AF30"/>
  <c r="AE30"/>
  <c r="AD30"/>
  <c r="AC30"/>
  <c r="AB30"/>
  <c r="AA30"/>
  <c r="Z30"/>
  <c r="Y30"/>
  <c r="X30"/>
  <c r="W30"/>
  <c r="V30"/>
  <c r="U30"/>
  <c r="T30"/>
  <c r="AH30" s="1"/>
  <c r="S30"/>
  <c r="AG30" s="1"/>
  <c r="BL29"/>
  <c r="BH29"/>
  <c r="BG29"/>
  <c r="BB29"/>
  <c r="BA29"/>
  <c r="AZ29"/>
  <c r="AY29"/>
  <c r="AX29"/>
  <c r="AW29"/>
  <c r="AV29"/>
  <c r="BD29" s="1"/>
  <c r="AQ29"/>
  <c r="AP29"/>
  <c r="AO29"/>
  <c r="AN29"/>
  <c r="AM29"/>
  <c r="AL29"/>
  <c r="AK29"/>
  <c r="AS29" s="1"/>
  <c r="AF29"/>
  <c r="AE29"/>
  <c r="AD29"/>
  <c r="AC29"/>
  <c r="AB29"/>
  <c r="AA29"/>
  <c r="Z29"/>
  <c r="Y29"/>
  <c r="X29"/>
  <c r="W29"/>
  <c r="V29"/>
  <c r="AH29" s="1"/>
  <c r="U29"/>
  <c r="T29"/>
  <c r="S29"/>
  <c r="AG29" s="1"/>
  <c r="BQ28"/>
  <c r="BL28"/>
  <c r="BH28"/>
  <c r="BG28"/>
  <c r="BB28"/>
  <c r="BA28"/>
  <c r="AZ28"/>
  <c r="AY28"/>
  <c r="AX28"/>
  <c r="AW28"/>
  <c r="AV28"/>
  <c r="BD28" s="1"/>
  <c r="AQ28"/>
  <c r="AP28"/>
  <c r="AO28"/>
  <c r="AN28"/>
  <c r="AM28"/>
  <c r="AL28"/>
  <c r="AK28"/>
  <c r="AS28" s="1"/>
  <c r="AF28"/>
  <c r="AE28"/>
  <c r="AD28"/>
  <c r="AC28"/>
  <c r="AB28"/>
  <c r="AA28"/>
  <c r="Z28"/>
  <c r="Y28"/>
  <c r="X28"/>
  <c r="W28"/>
  <c r="V28"/>
  <c r="U28"/>
  <c r="AG28" s="1"/>
  <c r="T28"/>
  <c r="AH28" s="1"/>
  <c r="S28"/>
  <c r="AR27"/>
  <c r="BL26"/>
  <c r="BQ23"/>
  <c r="BI22"/>
  <c r="BI33" s="1"/>
  <c r="BI43" s="1"/>
  <c r="BH22"/>
  <c r="BG22"/>
  <c r="BB22"/>
  <c r="BA22"/>
  <c r="AZ22"/>
  <c r="AY22"/>
  <c r="AX22"/>
  <c r="AW22"/>
  <c r="AV22"/>
  <c r="BD22" s="1"/>
  <c r="AQ22"/>
  <c r="AP22"/>
  <c r="AO22"/>
  <c r="AN22"/>
  <c r="AM22"/>
  <c r="AL22"/>
  <c r="AK22"/>
  <c r="AS22" s="1"/>
  <c r="AF22"/>
  <c r="AE22"/>
  <c r="AD22"/>
  <c r="AC22"/>
  <c r="AB22"/>
  <c r="AA22"/>
  <c r="Z22"/>
  <c r="Y22"/>
  <c r="X22"/>
  <c r="W22"/>
  <c r="V22"/>
  <c r="U22"/>
  <c r="AG22" s="1"/>
  <c r="T22"/>
  <c r="AH22" s="1"/>
  <c r="S22"/>
  <c r="BQ21"/>
  <c r="BI21"/>
  <c r="BI32" s="1"/>
  <c r="BI42" s="1"/>
  <c r="BH21"/>
  <c r="BG21"/>
  <c r="BB21"/>
  <c r="BA21"/>
  <c r="AZ21"/>
  <c r="AY21"/>
  <c r="AX21"/>
  <c r="AW21"/>
  <c r="AV21"/>
  <c r="BD21" s="1"/>
  <c r="AQ21"/>
  <c r="AP21"/>
  <c r="AO21"/>
  <c r="AN21"/>
  <c r="AM21"/>
  <c r="AL21"/>
  <c r="AK21"/>
  <c r="AS21" s="1"/>
  <c r="AF21"/>
  <c r="AE21"/>
  <c r="AD21"/>
  <c r="AC21"/>
  <c r="AB21"/>
  <c r="AA21"/>
  <c r="Z21"/>
  <c r="Y21"/>
  <c r="X21"/>
  <c r="W21"/>
  <c r="V21"/>
  <c r="U21"/>
  <c r="T21"/>
  <c r="AH21" s="1"/>
  <c r="S21"/>
  <c r="AG21" s="1"/>
  <c r="BI20"/>
  <c r="BI31" s="1"/>
  <c r="BI41" s="1"/>
  <c r="BH20"/>
  <c r="BG20"/>
  <c r="BB20"/>
  <c r="BA20"/>
  <c r="AZ20"/>
  <c r="AY20"/>
  <c r="AX20"/>
  <c r="AW20"/>
  <c r="AV20"/>
  <c r="BD20" s="1"/>
  <c r="AQ20"/>
  <c r="AP20"/>
  <c r="AO20"/>
  <c r="AN20"/>
  <c r="AM20"/>
  <c r="AL20"/>
  <c r="AK20"/>
  <c r="AS20" s="1"/>
  <c r="AF20"/>
  <c r="AE20"/>
  <c r="AD20"/>
  <c r="AC20"/>
  <c r="AB20"/>
  <c r="AA20"/>
  <c r="Z20"/>
  <c r="Y20"/>
  <c r="X20"/>
  <c r="W20"/>
  <c r="V20"/>
  <c r="U20"/>
  <c r="T20"/>
  <c r="AH20" s="1"/>
  <c r="S20"/>
  <c r="AG20" s="1"/>
  <c r="BQ19"/>
  <c r="BI19"/>
  <c r="BI30" s="1"/>
  <c r="BI40" s="1"/>
  <c r="BH19"/>
  <c r="BG19"/>
  <c r="BB19"/>
  <c r="BA19"/>
  <c r="AZ19"/>
  <c r="AY19"/>
  <c r="AX19"/>
  <c r="AW19"/>
  <c r="AV19"/>
  <c r="BD19" s="1"/>
  <c r="AQ19"/>
  <c r="AP19"/>
  <c r="AO19"/>
  <c r="AN19"/>
  <c r="AM19"/>
  <c r="AL19"/>
  <c r="AK19"/>
  <c r="AS19" s="1"/>
  <c r="AF19"/>
  <c r="AE19"/>
  <c r="AD19"/>
  <c r="AC19"/>
  <c r="AB19"/>
  <c r="AA19"/>
  <c r="Z19"/>
  <c r="Y19"/>
  <c r="X19"/>
  <c r="W19"/>
  <c r="V19"/>
  <c r="AH19" s="1"/>
  <c r="U19"/>
  <c r="T19"/>
  <c r="S19"/>
  <c r="AG19" s="1"/>
  <c r="BL18"/>
  <c r="BI18"/>
  <c r="BI29" s="1"/>
  <c r="BI39" s="1"/>
  <c r="BH18"/>
  <c r="BG18"/>
  <c r="BB18"/>
  <c r="BA18"/>
  <c r="AZ18"/>
  <c r="AY18"/>
  <c r="AX18"/>
  <c r="AW18"/>
  <c r="AV18"/>
  <c r="BD18" s="1"/>
  <c r="AQ18"/>
  <c r="AP18"/>
  <c r="AO18"/>
  <c r="AN18"/>
  <c r="AM18"/>
  <c r="AL18"/>
  <c r="AK18"/>
  <c r="AS18" s="1"/>
  <c r="AF18"/>
  <c r="AE18"/>
  <c r="AD18"/>
  <c r="AC18"/>
  <c r="AB18"/>
  <c r="AA18"/>
  <c r="Z18"/>
  <c r="Y18"/>
  <c r="X18"/>
  <c r="W18"/>
  <c r="V18"/>
  <c r="U18"/>
  <c r="T18"/>
  <c r="AH18" s="1"/>
  <c r="S18"/>
  <c r="AG18" s="1"/>
  <c r="BQ17"/>
  <c r="BL17"/>
  <c r="BI17"/>
  <c r="BI28" s="1"/>
  <c r="BI38" s="1"/>
  <c r="BH17"/>
  <c r="BG17"/>
  <c r="BB17"/>
  <c r="BA17"/>
  <c r="AZ17"/>
  <c r="AY17"/>
  <c r="AX17"/>
  <c r="AW17"/>
  <c r="AV17"/>
  <c r="BD17" s="1"/>
  <c r="AQ17"/>
  <c r="AP17"/>
  <c r="AO17"/>
  <c r="AN17"/>
  <c r="AM17"/>
  <c r="AL17"/>
  <c r="AK17"/>
  <c r="AS17" s="1"/>
  <c r="AF17"/>
  <c r="AE17"/>
  <c r="AD17"/>
  <c r="AC17"/>
  <c r="AB17"/>
  <c r="AA17"/>
  <c r="Z17"/>
  <c r="Y17"/>
  <c r="X17"/>
  <c r="W17"/>
  <c r="V17"/>
  <c r="U17"/>
  <c r="T17"/>
  <c r="AH17" s="1"/>
  <c r="S17"/>
  <c r="AG17" s="1"/>
  <c r="AR16"/>
  <c r="R16"/>
  <c r="R27" s="1"/>
  <c r="R37" s="1"/>
  <c r="A16"/>
  <c r="A27" s="1"/>
  <c r="A37" s="1"/>
  <c r="BL15"/>
  <c r="BQ13"/>
  <c r="BH12"/>
  <c r="BG12"/>
  <c r="BB12"/>
  <c r="BA12"/>
  <c r="AZ12"/>
  <c r="AY12"/>
  <c r="AX12"/>
  <c r="AW12"/>
  <c r="AV12"/>
  <c r="BD12" s="1"/>
  <c r="AQ12"/>
  <c r="AP12"/>
  <c r="AO12"/>
  <c r="AN12"/>
  <c r="AM12"/>
  <c r="AL12"/>
  <c r="AK12"/>
  <c r="AS12" s="1"/>
  <c r="AF12"/>
  <c r="AE12"/>
  <c r="AD12"/>
  <c r="AC12"/>
  <c r="AB12"/>
  <c r="AA12"/>
  <c r="Z12"/>
  <c r="Y12"/>
  <c r="X12"/>
  <c r="W12"/>
  <c r="V12"/>
  <c r="U12"/>
  <c r="T12"/>
  <c r="AH12" s="1"/>
  <c r="S12"/>
  <c r="AG12" s="1"/>
  <c r="BQ11"/>
  <c r="BH11"/>
  <c r="BG11"/>
  <c r="BB11"/>
  <c r="BA11"/>
  <c r="AZ11"/>
  <c r="AY11"/>
  <c r="AX11"/>
  <c r="AW11"/>
  <c r="AV11"/>
  <c r="BD11" s="1"/>
  <c r="AQ11"/>
  <c r="AP11"/>
  <c r="AO11"/>
  <c r="AN11"/>
  <c r="AM11"/>
  <c r="AL11"/>
  <c r="AK11"/>
  <c r="AS11" s="1"/>
  <c r="AF11"/>
  <c r="AE11"/>
  <c r="AD11"/>
  <c r="AC11"/>
  <c r="AB11"/>
  <c r="AA11"/>
  <c r="Z11"/>
  <c r="Y11"/>
  <c r="X11"/>
  <c r="W11"/>
  <c r="V11"/>
  <c r="U11"/>
  <c r="T11"/>
  <c r="AH11" s="1"/>
  <c r="S11"/>
  <c r="AG11" s="1"/>
  <c r="BH10"/>
  <c r="BG10"/>
  <c r="BB10"/>
  <c r="BA10"/>
  <c r="AZ10"/>
  <c r="AY10"/>
  <c r="AX10"/>
  <c r="AW10"/>
  <c r="AV10"/>
  <c r="BD10" s="1"/>
  <c r="AQ10"/>
  <c r="AP10"/>
  <c r="AO10"/>
  <c r="AN10"/>
  <c r="AM10"/>
  <c r="AL10"/>
  <c r="AK10"/>
  <c r="AS10" s="1"/>
  <c r="AF10"/>
  <c r="AE10"/>
  <c r="AD10"/>
  <c r="AC10"/>
  <c r="AB10"/>
  <c r="AA10"/>
  <c r="Z10"/>
  <c r="Y10"/>
  <c r="X10"/>
  <c r="W10"/>
  <c r="V10"/>
  <c r="U10"/>
  <c r="T10"/>
  <c r="AH10" s="1"/>
  <c r="S10"/>
  <c r="AG10" s="1"/>
  <c r="BQ9"/>
  <c r="BH9"/>
  <c r="BG9"/>
  <c r="BB9"/>
  <c r="BA9"/>
  <c r="AZ9"/>
  <c r="AY9"/>
  <c r="AX9"/>
  <c r="AW9"/>
  <c r="AV9"/>
  <c r="BD9" s="1"/>
  <c r="AQ9"/>
  <c r="AP9"/>
  <c r="AO9"/>
  <c r="AN9"/>
  <c r="AM9"/>
  <c r="AL9"/>
  <c r="AK9"/>
  <c r="AS9" s="1"/>
  <c r="AF9"/>
  <c r="AE9"/>
  <c r="AD9"/>
  <c r="AC9"/>
  <c r="AB9"/>
  <c r="AA9"/>
  <c r="Z9"/>
  <c r="Y9"/>
  <c r="X9"/>
  <c r="W9"/>
  <c r="V9"/>
  <c r="U9"/>
  <c r="T9"/>
  <c r="AH9" s="1"/>
  <c r="S9"/>
  <c r="AG9" s="1"/>
  <c r="BL8"/>
  <c r="BJ8"/>
  <c r="BJ9" s="1"/>
  <c r="BJ10" s="1"/>
  <c r="BJ11" s="1"/>
  <c r="BJ12" s="1"/>
  <c r="BJ17" s="1"/>
  <c r="BJ18" s="1"/>
  <c r="BJ19" s="1"/>
  <c r="BJ20" s="1"/>
  <c r="BJ21" s="1"/>
  <c r="BJ22" s="1"/>
  <c r="BJ28" s="1"/>
  <c r="BJ29" s="1"/>
  <c r="BJ30" s="1"/>
  <c r="BJ31" s="1"/>
  <c r="BJ32" s="1"/>
  <c r="BJ33" s="1"/>
  <c r="BJ38" s="1"/>
  <c r="BJ39" s="1"/>
  <c r="BJ40" s="1"/>
  <c r="BJ41" s="1"/>
  <c r="BJ42" s="1"/>
  <c r="BJ43" s="1"/>
  <c r="BJ62" s="1"/>
  <c r="BJ63" s="1"/>
  <c r="BJ64" s="1"/>
  <c r="BJ65" s="1"/>
  <c r="BJ66" s="1"/>
  <c r="BJ67" s="1"/>
  <c r="BJ72" s="1"/>
  <c r="BJ73" s="1"/>
  <c r="BJ74" s="1"/>
  <c r="BJ75" s="1"/>
  <c r="BJ76" s="1"/>
  <c r="BJ77" s="1"/>
  <c r="BJ83" s="1"/>
  <c r="BJ84" s="1"/>
  <c r="BJ85" s="1"/>
  <c r="BJ86" s="1"/>
  <c r="BJ87" s="1"/>
  <c r="BJ88" s="1"/>
  <c r="BJ93" s="1"/>
  <c r="BJ94" s="1"/>
  <c r="BJ95" s="1"/>
  <c r="BJ96" s="1"/>
  <c r="BJ97" s="1"/>
  <c r="BJ98" s="1"/>
  <c r="BH8"/>
  <c r="BG8"/>
  <c r="BB8"/>
  <c r="BA8"/>
  <c r="AZ8"/>
  <c r="AY8"/>
  <c r="AX8"/>
  <c r="AW8"/>
  <c r="AV8"/>
  <c r="BD8" s="1"/>
  <c r="AQ8"/>
  <c r="AP8"/>
  <c r="AO8"/>
  <c r="AN8"/>
  <c r="AM8"/>
  <c r="AL8"/>
  <c r="AK8"/>
  <c r="AS8" s="1"/>
  <c r="AF8"/>
  <c r="AE8"/>
  <c r="AD8"/>
  <c r="AC8"/>
  <c r="AB8"/>
  <c r="AA8"/>
  <c r="Z8"/>
  <c r="Y8"/>
  <c r="X8"/>
  <c r="W8"/>
  <c r="V8"/>
  <c r="U8"/>
  <c r="T8"/>
  <c r="AH8" s="1"/>
  <c r="S8"/>
  <c r="AG8" s="1"/>
  <c r="BQ7"/>
  <c r="BL7"/>
  <c r="BJ7"/>
  <c r="BH7"/>
  <c r="BG7"/>
  <c r="BB7"/>
  <c r="BA7"/>
  <c r="AZ7"/>
  <c r="AY7"/>
  <c r="AX7"/>
  <c r="AW7"/>
  <c r="AV7"/>
  <c r="BD7" s="1"/>
  <c r="AQ7"/>
  <c r="AP7"/>
  <c r="AO7"/>
  <c r="AN7"/>
  <c r="AM7"/>
  <c r="AL7"/>
  <c r="AK7"/>
  <c r="AS7" s="1"/>
  <c r="AF7"/>
  <c r="AE7"/>
  <c r="AD7"/>
  <c r="AC7"/>
  <c r="AB7"/>
  <c r="AA7"/>
  <c r="Z7"/>
  <c r="Y7"/>
  <c r="X7"/>
  <c r="W7"/>
  <c r="V7"/>
  <c r="U7"/>
  <c r="T7"/>
  <c r="AH7" s="1"/>
  <c r="S7"/>
  <c r="AG7" s="1"/>
  <c r="AR6"/>
  <c r="BL5"/>
  <c r="AR1"/>
  <c r="D36" i="36"/>
  <c r="D32"/>
  <c r="F34" s="1"/>
  <c r="I32" s="1"/>
  <c r="K28"/>
  <c r="D28"/>
  <c r="D24"/>
  <c r="F26" s="1"/>
  <c r="F22"/>
  <c r="D20"/>
  <c r="F18" s="1"/>
  <c r="I16" s="1"/>
  <c r="K12" s="1"/>
  <c r="D16"/>
  <c r="D12"/>
  <c r="D8"/>
  <c r="F10" s="1"/>
  <c r="I8" s="1"/>
  <c r="F64" i="37"/>
  <c r="D62"/>
  <c r="D58"/>
  <c r="F56"/>
  <c r="H60" s="1"/>
  <c r="F48"/>
  <c r="D46"/>
  <c r="D42"/>
  <c r="F40"/>
  <c r="H44" s="1"/>
  <c r="F32"/>
  <c r="H28" s="1"/>
  <c r="D30"/>
  <c r="D26"/>
  <c r="F24"/>
  <c r="F16"/>
  <c r="D14"/>
  <c r="D10"/>
  <c r="F8"/>
  <c r="H12" s="1"/>
  <c r="F64" i="34"/>
  <c r="D62"/>
  <c r="D58"/>
  <c r="F56"/>
  <c r="H60" s="1"/>
  <c r="D46"/>
  <c r="F48" s="1"/>
  <c r="H44"/>
  <c r="D42"/>
  <c r="F40"/>
  <c r="D30"/>
  <c r="F32" s="1"/>
  <c r="H28" s="1"/>
  <c r="D26"/>
  <c r="F24"/>
  <c r="F16"/>
  <c r="D14"/>
  <c r="D10"/>
  <c r="F8"/>
  <c r="H12" s="1"/>
  <c r="BQ91" i="33"/>
  <c r="BH90"/>
  <c r="BG90"/>
  <c r="BB90"/>
  <c r="BA90"/>
  <c r="AZ90"/>
  <c r="AY90"/>
  <c r="AX90"/>
  <c r="AW90"/>
  <c r="AV90"/>
  <c r="BD90" s="1"/>
  <c r="AQ90"/>
  <c r="AP90"/>
  <c r="AO90"/>
  <c r="AN90"/>
  <c r="AM90"/>
  <c r="AL90"/>
  <c r="AK90"/>
  <c r="AS90" s="1"/>
  <c r="AF90"/>
  <c r="AE90"/>
  <c r="AD90"/>
  <c r="AC90"/>
  <c r="AB90"/>
  <c r="AA90"/>
  <c r="Z90"/>
  <c r="Y90"/>
  <c r="X90"/>
  <c r="W90"/>
  <c r="V90"/>
  <c r="U90"/>
  <c r="AG90" s="1"/>
  <c r="T90"/>
  <c r="AH90" s="1"/>
  <c r="S90"/>
  <c r="BQ89"/>
  <c r="BH89"/>
  <c r="BG89"/>
  <c r="BB89"/>
  <c r="BA89"/>
  <c r="AZ89"/>
  <c r="AY89"/>
  <c r="AX89"/>
  <c r="AW89"/>
  <c r="AV89"/>
  <c r="BD89" s="1"/>
  <c r="AQ89"/>
  <c r="AP89"/>
  <c r="AO89"/>
  <c r="AN89"/>
  <c r="AM89"/>
  <c r="AL89"/>
  <c r="AK89"/>
  <c r="AS89" s="1"/>
  <c r="AF89"/>
  <c r="AE89"/>
  <c r="AD89"/>
  <c r="AC89"/>
  <c r="AB89"/>
  <c r="AA89"/>
  <c r="Z89"/>
  <c r="Y89"/>
  <c r="X89"/>
  <c r="W89"/>
  <c r="V89"/>
  <c r="U89"/>
  <c r="T89"/>
  <c r="AH89" s="1"/>
  <c r="S89"/>
  <c r="AG89" s="1"/>
  <c r="BH88"/>
  <c r="BG88"/>
  <c r="BB88"/>
  <c r="BA88"/>
  <c r="AZ88"/>
  <c r="AY88"/>
  <c r="AX88"/>
  <c r="AW88"/>
  <c r="AV88"/>
  <c r="BD88" s="1"/>
  <c r="AQ88"/>
  <c r="AP88"/>
  <c r="AO88"/>
  <c r="AN88"/>
  <c r="AM88"/>
  <c r="AL88"/>
  <c r="AK88"/>
  <c r="AS88" s="1"/>
  <c r="AF88"/>
  <c r="AE88"/>
  <c r="AD88"/>
  <c r="AC88"/>
  <c r="AB88"/>
  <c r="AA88"/>
  <c r="Z88"/>
  <c r="Y88"/>
  <c r="X88"/>
  <c r="W88"/>
  <c r="V88"/>
  <c r="U88"/>
  <c r="T88"/>
  <c r="AH88" s="1"/>
  <c r="S88"/>
  <c r="AG88" s="1"/>
  <c r="BQ87"/>
  <c r="BH87"/>
  <c r="BG87"/>
  <c r="BB87"/>
  <c r="BA87"/>
  <c r="AZ87"/>
  <c r="AY87"/>
  <c r="AX87"/>
  <c r="AW87"/>
  <c r="AV87"/>
  <c r="BD87" s="1"/>
  <c r="AQ87"/>
  <c r="AP87"/>
  <c r="AO87"/>
  <c r="AN87"/>
  <c r="AM87"/>
  <c r="AL87"/>
  <c r="AK87"/>
  <c r="AS87" s="1"/>
  <c r="AF87"/>
  <c r="AE87"/>
  <c r="AD87"/>
  <c r="AC87"/>
  <c r="AB87"/>
  <c r="AA87"/>
  <c r="Z87"/>
  <c r="Y87"/>
  <c r="X87"/>
  <c r="W87"/>
  <c r="V87"/>
  <c r="U87"/>
  <c r="AG87" s="1"/>
  <c r="T87"/>
  <c r="AH87" s="1"/>
  <c r="S87"/>
  <c r="BL86"/>
  <c r="BH86"/>
  <c r="BG86"/>
  <c r="BB86"/>
  <c r="BA86"/>
  <c r="AZ86"/>
  <c r="AY86"/>
  <c r="AX86"/>
  <c r="AW86"/>
  <c r="AV86"/>
  <c r="BD86" s="1"/>
  <c r="AQ86"/>
  <c r="AP86"/>
  <c r="AO86"/>
  <c r="AN86"/>
  <c r="AM86"/>
  <c r="AL86"/>
  <c r="AK86"/>
  <c r="AS86" s="1"/>
  <c r="AF86"/>
  <c r="AE86"/>
  <c r="AD86"/>
  <c r="AC86"/>
  <c r="AB86"/>
  <c r="AA86"/>
  <c r="Z86"/>
  <c r="Y86"/>
  <c r="X86"/>
  <c r="W86"/>
  <c r="V86"/>
  <c r="AH86" s="1"/>
  <c r="U86"/>
  <c r="AG86" s="1"/>
  <c r="T86"/>
  <c r="S86"/>
  <c r="BQ85"/>
  <c r="BL85"/>
  <c r="BH85"/>
  <c r="BG85"/>
  <c r="BB85"/>
  <c r="BA85"/>
  <c r="AZ85"/>
  <c r="AY85"/>
  <c r="AX85"/>
  <c r="AW85"/>
  <c r="AV85"/>
  <c r="BD85" s="1"/>
  <c r="AQ85"/>
  <c r="AP85"/>
  <c r="AO85"/>
  <c r="AN85"/>
  <c r="AM85"/>
  <c r="AL85"/>
  <c r="AK85"/>
  <c r="AS85" s="1"/>
  <c r="AF85"/>
  <c r="AE85"/>
  <c r="AD85"/>
  <c r="AC85"/>
  <c r="AB85"/>
  <c r="AA85"/>
  <c r="Z85"/>
  <c r="Y85"/>
  <c r="X85"/>
  <c r="W85"/>
  <c r="V85"/>
  <c r="U85"/>
  <c r="T85"/>
  <c r="AH85" s="1"/>
  <c r="S85"/>
  <c r="AG85" s="1"/>
  <c r="AR84"/>
  <c r="BL83"/>
  <c r="BQ81"/>
  <c r="BH80"/>
  <c r="BG80"/>
  <c r="BB80"/>
  <c r="BA80"/>
  <c r="AZ80"/>
  <c r="AY80"/>
  <c r="AX80"/>
  <c r="AW80"/>
  <c r="AV80"/>
  <c r="BD80" s="1"/>
  <c r="AQ80"/>
  <c r="AP80"/>
  <c r="AO80"/>
  <c r="AN80"/>
  <c r="AM80"/>
  <c r="AL80"/>
  <c r="AK80"/>
  <c r="AS80" s="1"/>
  <c r="AF80"/>
  <c r="AE80"/>
  <c r="AD80"/>
  <c r="AC80"/>
  <c r="AB80"/>
  <c r="AA80"/>
  <c r="Z80"/>
  <c r="Y80"/>
  <c r="X80"/>
  <c r="W80"/>
  <c r="V80"/>
  <c r="AH80" s="1"/>
  <c r="U80"/>
  <c r="AG80" s="1"/>
  <c r="T80"/>
  <c r="S80"/>
  <c r="BQ79"/>
  <c r="BH79"/>
  <c r="BG79"/>
  <c r="BB79"/>
  <c r="BA79"/>
  <c r="AZ79"/>
  <c r="AY79"/>
  <c r="AX79"/>
  <c r="AW79"/>
  <c r="AV79"/>
  <c r="BD79" s="1"/>
  <c r="AQ79"/>
  <c r="AP79"/>
  <c r="AO79"/>
  <c r="AN79"/>
  <c r="AM79"/>
  <c r="AL79"/>
  <c r="AK79"/>
  <c r="AS79" s="1"/>
  <c r="AF79"/>
  <c r="AE79"/>
  <c r="AD79"/>
  <c r="AC79"/>
  <c r="AB79"/>
  <c r="AA79"/>
  <c r="Z79"/>
  <c r="Y79"/>
  <c r="X79"/>
  <c r="W79"/>
  <c r="V79"/>
  <c r="U79"/>
  <c r="T79"/>
  <c r="AH79" s="1"/>
  <c r="S79"/>
  <c r="AG79" s="1"/>
  <c r="BH78"/>
  <c r="BG78"/>
  <c r="BB78"/>
  <c r="BA78"/>
  <c r="AZ78"/>
  <c r="AY78"/>
  <c r="AX78"/>
  <c r="AW78"/>
  <c r="AV78"/>
  <c r="BD78" s="1"/>
  <c r="AQ78"/>
  <c r="AP78"/>
  <c r="AO78"/>
  <c r="AN78"/>
  <c r="AM78"/>
  <c r="AL78"/>
  <c r="AK78"/>
  <c r="AS78" s="1"/>
  <c r="AF78"/>
  <c r="AE78"/>
  <c r="AD78"/>
  <c r="AC78"/>
  <c r="AB78"/>
  <c r="AA78"/>
  <c r="Z78"/>
  <c r="Y78"/>
  <c r="X78"/>
  <c r="W78"/>
  <c r="V78"/>
  <c r="U78"/>
  <c r="AG78" s="1"/>
  <c r="T78"/>
  <c r="AH78" s="1"/>
  <c r="S78"/>
  <c r="BQ77"/>
  <c r="BH77"/>
  <c r="BG77"/>
  <c r="BB77"/>
  <c r="BA77"/>
  <c r="AZ77"/>
  <c r="AY77"/>
  <c r="AX77"/>
  <c r="AW77"/>
  <c r="AV77"/>
  <c r="BD77" s="1"/>
  <c r="AQ77"/>
  <c r="AP77"/>
  <c r="AO77"/>
  <c r="AN77"/>
  <c r="AM77"/>
  <c r="AL77"/>
  <c r="AK77"/>
  <c r="AS77" s="1"/>
  <c r="AF77"/>
  <c r="AE77"/>
  <c r="AD77"/>
  <c r="AC77"/>
  <c r="AB77"/>
  <c r="AA77"/>
  <c r="Z77"/>
  <c r="Y77"/>
  <c r="X77"/>
  <c r="W77"/>
  <c r="V77"/>
  <c r="AH77" s="1"/>
  <c r="U77"/>
  <c r="AG77" s="1"/>
  <c r="T77"/>
  <c r="S77"/>
  <c r="BL76"/>
  <c r="BH76"/>
  <c r="BG76"/>
  <c r="BB76"/>
  <c r="BA76"/>
  <c r="AZ76"/>
  <c r="AY76"/>
  <c r="AX76"/>
  <c r="AW76"/>
  <c r="AV76"/>
  <c r="BD76" s="1"/>
  <c r="AQ76"/>
  <c r="AP76"/>
  <c r="AO76"/>
  <c r="AN76"/>
  <c r="AM76"/>
  <c r="AL76"/>
  <c r="AK76"/>
  <c r="AS76" s="1"/>
  <c r="AF76"/>
  <c r="AE76"/>
  <c r="AD76"/>
  <c r="AC76"/>
  <c r="AB76"/>
  <c r="AA76"/>
  <c r="Z76"/>
  <c r="Y76"/>
  <c r="X76"/>
  <c r="W76"/>
  <c r="V76"/>
  <c r="U76"/>
  <c r="T76"/>
  <c r="AH76" s="1"/>
  <c r="S76"/>
  <c r="AG76" s="1"/>
  <c r="BQ75"/>
  <c r="BL75"/>
  <c r="BH75"/>
  <c r="BG75"/>
  <c r="BB75"/>
  <c r="BA75"/>
  <c r="AZ75"/>
  <c r="AY75"/>
  <c r="AX75"/>
  <c r="AW75"/>
  <c r="AV75"/>
  <c r="BD75" s="1"/>
  <c r="AQ75"/>
  <c r="AP75"/>
  <c r="AO75"/>
  <c r="AN75"/>
  <c r="AM75"/>
  <c r="AL75"/>
  <c r="AK75"/>
  <c r="AS75" s="1"/>
  <c r="AF75"/>
  <c r="AE75"/>
  <c r="AD75"/>
  <c r="AC75"/>
  <c r="AB75"/>
  <c r="AA75"/>
  <c r="Z75"/>
  <c r="Y75"/>
  <c r="X75"/>
  <c r="W75"/>
  <c r="V75"/>
  <c r="U75"/>
  <c r="T75"/>
  <c r="AH75" s="1"/>
  <c r="S75"/>
  <c r="AG75" s="1"/>
  <c r="AR74"/>
  <c r="BQ71"/>
  <c r="BI70"/>
  <c r="BI80" s="1"/>
  <c r="BI90" s="1"/>
  <c r="BH70"/>
  <c r="BG70"/>
  <c r="BB70"/>
  <c r="BA70"/>
  <c r="AZ70"/>
  <c r="AY70"/>
  <c r="AX70"/>
  <c r="AW70"/>
  <c r="AV70"/>
  <c r="BD70" s="1"/>
  <c r="AQ70"/>
  <c r="AP70"/>
  <c r="AO70"/>
  <c r="AN70"/>
  <c r="AM70"/>
  <c r="AL70"/>
  <c r="AK70"/>
  <c r="AS70" s="1"/>
  <c r="AF70"/>
  <c r="AE70"/>
  <c r="AD70"/>
  <c r="AC70"/>
  <c r="AB70"/>
  <c r="AA70"/>
  <c r="Z70"/>
  <c r="Y70"/>
  <c r="X70"/>
  <c r="W70"/>
  <c r="V70"/>
  <c r="AH70" s="1"/>
  <c r="U70"/>
  <c r="T70"/>
  <c r="S70"/>
  <c r="AG70" s="1"/>
  <c r="BQ69"/>
  <c r="BI69"/>
  <c r="BI79" s="1"/>
  <c r="BI89" s="1"/>
  <c r="BH69"/>
  <c r="BG69"/>
  <c r="BB69"/>
  <c r="BA69"/>
  <c r="AZ69"/>
  <c r="AY69"/>
  <c r="AX69"/>
  <c r="AW69"/>
  <c r="AV69"/>
  <c r="BD69" s="1"/>
  <c r="AQ69"/>
  <c r="AP69"/>
  <c r="AO69"/>
  <c r="AN69"/>
  <c r="AM69"/>
  <c r="AL69"/>
  <c r="AK69"/>
  <c r="AS69" s="1"/>
  <c r="AF69"/>
  <c r="AE69"/>
  <c r="AD69"/>
  <c r="AC69"/>
  <c r="AB69"/>
  <c r="AA69"/>
  <c r="Z69"/>
  <c r="Y69"/>
  <c r="X69"/>
  <c r="W69"/>
  <c r="V69"/>
  <c r="U69"/>
  <c r="T69"/>
  <c r="AH69" s="1"/>
  <c r="S69"/>
  <c r="AG69" s="1"/>
  <c r="BI68"/>
  <c r="BI78" s="1"/>
  <c r="BI88" s="1"/>
  <c r="BH68"/>
  <c r="BG68"/>
  <c r="BB68"/>
  <c r="BA68"/>
  <c r="AZ68"/>
  <c r="AY68"/>
  <c r="AX68"/>
  <c r="AW68"/>
  <c r="AV68"/>
  <c r="BD68" s="1"/>
  <c r="AQ68"/>
  <c r="AP68"/>
  <c r="AO68"/>
  <c r="AN68"/>
  <c r="AM68"/>
  <c r="AL68"/>
  <c r="AK68"/>
  <c r="AS68" s="1"/>
  <c r="AF68"/>
  <c r="AE68"/>
  <c r="AD68"/>
  <c r="AC68"/>
  <c r="AB68"/>
  <c r="AA68"/>
  <c r="Z68"/>
  <c r="Y68"/>
  <c r="X68"/>
  <c r="W68"/>
  <c r="V68"/>
  <c r="U68"/>
  <c r="T68"/>
  <c r="AH68" s="1"/>
  <c r="S68"/>
  <c r="AG68" s="1"/>
  <c r="BQ67"/>
  <c r="BI67"/>
  <c r="BI77" s="1"/>
  <c r="BI87" s="1"/>
  <c r="BH67"/>
  <c r="BG67"/>
  <c r="BB67"/>
  <c r="BA67"/>
  <c r="AZ67"/>
  <c r="AY67"/>
  <c r="AX67"/>
  <c r="AW67"/>
  <c r="AV67"/>
  <c r="BD67" s="1"/>
  <c r="AQ67"/>
  <c r="AP67"/>
  <c r="AO67"/>
  <c r="AN67"/>
  <c r="AM67"/>
  <c r="AL67"/>
  <c r="AK67"/>
  <c r="AS67" s="1"/>
  <c r="AF67"/>
  <c r="AE67"/>
  <c r="AD67"/>
  <c r="AC67"/>
  <c r="AB67"/>
  <c r="AA67"/>
  <c r="Z67"/>
  <c r="Y67"/>
  <c r="X67"/>
  <c r="W67"/>
  <c r="V67"/>
  <c r="U67"/>
  <c r="AG67" s="1"/>
  <c r="T67"/>
  <c r="AH67" s="1"/>
  <c r="S67"/>
  <c r="BI66"/>
  <c r="BI76" s="1"/>
  <c r="BI86" s="1"/>
  <c r="BH66"/>
  <c r="BG66"/>
  <c r="BB66"/>
  <c r="BA66"/>
  <c r="AZ66"/>
  <c r="AY66"/>
  <c r="AX66"/>
  <c r="AW66"/>
  <c r="AV66"/>
  <c r="BD66" s="1"/>
  <c r="AQ66"/>
  <c r="AP66"/>
  <c r="AO66"/>
  <c r="AN66"/>
  <c r="AM66"/>
  <c r="AL66"/>
  <c r="AK66"/>
  <c r="AS66" s="1"/>
  <c r="AF66"/>
  <c r="AE66"/>
  <c r="AD66"/>
  <c r="AC66"/>
  <c r="AB66"/>
  <c r="AA66"/>
  <c r="Z66"/>
  <c r="Y66"/>
  <c r="X66"/>
  <c r="W66"/>
  <c r="V66"/>
  <c r="U66"/>
  <c r="AG66" s="1"/>
  <c r="T66"/>
  <c r="AH66" s="1"/>
  <c r="S66"/>
  <c r="BQ65"/>
  <c r="BI65"/>
  <c r="BI75" s="1"/>
  <c r="BI85" s="1"/>
  <c r="BH65"/>
  <c r="BG65"/>
  <c r="BB65"/>
  <c r="BA65"/>
  <c r="AZ65"/>
  <c r="AY65"/>
  <c r="AX65"/>
  <c r="AW65"/>
  <c r="AV65"/>
  <c r="BD65" s="1"/>
  <c r="AQ65"/>
  <c r="AP65"/>
  <c r="AO65"/>
  <c r="AN65"/>
  <c r="AM65"/>
  <c r="AL65"/>
  <c r="AK65"/>
  <c r="AS65" s="1"/>
  <c r="AF65"/>
  <c r="AE65"/>
  <c r="AD65"/>
  <c r="AC65"/>
  <c r="AB65"/>
  <c r="AA65"/>
  <c r="Z65"/>
  <c r="Y65"/>
  <c r="X65"/>
  <c r="W65"/>
  <c r="V65"/>
  <c r="U65"/>
  <c r="T65"/>
  <c r="AH65" s="1"/>
  <c r="S65"/>
  <c r="AG65" s="1"/>
  <c r="AR64"/>
  <c r="R64"/>
  <c r="R74" s="1"/>
  <c r="R84" s="1"/>
  <c r="A64"/>
  <c r="A74" s="1"/>
  <c r="A84" s="1"/>
  <c r="BL63"/>
  <c r="BQ61"/>
  <c r="BH60"/>
  <c r="BG60"/>
  <c r="BB60"/>
  <c r="BA60"/>
  <c r="AZ60"/>
  <c r="AY60"/>
  <c r="AX60"/>
  <c r="AW60"/>
  <c r="AV60"/>
  <c r="BD60" s="1"/>
  <c r="AQ60"/>
  <c r="AP60"/>
  <c r="AO60"/>
  <c r="AN60"/>
  <c r="AM60"/>
  <c r="AL60"/>
  <c r="AK60"/>
  <c r="AS60" s="1"/>
  <c r="AF60"/>
  <c r="AE60"/>
  <c r="AD60"/>
  <c r="AC60"/>
  <c r="AB60"/>
  <c r="AA60"/>
  <c r="Z60"/>
  <c r="Y60"/>
  <c r="X60"/>
  <c r="W60"/>
  <c r="V60"/>
  <c r="U60"/>
  <c r="AG60" s="1"/>
  <c r="T60"/>
  <c r="AH60" s="1"/>
  <c r="S60"/>
  <c r="BQ59"/>
  <c r="BH59"/>
  <c r="BG59"/>
  <c r="BB59"/>
  <c r="BA59"/>
  <c r="AZ59"/>
  <c r="AY59"/>
  <c r="AX59"/>
  <c r="AW59"/>
  <c r="AV59"/>
  <c r="BD59" s="1"/>
  <c r="AQ59"/>
  <c r="AP59"/>
  <c r="AO59"/>
  <c r="AN59"/>
  <c r="AM59"/>
  <c r="AL59"/>
  <c r="AK59"/>
  <c r="AS59" s="1"/>
  <c r="AF59"/>
  <c r="AE59"/>
  <c r="AD59"/>
  <c r="AC59"/>
  <c r="AB59"/>
  <c r="AA59"/>
  <c r="Z59"/>
  <c r="Y59"/>
  <c r="X59"/>
  <c r="W59"/>
  <c r="V59"/>
  <c r="U59"/>
  <c r="AG59" s="1"/>
  <c r="T59"/>
  <c r="AH59" s="1"/>
  <c r="S59"/>
  <c r="BH58"/>
  <c r="BG58"/>
  <c r="BB58"/>
  <c r="BA58"/>
  <c r="AZ58"/>
  <c r="AY58"/>
  <c r="AX58"/>
  <c r="AW58"/>
  <c r="AV58"/>
  <c r="BD58" s="1"/>
  <c r="AQ58"/>
  <c r="AP58"/>
  <c r="AO58"/>
  <c r="AN58"/>
  <c r="AM58"/>
  <c r="AL58"/>
  <c r="AK58"/>
  <c r="AS58" s="1"/>
  <c r="AF58"/>
  <c r="AE58"/>
  <c r="AD58"/>
  <c r="AC58"/>
  <c r="AB58"/>
  <c r="AA58"/>
  <c r="Z58"/>
  <c r="Y58"/>
  <c r="X58"/>
  <c r="W58"/>
  <c r="V58"/>
  <c r="U58"/>
  <c r="AG58" s="1"/>
  <c r="T58"/>
  <c r="AH58" s="1"/>
  <c r="S58"/>
  <c r="BQ57"/>
  <c r="BH57"/>
  <c r="BG57"/>
  <c r="BB57"/>
  <c r="BA57"/>
  <c r="AZ57"/>
  <c r="AY57"/>
  <c r="AX57"/>
  <c r="AW57"/>
  <c r="AV57"/>
  <c r="BD57" s="1"/>
  <c r="AQ57"/>
  <c r="AP57"/>
  <c r="AO57"/>
  <c r="AN57"/>
  <c r="AM57"/>
  <c r="AL57"/>
  <c r="AK57"/>
  <c r="AS57" s="1"/>
  <c r="AF57"/>
  <c r="AE57"/>
  <c r="AD57"/>
  <c r="AC57"/>
  <c r="AB57"/>
  <c r="AA57"/>
  <c r="Z57"/>
  <c r="Y57"/>
  <c r="X57"/>
  <c r="W57"/>
  <c r="V57"/>
  <c r="AH57" s="1"/>
  <c r="U57"/>
  <c r="T57"/>
  <c r="S57"/>
  <c r="AG57" s="1"/>
  <c r="BL56"/>
  <c r="BH56"/>
  <c r="BG56"/>
  <c r="BB56"/>
  <c r="BA56"/>
  <c r="AZ56"/>
  <c r="AY56"/>
  <c r="AX56"/>
  <c r="AW56"/>
  <c r="AV56"/>
  <c r="BD56" s="1"/>
  <c r="AQ56"/>
  <c r="AP56"/>
  <c r="AO56"/>
  <c r="AN56"/>
  <c r="AM56"/>
  <c r="AL56"/>
  <c r="AK56"/>
  <c r="AS56" s="1"/>
  <c r="AF56"/>
  <c r="AE56"/>
  <c r="AD56"/>
  <c r="AC56"/>
  <c r="AB56"/>
  <c r="AA56"/>
  <c r="Z56"/>
  <c r="Y56"/>
  <c r="X56"/>
  <c r="W56"/>
  <c r="V56"/>
  <c r="U56"/>
  <c r="T56"/>
  <c r="AH56" s="1"/>
  <c r="S56"/>
  <c r="AG56" s="1"/>
  <c r="BQ55"/>
  <c r="BL55"/>
  <c r="BH55"/>
  <c r="BG55"/>
  <c r="BB55"/>
  <c r="BA55"/>
  <c r="AZ55"/>
  <c r="AY55"/>
  <c r="AX55"/>
  <c r="AW55"/>
  <c r="AV55"/>
  <c r="BD55" s="1"/>
  <c r="AQ55"/>
  <c r="AP55"/>
  <c r="AO55"/>
  <c r="AN55"/>
  <c r="AM55"/>
  <c r="AL55"/>
  <c r="AK55"/>
  <c r="AS55" s="1"/>
  <c r="AF55"/>
  <c r="AE55"/>
  <c r="AD55"/>
  <c r="AC55"/>
  <c r="AB55"/>
  <c r="AA55"/>
  <c r="Z55"/>
  <c r="Y55"/>
  <c r="X55"/>
  <c r="W55"/>
  <c r="V55"/>
  <c r="U55"/>
  <c r="AG55" s="1"/>
  <c r="T55"/>
  <c r="AH55" s="1"/>
  <c r="S55"/>
  <c r="AR54"/>
  <c r="BL53"/>
  <c r="BL51"/>
  <c r="BL50"/>
  <c r="BL49"/>
  <c r="BQ43"/>
  <c r="BH42"/>
  <c r="BG42"/>
  <c r="BB42"/>
  <c r="BA42"/>
  <c r="AZ42"/>
  <c r="AY42"/>
  <c r="AX42"/>
  <c r="AW42"/>
  <c r="AV42"/>
  <c r="BD42" s="1"/>
  <c r="AQ42"/>
  <c r="AP42"/>
  <c r="AO42"/>
  <c r="AN42"/>
  <c r="AM42"/>
  <c r="AL42"/>
  <c r="AK42"/>
  <c r="AS42" s="1"/>
  <c r="AF42"/>
  <c r="AE42"/>
  <c r="AD42"/>
  <c r="AC42"/>
  <c r="AB42"/>
  <c r="AA42"/>
  <c r="Z42"/>
  <c r="Y42"/>
  <c r="X42"/>
  <c r="W42"/>
  <c r="V42"/>
  <c r="U42"/>
  <c r="T42"/>
  <c r="AH42" s="1"/>
  <c r="S42"/>
  <c r="AG42" s="1"/>
  <c r="BQ41"/>
  <c r="BH41"/>
  <c r="BG41"/>
  <c r="BB41"/>
  <c r="BA41"/>
  <c r="AZ41"/>
  <c r="AY41"/>
  <c r="AX41"/>
  <c r="AW41"/>
  <c r="AV41"/>
  <c r="BD41" s="1"/>
  <c r="AQ41"/>
  <c r="AP41"/>
  <c r="AO41"/>
  <c r="AN41"/>
  <c r="AM41"/>
  <c r="AL41"/>
  <c r="AK41"/>
  <c r="AS41" s="1"/>
  <c r="AF41"/>
  <c r="AE41"/>
  <c r="AD41"/>
  <c r="AC41"/>
  <c r="AB41"/>
  <c r="AA41"/>
  <c r="Z41"/>
  <c r="Y41"/>
  <c r="X41"/>
  <c r="W41"/>
  <c r="V41"/>
  <c r="U41"/>
  <c r="AG41" s="1"/>
  <c r="T41"/>
  <c r="AH41" s="1"/>
  <c r="S41"/>
  <c r="BH40"/>
  <c r="BG40"/>
  <c r="BB40"/>
  <c r="BA40"/>
  <c r="AZ40"/>
  <c r="AY40"/>
  <c r="AX40"/>
  <c r="AW40"/>
  <c r="AV40"/>
  <c r="BD40" s="1"/>
  <c r="AQ40"/>
  <c r="AP40"/>
  <c r="AO40"/>
  <c r="AN40"/>
  <c r="AM40"/>
  <c r="AL40"/>
  <c r="AK40"/>
  <c r="AS40" s="1"/>
  <c r="AF40"/>
  <c r="AE40"/>
  <c r="AD40"/>
  <c r="AC40"/>
  <c r="AB40"/>
  <c r="AA40"/>
  <c r="Z40"/>
  <c r="Y40"/>
  <c r="X40"/>
  <c r="W40"/>
  <c r="V40"/>
  <c r="AH40" s="1"/>
  <c r="U40"/>
  <c r="T40"/>
  <c r="S40"/>
  <c r="AG40" s="1"/>
  <c r="BQ39"/>
  <c r="BH39"/>
  <c r="BG39"/>
  <c r="BB39"/>
  <c r="BA39"/>
  <c r="AZ39"/>
  <c r="AY39"/>
  <c r="AX39"/>
  <c r="AW39"/>
  <c r="AV39"/>
  <c r="BD39" s="1"/>
  <c r="AQ39"/>
  <c r="AP39"/>
  <c r="AO39"/>
  <c r="AN39"/>
  <c r="AM39"/>
  <c r="AL39"/>
  <c r="AK39"/>
  <c r="AS39" s="1"/>
  <c r="AF39"/>
  <c r="AE39"/>
  <c r="AD39"/>
  <c r="AC39"/>
  <c r="AB39"/>
  <c r="AA39"/>
  <c r="Z39"/>
  <c r="Y39"/>
  <c r="X39"/>
  <c r="W39"/>
  <c r="V39"/>
  <c r="U39"/>
  <c r="T39"/>
  <c r="AH39" s="1"/>
  <c r="S39"/>
  <c r="AG39" s="1"/>
  <c r="BL38"/>
  <c r="BH38"/>
  <c r="BG38"/>
  <c r="BB38"/>
  <c r="BA38"/>
  <c r="AZ38"/>
  <c r="AY38"/>
  <c r="AX38"/>
  <c r="AW38"/>
  <c r="AV38"/>
  <c r="BD38" s="1"/>
  <c r="AQ38"/>
  <c r="AP38"/>
  <c r="AO38"/>
  <c r="AN38"/>
  <c r="AM38"/>
  <c r="AL38"/>
  <c r="AK38"/>
  <c r="AS38" s="1"/>
  <c r="AF38"/>
  <c r="AE38"/>
  <c r="AD38"/>
  <c r="AC38"/>
  <c r="AB38"/>
  <c r="AA38"/>
  <c r="Z38"/>
  <c r="Y38"/>
  <c r="X38"/>
  <c r="W38"/>
  <c r="V38"/>
  <c r="U38"/>
  <c r="AG38" s="1"/>
  <c r="T38"/>
  <c r="AH38" s="1"/>
  <c r="S38"/>
  <c r="BQ37"/>
  <c r="BL37"/>
  <c r="BH37"/>
  <c r="BG37"/>
  <c r="BB37"/>
  <c r="BA37"/>
  <c r="AZ37"/>
  <c r="AY37"/>
  <c r="AX37"/>
  <c r="AW37"/>
  <c r="AV37"/>
  <c r="BD37" s="1"/>
  <c r="AQ37"/>
  <c r="AP37"/>
  <c r="AO37"/>
  <c r="AN37"/>
  <c r="AM37"/>
  <c r="AL37"/>
  <c r="AK37"/>
  <c r="AS37" s="1"/>
  <c r="AF37"/>
  <c r="AE37"/>
  <c r="AD37"/>
  <c r="AC37"/>
  <c r="AB37"/>
  <c r="AA37"/>
  <c r="Z37"/>
  <c r="Y37"/>
  <c r="X37"/>
  <c r="W37"/>
  <c r="V37"/>
  <c r="U37"/>
  <c r="T37"/>
  <c r="AH37" s="1"/>
  <c r="S37"/>
  <c r="AG37" s="1"/>
  <c r="AR36"/>
  <c r="BL35"/>
  <c r="BQ33"/>
  <c r="BH32"/>
  <c r="BG32"/>
  <c r="BB32"/>
  <c r="BA32"/>
  <c r="AZ32"/>
  <c r="AY32"/>
  <c r="AX32"/>
  <c r="AW32"/>
  <c r="AV32"/>
  <c r="BD32" s="1"/>
  <c r="AQ32"/>
  <c r="AP32"/>
  <c r="AO32"/>
  <c r="AN32"/>
  <c r="AM32"/>
  <c r="AL32"/>
  <c r="AK32"/>
  <c r="AS32" s="1"/>
  <c r="AF32"/>
  <c r="AE32"/>
  <c r="AD32"/>
  <c r="AC32"/>
  <c r="AB32"/>
  <c r="AA32"/>
  <c r="Z32"/>
  <c r="Y32"/>
  <c r="X32"/>
  <c r="W32"/>
  <c r="V32"/>
  <c r="AH32" s="1"/>
  <c r="U32"/>
  <c r="T32"/>
  <c r="S32"/>
  <c r="AG32" s="1"/>
  <c r="BQ31"/>
  <c r="BH31"/>
  <c r="BG31"/>
  <c r="BB31"/>
  <c r="BA31"/>
  <c r="AZ31"/>
  <c r="AY31"/>
  <c r="AX31"/>
  <c r="AW31"/>
  <c r="AV31"/>
  <c r="BD31" s="1"/>
  <c r="AQ31"/>
  <c r="AP31"/>
  <c r="AO31"/>
  <c r="AN31"/>
  <c r="AM31"/>
  <c r="AL31"/>
  <c r="AK31"/>
  <c r="AS31" s="1"/>
  <c r="AF31"/>
  <c r="AE31"/>
  <c r="AD31"/>
  <c r="AC31"/>
  <c r="AB31"/>
  <c r="AA31"/>
  <c r="Z31"/>
  <c r="Y31"/>
  <c r="X31"/>
  <c r="W31"/>
  <c r="V31"/>
  <c r="U31"/>
  <c r="T31"/>
  <c r="AH31" s="1"/>
  <c r="S31"/>
  <c r="AG31" s="1"/>
  <c r="BH30"/>
  <c r="BG30"/>
  <c r="BB30"/>
  <c r="BA30"/>
  <c r="AZ30"/>
  <c r="AY30"/>
  <c r="AX30"/>
  <c r="AW30"/>
  <c r="AV30"/>
  <c r="BD30" s="1"/>
  <c r="AQ30"/>
  <c r="AP30"/>
  <c r="AO30"/>
  <c r="AN30"/>
  <c r="AM30"/>
  <c r="AL30"/>
  <c r="AK30"/>
  <c r="AS30" s="1"/>
  <c r="AF30"/>
  <c r="AE30"/>
  <c r="AD30"/>
  <c r="AC30"/>
  <c r="AB30"/>
  <c r="AA30"/>
  <c r="Z30"/>
  <c r="Y30"/>
  <c r="X30"/>
  <c r="W30"/>
  <c r="V30"/>
  <c r="U30"/>
  <c r="T30"/>
  <c r="AH30" s="1"/>
  <c r="S30"/>
  <c r="AG30" s="1"/>
  <c r="BQ29"/>
  <c r="BH29"/>
  <c r="BG29"/>
  <c r="BB29"/>
  <c r="BA29"/>
  <c r="AZ29"/>
  <c r="AY29"/>
  <c r="AX29"/>
  <c r="AW29"/>
  <c r="AV29"/>
  <c r="BD29" s="1"/>
  <c r="AQ29"/>
  <c r="AP29"/>
  <c r="AO29"/>
  <c r="AN29"/>
  <c r="AM29"/>
  <c r="AL29"/>
  <c r="AK29"/>
  <c r="AS29" s="1"/>
  <c r="AF29"/>
  <c r="AE29"/>
  <c r="AD29"/>
  <c r="AC29"/>
  <c r="AB29"/>
  <c r="AA29"/>
  <c r="Z29"/>
  <c r="Y29"/>
  <c r="X29"/>
  <c r="W29"/>
  <c r="V29"/>
  <c r="AH29" s="1"/>
  <c r="U29"/>
  <c r="T29"/>
  <c r="S29"/>
  <c r="AG29" s="1"/>
  <c r="BL28"/>
  <c r="BH28"/>
  <c r="BG28"/>
  <c r="BB28"/>
  <c r="BA28"/>
  <c r="AZ28"/>
  <c r="AY28"/>
  <c r="AX28"/>
  <c r="AW28"/>
  <c r="AV28"/>
  <c r="BD28" s="1"/>
  <c r="AQ28"/>
  <c r="AP28"/>
  <c r="AO28"/>
  <c r="AN28"/>
  <c r="AM28"/>
  <c r="AL28"/>
  <c r="AK28"/>
  <c r="AS28" s="1"/>
  <c r="AF28"/>
  <c r="AE28"/>
  <c r="AD28"/>
  <c r="AC28"/>
  <c r="AB28"/>
  <c r="AA28"/>
  <c r="Z28"/>
  <c r="Y28"/>
  <c r="X28"/>
  <c r="W28"/>
  <c r="V28"/>
  <c r="U28"/>
  <c r="AG28" s="1"/>
  <c r="T28"/>
  <c r="AH28" s="1"/>
  <c r="S28"/>
  <c r="BQ27"/>
  <c r="BL27"/>
  <c r="BH27"/>
  <c r="BG27"/>
  <c r="BB27"/>
  <c r="BA27"/>
  <c r="AZ27"/>
  <c r="AY27"/>
  <c r="AX27"/>
  <c r="AW27"/>
  <c r="AV27"/>
  <c r="BD27" s="1"/>
  <c r="AQ27"/>
  <c r="AP27"/>
  <c r="AO27"/>
  <c r="AN27"/>
  <c r="AM27"/>
  <c r="AL27"/>
  <c r="AK27"/>
  <c r="AS27" s="1"/>
  <c r="AF27"/>
  <c r="AE27"/>
  <c r="AD27"/>
  <c r="AC27"/>
  <c r="AB27"/>
  <c r="AA27"/>
  <c r="Z27"/>
  <c r="Y27"/>
  <c r="X27"/>
  <c r="W27"/>
  <c r="V27"/>
  <c r="AH27" s="1"/>
  <c r="U27"/>
  <c r="T27"/>
  <c r="S27"/>
  <c r="AG27" s="1"/>
  <c r="AR26"/>
  <c r="BL25"/>
  <c r="BQ23"/>
  <c r="BI22"/>
  <c r="BI32" s="1"/>
  <c r="BI42" s="1"/>
  <c r="BH22"/>
  <c r="BG22"/>
  <c r="BB22"/>
  <c r="BA22"/>
  <c r="AZ22"/>
  <c r="AY22"/>
  <c r="AX22"/>
  <c r="AW22"/>
  <c r="AV22"/>
  <c r="BD22" s="1"/>
  <c r="AQ22"/>
  <c r="AP22"/>
  <c r="AO22"/>
  <c r="AN22"/>
  <c r="AM22"/>
  <c r="AL22"/>
  <c r="AK22"/>
  <c r="AS22" s="1"/>
  <c r="AF22"/>
  <c r="AE22"/>
  <c r="AD22"/>
  <c r="AC22"/>
  <c r="AB22"/>
  <c r="AA22"/>
  <c r="Z22"/>
  <c r="Y22"/>
  <c r="X22"/>
  <c r="W22"/>
  <c r="V22"/>
  <c r="U22"/>
  <c r="T22"/>
  <c r="AH22" s="1"/>
  <c r="S22"/>
  <c r="AG22" s="1"/>
  <c r="BQ21"/>
  <c r="BI21"/>
  <c r="BI31" s="1"/>
  <c r="BI41" s="1"/>
  <c r="BH21"/>
  <c r="BG21"/>
  <c r="BB21"/>
  <c r="BA21"/>
  <c r="AZ21"/>
  <c r="AY21"/>
  <c r="AX21"/>
  <c r="AW21"/>
  <c r="AV21"/>
  <c r="BD21" s="1"/>
  <c r="AQ21"/>
  <c r="AP21"/>
  <c r="AO21"/>
  <c r="AN21"/>
  <c r="AM21"/>
  <c r="AL21"/>
  <c r="AK21"/>
  <c r="AS21" s="1"/>
  <c r="AF21"/>
  <c r="AE21"/>
  <c r="AD21"/>
  <c r="AC21"/>
  <c r="AB21"/>
  <c r="AA21"/>
  <c r="Z21"/>
  <c r="Y21"/>
  <c r="X21"/>
  <c r="W21"/>
  <c r="V21"/>
  <c r="U21"/>
  <c r="T21"/>
  <c r="AH21" s="1"/>
  <c r="S21"/>
  <c r="AG21" s="1"/>
  <c r="BI20"/>
  <c r="BI30" s="1"/>
  <c r="BI40" s="1"/>
  <c r="BH20"/>
  <c r="BG20"/>
  <c r="BB20"/>
  <c r="BA20"/>
  <c r="AZ20"/>
  <c r="AY20"/>
  <c r="AX20"/>
  <c r="AW20"/>
  <c r="AV20"/>
  <c r="BD20" s="1"/>
  <c r="AQ20"/>
  <c r="AP20"/>
  <c r="AO20"/>
  <c r="AN20"/>
  <c r="AM20"/>
  <c r="AL20"/>
  <c r="AK20"/>
  <c r="AS20" s="1"/>
  <c r="AF20"/>
  <c r="AE20"/>
  <c r="AD20"/>
  <c r="AC20"/>
  <c r="AB20"/>
  <c r="AA20"/>
  <c r="Z20"/>
  <c r="Y20"/>
  <c r="X20"/>
  <c r="W20"/>
  <c r="V20"/>
  <c r="U20"/>
  <c r="AG20" s="1"/>
  <c r="T20"/>
  <c r="AH20" s="1"/>
  <c r="S20"/>
  <c r="BQ19"/>
  <c r="BI19"/>
  <c r="BI29" s="1"/>
  <c r="BI39" s="1"/>
  <c r="BH19"/>
  <c r="BG19"/>
  <c r="BB19"/>
  <c r="BA19"/>
  <c r="AZ19"/>
  <c r="AY19"/>
  <c r="AX19"/>
  <c r="AW19"/>
  <c r="AV19"/>
  <c r="BD19" s="1"/>
  <c r="AQ19"/>
  <c r="AP19"/>
  <c r="AO19"/>
  <c r="AN19"/>
  <c r="AM19"/>
  <c r="AL19"/>
  <c r="AK19"/>
  <c r="AS19" s="1"/>
  <c r="AF19"/>
  <c r="AE19"/>
  <c r="AD19"/>
  <c r="AC19"/>
  <c r="AB19"/>
  <c r="AA19"/>
  <c r="Z19"/>
  <c r="Y19"/>
  <c r="X19"/>
  <c r="W19"/>
  <c r="V19"/>
  <c r="U19"/>
  <c r="T19"/>
  <c r="AH19" s="1"/>
  <c r="S19"/>
  <c r="AG19" s="1"/>
  <c r="BI18"/>
  <c r="BI28" s="1"/>
  <c r="BI38" s="1"/>
  <c r="BH18"/>
  <c r="BG18"/>
  <c r="BB18"/>
  <c r="BA18"/>
  <c r="AZ18"/>
  <c r="AY18"/>
  <c r="AX18"/>
  <c r="AW18"/>
  <c r="AV18"/>
  <c r="BD18" s="1"/>
  <c r="AQ18"/>
  <c r="AP18"/>
  <c r="AO18"/>
  <c r="AN18"/>
  <c r="AM18"/>
  <c r="AL18"/>
  <c r="AK18"/>
  <c r="AS18" s="1"/>
  <c r="AF18"/>
  <c r="AE18"/>
  <c r="AD18"/>
  <c r="AC18"/>
  <c r="AB18"/>
  <c r="AA18"/>
  <c r="Z18"/>
  <c r="Y18"/>
  <c r="X18"/>
  <c r="W18"/>
  <c r="V18"/>
  <c r="U18"/>
  <c r="T18"/>
  <c r="AH18" s="1"/>
  <c r="S18"/>
  <c r="AG18" s="1"/>
  <c r="BQ17"/>
  <c r="BI17"/>
  <c r="BI27" s="1"/>
  <c r="BI37" s="1"/>
  <c r="BH17"/>
  <c r="BG17"/>
  <c r="BB17"/>
  <c r="BA17"/>
  <c r="AZ17"/>
  <c r="AY17"/>
  <c r="AX17"/>
  <c r="AW17"/>
  <c r="AV17"/>
  <c r="BD17" s="1"/>
  <c r="AQ17"/>
  <c r="AP17"/>
  <c r="AO17"/>
  <c r="AN17"/>
  <c r="AM17"/>
  <c r="AL17"/>
  <c r="AK17"/>
  <c r="AS17" s="1"/>
  <c r="AF17"/>
  <c r="AE17"/>
  <c r="AD17"/>
  <c r="AC17"/>
  <c r="AB17"/>
  <c r="AA17"/>
  <c r="Z17"/>
  <c r="Y17"/>
  <c r="X17"/>
  <c r="W17"/>
  <c r="V17"/>
  <c r="U17"/>
  <c r="T17"/>
  <c r="AH17" s="1"/>
  <c r="S17"/>
  <c r="AG17" s="1"/>
  <c r="AR16"/>
  <c r="R16"/>
  <c r="R26" s="1"/>
  <c r="R36" s="1"/>
  <c r="A16"/>
  <c r="A26" s="1"/>
  <c r="A36" s="1"/>
  <c r="BL15"/>
  <c r="BQ13"/>
  <c r="BH12"/>
  <c r="BG12"/>
  <c r="BB12"/>
  <c r="BA12"/>
  <c r="AZ12"/>
  <c r="AY12"/>
  <c r="AX12"/>
  <c r="AW12"/>
  <c r="AV12"/>
  <c r="BD12" s="1"/>
  <c r="AQ12"/>
  <c r="AP12"/>
  <c r="AO12"/>
  <c r="AN12"/>
  <c r="AM12"/>
  <c r="AL12"/>
  <c r="AK12"/>
  <c r="AS12" s="1"/>
  <c r="AF12"/>
  <c r="AE12"/>
  <c r="AD12"/>
  <c r="AC12"/>
  <c r="AB12"/>
  <c r="AA12"/>
  <c r="Z12"/>
  <c r="Y12"/>
  <c r="X12"/>
  <c r="W12"/>
  <c r="V12"/>
  <c r="U12"/>
  <c r="T12"/>
  <c r="AH12" s="1"/>
  <c r="S12"/>
  <c r="AG12" s="1"/>
  <c r="BQ11"/>
  <c r="BH11"/>
  <c r="BG11"/>
  <c r="BB11"/>
  <c r="BA11"/>
  <c r="AZ11"/>
  <c r="AY11"/>
  <c r="AX11"/>
  <c r="AW11"/>
  <c r="AV11"/>
  <c r="BD11" s="1"/>
  <c r="AQ11"/>
  <c r="AP11"/>
  <c r="AO11"/>
  <c r="AN11"/>
  <c r="AM11"/>
  <c r="AL11"/>
  <c r="AK11"/>
  <c r="AS11" s="1"/>
  <c r="AF11"/>
  <c r="AE11"/>
  <c r="AD11"/>
  <c r="AC11"/>
  <c r="AB11"/>
  <c r="AA11"/>
  <c r="Z11"/>
  <c r="Y11"/>
  <c r="X11"/>
  <c r="W11"/>
  <c r="V11"/>
  <c r="U11"/>
  <c r="T11"/>
  <c r="AH11" s="1"/>
  <c r="S11"/>
  <c r="AG11" s="1"/>
  <c r="BH10"/>
  <c r="BG10"/>
  <c r="BB10"/>
  <c r="BA10"/>
  <c r="AZ10"/>
  <c r="AY10"/>
  <c r="AX10"/>
  <c r="AW10"/>
  <c r="AV10"/>
  <c r="BD10" s="1"/>
  <c r="AQ10"/>
  <c r="AP10"/>
  <c r="AO10"/>
  <c r="AN10"/>
  <c r="AM10"/>
  <c r="AL10"/>
  <c r="AK10"/>
  <c r="AS10" s="1"/>
  <c r="AF10"/>
  <c r="AE10"/>
  <c r="AD10"/>
  <c r="AC10"/>
  <c r="AB10"/>
  <c r="AA10"/>
  <c r="Z10"/>
  <c r="Y10"/>
  <c r="X10"/>
  <c r="W10"/>
  <c r="V10"/>
  <c r="U10"/>
  <c r="T10"/>
  <c r="AH10" s="1"/>
  <c r="S10"/>
  <c r="AG10" s="1"/>
  <c r="BQ9"/>
  <c r="BH9"/>
  <c r="BG9"/>
  <c r="BB9"/>
  <c r="BA9"/>
  <c r="AZ9"/>
  <c r="AY9"/>
  <c r="AX9"/>
  <c r="AW9"/>
  <c r="AV9"/>
  <c r="BD9" s="1"/>
  <c r="AQ9"/>
  <c r="AP9"/>
  <c r="AO9"/>
  <c r="AN9"/>
  <c r="AM9"/>
  <c r="AL9"/>
  <c r="AK9"/>
  <c r="AS9" s="1"/>
  <c r="AF9"/>
  <c r="AE9"/>
  <c r="AD9"/>
  <c r="AC9"/>
  <c r="AB9"/>
  <c r="AA9"/>
  <c r="Z9"/>
  <c r="Y9"/>
  <c r="X9"/>
  <c r="W9"/>
  <c r="V9"/>
  <c r="U9"/>
  <c r="T9"/>
  <c r="AH9" s="1"/>
  <c r="S9"/>
  <c r="AG9" s="1"/>
  <c r="BL8"/>
  <c r="BJ8"/>
  <c r="BJ9" s="1"/>
  <c r="BJ10" s="1"/>
  <c r="BJ11" s="1"/>
  <c r="BJ12" s="1"/>
  <c r="BJ17" s="1"/>
  <c r="BJ18" s="1"/>
  <c r="BJ19" s="1"/>
  <c r="BJ20" s="1"/>
  <c r="BJ21" s="1"/>
  <c r="BJ22" s="1"/>
  <c r="BJ27" s="1"/>
  <c r="BJ28" s="1"/>
  <c r="BJ29" s="1"/>
  <c r="BJ30" s="1"/>
  <c r="BJ31" s="1"/>
  <c r="BJ32" s="1"/>
  <c r="BJ37" s="1"/>
  <c r="BJ38" s="1"/>
  <c r="BJ39" s="1"/>
  <c r="BJ40" s="1"/>
  <c r="BJ41" s="1"/>
  <c r="BJ42" s="1"/>
  <c r="BJ55" s="1"/>
  <c r="BJ56" s="1"/>
  <c r="BJ57" s="1"/>
  <c r="BJ58" s="1"/>
  <c r="BJ59" s="1"/>
  <c r="BJ60" s="1"/>
  <c r="BJ65" s="1"/>
  <c r="BJ66" s="1"/>
  <c r="BJ67" s="1"/>
  <c r="BJ68" s="1"/>
  <c r="BJ69" s="1"/>
  <c r="BJ70" s="1"/>
  <c r="BJ75" s="1"/>
  <c r="BJ76" s="1"/>
  <c r="BJ77" s="1"/>
  <c r="BJ78" s="1"/>
  <c r="BJ79" s="1"/>
  <c r="BJ80" s="1"/>
  <c r="BJ85" s="1"/>
  <c r="BJ86" s="1"/>
  <c r="BJ87" s="1"/>
  <c r="BJ88" s="1"/>
  <c r="BJ89" s="1"/>
  <c r="BJ90" s="1"/>
  <c r="BH8"/>
  <c r="BG8"/>
  <c r="BB8"/>
  <c r="BA8"/>
  <c r="AZ8"/>
  <c r="AY8"/>
  <c r="AX8"/>
  <c r="AW8"/>
  <c r="AV8"/>
  <c r="BD8" s="1"/>
  <c r="AQ8"/>
  <c r="AP8"/>
  <c r="AO8"/>
  <c r="AN8"/>
  <c r="AM8"/>
  <c r="AL8"/>
  <c r="AK8"/>
  <c r="AS8" s="1"/>
  <c r="AF8"/>
  <c r="AE8"/>
  <c r="AD8"/>
  <c r="AC8"/>
  <c r="AB8"/>
  <c r="AA8"/>
  <c r="Z8"/>
  <c r="Y8"/>
  <c r="X8"/>
  <c r="W8"/>
  <c r="V8"/>
  <c r="U8"/>
  <c r="T8"/>
  <c r="AH8" s="1"/>
  <c r="S8"/>
  <c r="AG8" s="1"/>
  <c r="BQ7"/>
  <c r="BL7"/>
  <c r="BJ7"/>
  <c r="BH7"/>
  <c r="BG7"/>
  <c r="BB7"/>
  <c r="BA7"/>
  <c r="AZ7"/>
  <c r="AY7"/>
  <c r="AX7"/>
  <c r="AW7"/>
  <c r="AV7"/>
  <c r="BD7" s="1"/>
  <c r="AQ7"/>
  <c r="AP7"/>
  <c r="AO7"/>
  <c r="AN7"/>
  <c r="AM7"/>
  <c r="AL7"/>
  <c r="AK7"/>
  <c r="AS7" s="1"/>
  <c r="AF7"/>
  <c r="AE7"/>
  <c r="AD7"/>
  <c r="AC7"/>
  <c r="AB7"/>
  <c r="AA7"/>
  <c r="Z7"/>
  <c r="Y7"/>
  <c r="X7"/>
  <c r="W7"/>
  <c r="V7"/>
  <c r="U7"/>
  <c r="T7"/>
  <c r="AH7" s="1"/>
  <c r="S7"/>
  <c r="AG7" s="1"/>
  <c r="AR6"/>
  <c r="BL5"/>
  <c r="AR1"/>
  <c r="C106" i="9"/>
  <c r="K48" i="30"/>
  <c r="K46"/>
  <c r="K43"/>
  <c r="K36"/>
  <c r="K34"/>
  <c r="K40"/>
  <c r="K29"/>
  <c r="K19"/>
  <c r="K61"/>
  <c r="K55"/>
  <c r="K66"/>
  <c r="K73"/>
  <c r="K78"/>
  <c r="K76"/>
  <c r="K64"/>
  <c r="I33"/>
  <c r="I35"/>
  <c r="I27"/>
  <c r="K70"/>
  <c r="I65"/>
  <c r="I59"/>
  <c r="I47"/>
  <c r="I42"/>
  <c r="I77"/>
  <c r="I75"/>
  <c r="I72"/>
  <c r="I11"/>
  <c r="I45"/>
  <c r="I38"/>
  <c r="I68"/>
  <c r="G43"/>
  <c r="G41"/>
  <c r="G39"/>
  <c r="G37"/>
  <c r="I63"/>
  <c r="G73"/>
  <c r="G71"/>
  <c r="G69"/>
  <c r="G67"/>
  <c r="I51"/>
  <c r="G23"/>
  <c r="G61"/>
  <c r="G57"/>
  <c r="G31"/>
  <c r="G15"/>
  <c r="G49"/>
  <c r="G7"/>
  <c r="G53"/>
  <c r="D62"/>
  <c r="D60"/>
  <c r="D58"/>
  <c r="D56"/>
  <c r="D54"/>
  <c r="D52"/>
  <c r="D50"/>
  <c r="D48"/>
  <c r="D25"/>
  <c r="D29"/>
  <c r="D21"/>
  <c r="D33"/>
  <c r="D9"/>
  <c r="D13"/>
  <c r="D17"/>
  <c r="D5"/>
  <c r="C60"/>
  <c r="J43"/>
  <c r="BL81" i="21"/>
  <c r="BQ99"/>
  <c r="BH98"/>
  <c r="BG98"/>
  <c r="BB98"/>
  <c r="BA98"/>
  <c r="AZ98"/>
  <c r="AY98"/>
  <c r="AX98"/>
  <c r="AW98"/>
  <c r="AV98"/>
  <c r="AQ98"/>
  <c r="AP98"/>
  <c r="AO98"/>
  <c r="AN98"/>
  <c r="AM98"/>
  <c r="AL98"/>
  <c r="AK98"/>
  <c r="AF98"/>
  <c r="AE98"/>
  <c r="AD98"/>
  <c r="AC98"/>
  <c r="AB98"/>
  <c r="AA98"/>
  <c r="Z98"/>
  <c r="Y98"/>
  <c r="X98"/>
  <c r="W98"/>
  <c r="V98"/>
  <c r="U98"/>
  <c r="T98"/>
  <c r="S98"/>
  <c r="BQ97"/>
  <c r="BH97"/>
  <c r="BG97"/>
  <c r="BB97"/>
  <c r="BA97"/>
  <c r="AZ97"/>
  <c r="AY97"/>
  <c r="AX97"/>
  <c r="AW97"/>
  <c r="AV97"/>
  <c r="AQ97"/>
  <c r="AP97"/>
  <c r="AO97"/>
  <c r="AN97"/>
  <c r="AM97"/>
  <c r="AL97"/>
  <c r="AK97"/>
  <c r="AS97" s="1"/>
  <c r="AF97"/>
  <c r="AE97"/>
  <c r="AD97"/>
  <c r="AC97"/>
  <c r="AB97"/>
  <c r="AA97"/>
  <c r="Z97"/>
  <c r="Y97"/>
  <c r="X97"/>
  <c r="W97"/>
  <c r="V97"/>
  <c r="U97"/>
  <c r="T97"/>
  <c r="S97"/>
  <c r="BH96"/>
  <c r="BG96"/>
  <c r="BB96"/>
  <c r="BA96"/>
  <c r="AZ96"/>
  <c r="AY96"/>
  <c r="AX96"/>
  <c r="AW96"/>
  <c r="AV96"/>
  <c r="AQ96"/>
  <c r="AP96"/>
  <c r="AO96"/>
  <c r="AN96"/>
  <c r="AM96"/>
  <c r="AL96"/>
  <c r="AK96"/>
  <c r="AF96"/>
  <c r="AE96"/>
  <c r="AD96"/>
  <c r="AC96"/>
  <c r="AB96"/>
  <c r="AA96"/>
  <c r="Z96"/>
  <c r="Y96"/>
  <c r="X96"/>
  <c r="W96"/>
  <c r="V96"/>
  <c r="U96"/>
  <c r="T96"/>
  <c r="S96"/>
  <c r="BQ95"/>
  <c r="BH95"/>
  <c r="BG95"/>
  <c r="BB95"/>
  <c r="BA95"/>
  <c r="AZ95"/>
  <c r="AY95"/>
  <c r="AX95"/>
  <c r="AW95"/>
  <c r="AV95"/>
  <c r="AQ95"/>
  <c r="AP95"/>
  <c r="AO95"/>
  <c r="AN95"/>
  <c r="AM95"/>
  <c r="AL95"/>
  <c r="AK95"/>
  <c r="AF95"/>
  <c r="AE95"/>
  <c r="AD95"/>
  <c r="AC95"/>
  <c r="AB95"/>
  <c r="AA95"/>
  <c r="Z95"/>
  <c r="Y95"/>
  <c r="X95"/>
  <c r="W95"/>
  <c r="V95"/>
  <c r="U95"/>
  <c r="T95"/>
  <c r="S95"/>
  <c r="BL94"/>
  <c r="BH94"/>
  <c r="BG94"/>
  <c r="BB94"/>
  <c r="BA94"/>
  <c r="AZ94"/>
  <c r="AY94"/>
  <c r="AX94"/>
  <c r="AW94"/>
  <c r="AV94"/>
  <c r="AQ94"/>
  <c r="AP94"/>
  <c r="AO94"/>
  <c r="AN94"/>
  <c r="AM94"/>
  <c r="AL94"/>
  <c r="AK94"/>
  <c r="AS94" s="1"/>
  <c r="AF94"/>
  <c r="AE94"/>
  <c r="AD94"/>
  <c r="AC94"/>
  <c r="AB94"/>
  <c r="AA94"/>
  <c r="Z94"/>
  <c r="Y94"/>
  <c r="X94"/>
  <c r="W94"/>
  <c r="V94"/>
  <c r="U94"/>
  <c r="AG94" s="1"/>
  <c r="T94"/>
  <c r="S94"/>
  <c r="BQ93"/>
  <c r="BL93"/>
  <c r="BH93"/>
  <c r="BG93"/>
  <c r="BB93"/>
  <c r="BA93"/>
  <c r="AZ93"/>
  <c r="AY93"/>
  <c r="AX93"/>
  <c r="AW93"/>
  <c r="AV93"/>
  <c r="AQ93"/>
  <c r="AP93"/>
  <c r="AO93"/>
  <c r="AN93"/>
  <c r="AM93"/>
  <c r="AL93"/>
  <c r="AK93"/>
  <c r="AS93" s="1"/>
  <c r="AF93"/>
  <c r="AE93"/>
  <c r="AD93"/>
  <c r="AC93"/>
  <c r="AB93"/>
  <c r="AA93"/>
  <c r="Z93"/>
  <c r="Y93"/>
  <c r="X93"/>
  <c r="W93"/>
  <c r="V93"/>
  <c r="U93"/>
  <c r="T93"/>
  <c r="S93"/>
  <c r="AR92"/>
  <c r="BL91"/>
  <c r="BQ89"/>
  <c r="BH88"/>
  <c r="BG88"/>
  <c r="BD88"/>
  <c r="BB88"/>
  <c r="BA88"/>
  <c r="AZ88"/>
  <c r="AY88"/>
  <c r="AX88"/>
  <c r="AW88"/>
  <c r="AV88"/>
  <c r="AQ88"/>
  <c r="AP88"/>
  <c r="AO88"/>
  <c r="AN88"/>
  <c r="AM88"/>
  <c r="AL88"/>
  <c r="AK88"/>
  <c r="AF88"/>
  <c r="AE88"/>
  <c r="AD88"/>
  <c r="AC88"/>
  <c r="AB88"/>
  <c r="AA88"/>
  <c r="Z88"/>
  <c r="Y88"/>
  <c r="X88"/>
  <c r="W88"/>
  <c r="V88"/>
  <c r="U88"/>
  <c r="T88"/>
  <c r="S88"/>
  <c r="BQ87"/>
  <c r="BH87"/>
  <c r="BG87"/>
  <c r="BB87"/>
  <c r="BA87"/>
  <c r="AZ87"/>
  <c r="AY87"/>
  <c r="AX87"/>
  <c r="AW87"/>
  <c r="AV87"/>
  <c r="BD87" s="1"/>
  <c r="AQ87"/>
  <c r="AP87"/>
  <c r="AO87"/>
  <c r="AN87"/>
  <c r="AM87"/>
  <c r="AL87"/>
  <c r="AK87"/>
  <c r="AF87"/>
  <c r="AE87"/>
  <c r="AD87"/>
  <c r="AC87"/>
  <c r="AB87"/>
  <c r="AA87"/>
  <c r="Z87"/>
  <c r="Y87"/>
  <c r="X87"/>
  <c r="W87"/>
  <c r="V87"/>
  <c r="U87"/>
  <c r="T87"/>
  <c r="AH87" s="1"/>
  <c r="S87"/>
  <c r="BH86"/>
  <c r="BG86"/>
  <c r="BB86"/>
  <c r="BA86"/>
  <c r="AZ86"/>
  <c r="AY86"/>
  <c r="AX86"/>
  <c r="AW86"/>
  <c r="AV86"/>
  <c r="AQ86"/>
  <c r="AP86"/>
  <c r="AO86"/>
  <c r="AN86"/>
  <c r="AM86"/>
  <c r="AL86"/>
  <c r="AK86"/>
  <c r="AS86" s="1"/>
  <c r="AF86"/>
  <c r="AE86"/>
  <c r="AD86"/>
  <c r="AC86"/>
  <c r="AB86"/>
  <c r="AA86"/>
  <c r="Z86"/>
  <c r="Y86"/>
  <c r="X86"/>
  <c r="W86"/>
  <c r="V86"/>
  <c r="U86"/>
  <c r="T86"/>
  <c r="S86"/>
  <c r="BQ85"/>
  <c r="BH85"/>
  <c r="BG85"/>
  <c r="BD85"/>
  <c r="BB85"/>
  <c r="BA85"/>
  <c r="AZ85"/>
  <c r="AY85"/>
  <c r="AX85"/>
  <c r="AW85"/>
  <c r="AV85"/>
  <c r="AQ85"/>
  <c r="AP85"/>
  <c r="AO85"/>
  <c r="AN85"/>
  <c r="AM85"/>
  <c r="AL85"/>
  <c r="AK85"/>
  <c r="AF85"/>
  <c r="AE85"/>
  <c r="AD85"/>
  <c r="AC85"/>
  <c r="AB85"/>
  <c r="AA85"/>
  <c r="Z85"/>
  <c r="Y85"/>
  <c r="X85"/>
  <c r="W85"/>
  <c r="V85"/>
  <c r="U85"/>
  <c r="T85"/>
  <c r="S85"/>
  <c r="BL84"/>
  <c r="BH84"/>
  <c r="BG84"/>
  <c r="BB84"/>
  <c r="BA84"/>
  <c r="AZ84"/>
  <c r="AY84"/>
  <c r="AX84"/>
  <c r="AW84"/>
  <c r="AV84"/>
  <c r="AQ84"/>
  <c r="AP84"/>
  <c r="AO84"/>
  <c r="AN84"/>
  <c r="AM84"/>
  <c r="AL84"/>
  <c r="AK84"/>
  <c r="AF84"/>
  <c r="AE84"/>
  <c r="AD84"/>
  <c r="AC84"/>
  <c r="AB84"/>
  <c r="AA84"/>
  <c r="Z84"/>
  <c r="Y84"/>
  <c r="X84"/>
  <c r="W84"/>
  <c r="V84"/>
  <c r="U84"/>
  <c r="T84"/>
  <c r="S84"/>
  <c r="BQ83"/>
  <c r="BL83"/>
  <c r="BH83"/>
  <c r="BG83"/>
  <c r="BB83"/>
  <c r="BA83"/>
  <c r="AZ83"/>
  <c r="AY83"/>
  <c r="AX83"/>
  <c r="BD83" s="1"/>
  <c r="AW83"/>
  <c r="AV83"/>
  <c r="AQ83"/>
  <c r="AP83"/>
  <c r="AO83"/>
  <c r="AN83"/>
  <c r="AM83"/>
  <c r="AL83"/>
  <c r="AK83"/>
  <c r="AF83"/>
  <c r="AE83"/>
  <c r="AD83"/>
  <c r="AC83"/>
  <c r="AB83"/>
  <c r="AA83"/>
  <c r="Z83"/>
  <c r="Y83"/>
  <c r="X83"/>
  <c r="W83"/>
  <c r="V83"/>
  <c r="U83"/>
  <c r="T83"/>
  <c r="S83"/>
  <c r="AR82"/>
  <c r="BQ79"/>
  <c r="BI78"/>
  <c r="BI88" s="1"/>
  <c r="BI98" s="1"/>
  <c r="BH78"/>
  <c r="BG78"/>
  <c r="BB78"/>
  <c r="BA78"/>
  <c r="AZ78"/>
  <c r="AY78"/>
  <c r="AX78"/>
  <c r="AW78"/>
  <c r="AV78"/>
  <c r="AQ78"/>
  <c r="AP78"/>
  <c r="AO78"/>
  <c r="AN78"/>
  <c r="AM78"/>
  <c r="AL78"/>
  <c r="AK78"/>
  <c r="AF78"/>
  <c r="AE78"/>
  <c r="AD78"/>
  <c r="AC78"/>
  <c r="AB78"/>
  <c r="AA78"/>
  <c r="Z78"/>
  <c r="Y78"/>
  <c r="X78"/>
  <c r="W78"/>
  <c r="V78"/>
  <c r="U78"/>
  <c r="T78"/>
  <c r="S78"/>
  <c r="BQ77"/>
  <c r="BI77"/>
  <c r="BI87" s="1"/>
  <c r="BI97" s="1"/>
  <c r="BH77"/>
  <c r="BG77"/>
  <c r="BB77"/>
  <c r="BA77"/>
  <c r="AZ77"/>
  <c r="AY77"/>
  <c r="AX77"/>
  <c r="AW77"/>
  <c r="AV77"/>
  <c r="AQ77"/>
  <c r="AP77"/>
  <c r="AO77"/>
  <c r="AN77"/>
  <c r="AM77"/>
  <c r="AL77"/>
  <c r="AK77"/>
  <c r="AS77" s="1"/>
  <c r="AF77"/>
  <c r="AE77"/>
  <c r="AD77"/>
  <c r="AC77"/>
  <c r="AB77"/>
  <c r="AA77"/>
  <c r="Z77"/>
  <c r="Y77"/>
  <c r="X77"/>
  <c r="W77"/>
  <c r="V77"/>
  <c r="U77"/>
  <c r="T77"/>
  <c r="S77"/>
  <c r="BI76"/>
  <c r="BI86" s="1"/>
  <c r="BI96" s="1"/>
  <c r="BH76"/>
  <c r="BG76"/>
  <c r="BB76"/>
  <c r="BA76"/>
  <c r="AZ76"/>
  <c r="AY76"/>
  <c r="AX76"/>
  <c r="AW76"/>
  <c r="AV76"/>
  <c r="AQ76"/>
  <c r="AP76"/>
  <c r="AO76"/>
  <c r="AN76"/>
  <c r="AM76"/>
  <c r="AL76"/>
  <c r="AK76"/>
  <c r="AF76"/>
  <c r="AE76"/>
  <c r="AD76"/>
  <c r="AC76"/>
  <c r="AB76"/>
  <c r="AA76"/>
  <c r="Z76"/>
  <c r="Y76"/>
  <c r="X76"/>
  <c r="W76"/>
  <c r="V76"/>
  <c r="U76"/>
  <c r="T76"/>
  <c r="S76"/>
  <c r="AG76" s="1"/>
  <c r="BQ75"/>
  <c r="BI75"/>
  <c r="BI85" s="1"/>
  <c r="BI95" s="1"/>
  <c r="BH75"/>
  <c r="BG75"/>
  <c r="BD75"/>
  <c r="BB75"/>
  <c r="BA75"/>
  <c r="AZ75"/>
  <c r="AY75"/>
  <c r="AX75"/>
  <c r="AW75"/>
  <c r="AV75"/>
  <c r="AQ75"/>
  <c r="AP75"/>
  <c r="AO75"/>
  <c r="AN75"/>
  <c r="AM75"/>
  <c r="AL75"/>
  <c r="AK75"/>
  <c r="AF75"/>
  <c r="AE75"/>
  <c r="AD75"/>
  <c r="AC75"/>
  <c r="AB75"/>
  <c r="AA75"/>
  <c r="Z75"/>
  <c r="Y75"/>
  <c r="X75"/>
  <c r="W75"/>
  <c r="V75"/>
  <c r="U75"/>
  <c r="T75"/>
  <c r="S75"/>
  <c r="BL74"/>
  <c r="BI74"/>
  <c r="BI84" s="1"/>
  <c r="BI94" s="1"/>
  <c r="BH74"/>
  <c r="BG74"/>
  <c r="BB74"/>
  <c r="BA74"/>
  <c r="AZ74"/>
  <c r="AY74"/>
  <c r="AX74"/>
  <c r="AW74"/>
  <c r="AV74"/>
  <c r="BD74" s="1"/>
  <c r="AQ74"/>
  <c r="AP74"/>
  <c r="AO74"/>
  <c r="AN74"/>
  <c r="AM74"/>
  <c r="AL74"/>
  <c r="AK74"/>
  <c r="AF74"/>
  <c r="AE74"/>
  <c r="AD74"/>
  <c r="AC74"/>
  <c r="AB74"/>
  <c r="AA74"/>
  <c r="Z74"/>
  <c r="Y74"/>
  <c r="X74"/>
  <c r="W74"/>
  <c r="V74"/>
  <c r="U74"/>
  <c r="T74"/>
  <c r="S74"/>
  <c r="BQ73"/>
  <c r="BL73"/>
  <c r="BI73"/>
  <c r="BI83" s="1"/>
  <c r="BI93" s="1"/>
  <c r="BH73"/>
  <c r="BG73"/>
  <c r="BB73"/>
  <c r="BA73"/>
  <c r="AZ73"/>
  <c r="AY73"/>
  <c r="AX73"/>
  <c r="AW73"/>
  <c r="AV73"/>
  <c r="AQ73"/>
  <c r="AP73"/>
  <c r="AO73"/>
  <c r="AN73"/>
  <c r="AM73"/>
  <c r="AL73"/>
  <c r="AK73"/>
  <c r="AF73"/>
  <c r="AE73"/>
  <c r="AD73"/>
  <c r="AC73"/>
  <c r="AB73"/>
  <c r="AA73"/>
  <c r="Z73"/>
  <c r="Y73"/>
  <c r="X73"/>
  <c r="W73"/>
  <c r="V73"/>
  <c r="U73"/>
  <c r="T73"/>
  <c r="S73"/>
  <c r="AR72"/>
  <c r="R72"/>
  <c r="R82" s="1"/>
  <c r="R92" s="1"/>
  <c r="A72"/>
  <c r="A82" s="1"/>
  <c r="A92" s="1"/>
  <c r="BL71"/>
  <c r="BQ69"/>
  <c r="BH68"/>
  <c r="BG68"/>
  <c r="BB68"/>
  <c r="BA68"/>
  <c r="AZ68"/>
  <c r="AY68"/>
  <c r="AX68"/>
  <c r="AW68"/>
  <c r="AV68"/>
  <c r="BD68" s="1"/>
  <c r="AQ68"/>
  <c r="AP68"/>
  <c r="AO68"/>
  <c r="AN68"/>
  <c r="AM68"/>
  <c r="AL68"/>
  <c r="AK68"/>
  <c r="AF68"/>
  <c r="AE68"/>
  <c r="AD68"/>
  <c r="AC68"/>
  <c r="AB68"/>
  <c r="AA68"/>
  <c r="Z68"/>
  <c r="Y68"/>
  <c r="X68"/>
  <c r="W68"/>
  <c r="V68"/>
  <c r="U68"/>
  <c r="T68"/>
  <c r="S68"/>
  <c r="BQ67"/>
  <c r="BH67"/>
  <c r="BG67"/>
  <c r="BB67"/>
  <c r="BA67"/>
  <c r="AZ67"/>
  <c r="AY67"/>
  <c r="AX67"/>
  <c r="AW67"/>
  <c r="AV67"/>
  <c r="BD67" s="1"/>
  <c r="AQ67"/>
  <c r="AP67"/>
  <c r="AO67"/>
  <c r="AN67"/>
  <c r="AM67"/>
  <c r="AL67"/>
  <c r="AK67"/>
  <c r="AS67" s="1"/>
  <c r="AF67"/>
  <c r="AE67"/>
  <c r="AD67"/>
  <c r="AC67"/>
  <c r="AB67"/>
  <c r="AA67"/>
  <c r="Z67"/>
  <c r="Y67"/>
  <c r="X67"/>
  <c r="W67"/>
  <c r="V67"/>
  <c r="U67"/>
  <c r="T67"/>
  <c r="AH67" s="1"/>
  <c r="S67"/>
  <c r="BH66"/>
  <c r="BG66"/>
  <c r="BB66"/>
  <c r="BA66"/>
  <c r="AZ66"/>
  <c r="AY66"/>
  <c r="AX66"/>
  <c r="AW66"/>
  <c r="AV66"/>
  <c r="AQ66"/>
  <c r="AP66"/>
  <c r="AO66"/>
  <c r="AN66"/>
  <c r="AM66"/>
  <c r="AL66"/>
  <c r="AK66"/>
  <c r="AS66" s="1"/>
  <c r="AF66"/>
  <c r="AE66"/>
  <c r="AD66"/>
  <c r="AC66"/>
  <c r="AB66"/>
  <c r="AA66"/>
  <c r="Z66"/>
  <c r="Y66"/>
  <c r="X66"/>
  <c r="W66"/>
  <c r="V66"/>
  <c r="U66"/>
  <c r="T66"/>
  <c r="S66"/>
  <c r="BQ65"/>
  <c r="BH65"/>
  <c r="BG65"/>
  <c r="BB65"/>
  <c r="BA65"/>
  <c r="AZ65"/>
  <c r="AY65"/>
  <c r="AX65"/>
  <c r="AW65"/>
  <c r="AV65"/>
  <c r="AQ65"/>
  <c r="AP65"/>
  <c r="AO65"/>
  <c r="AN65"/>
  <c r="AM65"/>
  <c r="AL65"/>
  <c r="AK65"/>
  <c r="AS65" s="1"/>
  <c r="AF65"/>
  <c r="AE65"/>
  <c r="AD65"/>
  <c r="AC65"/>
  <c r="AB65"/>
  <c r="AA65"/>
  <c r="Z65"/>
  <c r="Y65"/>
  <c r="X65"/>
  <c r="W65"/>
  <c r="V65"/>
  <c r="U65"/>
  <c r="T65"/>
  <c r="S65"/>
  <c r="BL64"/>
  <c r="BH64"/>
  <c r="BG64"/>
  <c r="BB64"/>
  <c r="BA64"/>
  <c r="AZ64"/>
  <c r="AY64"/>
  <c r="AX64"/>
  <c r="AW64"/>
  <c r="AV64"/>
  <c r="AQ64"/>
  <c r="AP64"/>
  <c r="AO64"/>
  <c r="AN64"/>
  <c r="AM64"/>
  <c r="AL64"/>
  <c r="AK64"/>
  <c r="AF64"/>
  <c r="AE64"/>
  <c r="AD64"/>
  <c r="AC64"/>
  <c r="AB64"/>
  <c r="AA64"/>
  <c r="Z64"/>
  <c r="Y64"/>
  <c r="X64"/>
  <c r="W64"/>
  <c r="V64"/>
  <c r="AH64" s="1"/>
  <c r="U64"/>
  <c r="T64"/>
  <c r="S64"/>
  <c r="BQ63"/>
  <c r="BL63"/>
  <c r="BH63"/>
  <c r="BG63"/>
  <c r="BB63"/>
  <c r="BA63"/>
  <c r="AZ63"/>
  <c r="AY63"/>
  <c r="AX63"/>
  <c r="AW63"/>
  <c r="AV63"/>
  <c r="AQ63"/>
  <c r="AP63"/>
  <c r="AO63"/>
  <c r="AN63"/>
  <c r="AM63"/>
  <c r="AL63"/>
  <c r="AK63"/>
  <c r="AS63" s="1"/>
  <c r="AF63"/>
  <c r="AE63"/>
  <c r="AD63"/>
  <c r="AC63"/>
  <c r="AB63"/>
  <c r="AA63"/>
  <c r="Z63"/>
  <c r="Y63"/>
  <c r="X63"/>
  <c r="W63"/>
  <c r="V63"/>
  <c r="U63"/>
  <c r="T63"/>
  <c r="S63"/>
  <c r="AR62"/>
  <c r="BL61"/>
  <c r="BL59"/>
  <c r="BL58"/>
  <c r="BL57"/>
  <c r="BQ43"/>
  <c r="BH42"/>
  <c r="BG42"/>
  <c r="BB42"/>
  <c r="BA42"/>
  <c r="AZ42"/>
  <c r="AY42"/>
  <c r="AX42"/>
  <c r="AW42"/>
  <c r="AV42"/>
  <c r="AQ42"/>
  <c r="AP42"/>
  <c r="AO42"/>
  <c r="AN42"/>
  <c r="AM42"/>
  <c r="AL42"/>
  <c r="AK42"/>
  <c r="AF42"/>
  <c r="AE42"/>
  <c r="AD42"/>
  <c r="AC42"/>
  <c r="AB42"/>
  <c r="AA42"/>
  <c r="Z42"/>
  <c r="Y42"/>
  <c r="X42"/>
  <c r="W42"/>
  <c r="V42"/>
  <c r="U42"/>
  <c r="T42"/>
  <c r="S42"/>
  <c r="AG42" s="1"/>
  <c r="BQ41"/>
  <c r="BH41"/>
  <c r="BG41"/>
  <c r="BB41"/>
  <c r="BA41"/>
  <c r="AZ41"/>
  <c r="AY41"/>
  <c r="AX41"/>
  <c r="AW41"/>
  <c r="AV41"/>
  <c r="BD41" s="1"/>
  <c r="AQ41"/>
  <c r="AP41"/>
  <c r="AO41"/>
  <c r="AN41"/>
  <c r="AM41"/>
  <c r="AL41"/>
  <c r="AK41"/>
  <c r="AF41"/>
  <c r="AE41"/>
  <c r="AD41"/>
  <c r="AC41"/>
  <c r="AB41"/>
  <c r="AA41"/>
  <c r="Z41"/>
  <c r="Y41"/>
  <c r="X41"/>
  <c r="W41"/>
  <c r="V41"/>
  <c r="U41"/>
  <c r="T41"/>
  <c r="AH41" s="1"/>
  <c r="S41"/>
  <c r="BH40"/>
  <c r="BG40"/>
  <c r="BB40"/>
  <c r="BA40"/>
  <c r="AZ40"/>
  <c r="AY40"/>
  <c r="AX40"/>
  <c r="AW40"/>
  <c r="AV40"/>
  <c r="AQ40"/>
  <c r="AP40"/>
  <c r="AO40"/>
  <c r="AN40"/>
  <c r="AM40"/>
  <c r="AL40"/>
  <c r="AK40"/>
  <c r="AF40"/>
  <c r="AE40"/>
  <c r="AD40"/>
  <c r="AC40"/>
  <c r="AB40"/>
  <c r="AA40"/>
  <c r="Z40"/>
  <c r="Y40"/>
  <c r="X40"/>
  <c r="W40"/>
  <c r="V40"/>
  <c r="U40"/>
  <c r="T40"/>
  <c r="S40"/>
  <c r="BQ39"/>
  <c r="BH39"/>
  <c r="BG39"/>
  <c r="BB39"/>
  <c r="BA39"/>
  <c r="AZ39"/>
  <c r="AY39"/>
  <c r="AX39"/>
  <c r="AW39"/>
  <c r="AV39"/>
  <c r="AQ39"/>
  <c r="AP39"/>
  <c r="AO39"/>
  <c r="AN39"/>
  <c r="AM39"/>
  <c r="AL39"/>
  <c r="AK39"/>
  <c r="AF39"/>
  <c r="AE39"/>
  <c r="AD39"/>
  <c r="AC39"/>
  <c r="AB39"/>
  <c r="AA39"/>
  <c r="Z39"/>
  <c r="Y39"/>
  <c r="X39"/>
  <c r="W39"/>
  <c r="V39"/>
  <c r="U39"/>
  <c r="T39"/>
  <c r="S39"/>
  <c r="BL38"/>
  <c r="BH38"/>
  <c r="BG38"/>
  <c r="BB38"/>
  <c r="BA38"/>
  <c r="AZ38"/>
  <c r="AY38"/>
  <c r="AX38"/>
  <c r="AW38"/>
  <c r="AV38"/>
  <c r="AQ38"/>
  <c r="AP38"/>
  <c r="AO38"/>
  <c r="AN38"/>
  <c r="AM38"/>
  <c r="AL38"/>
  <c r="AK38"/>
  <c r="AS38" s="1"/>
  <c r="AF38"/>
  <c r="AE38"/>
  <c r="AD38"/>
  <c r="AC38"/>
  <c r="AB38"/>
  <c r="AA38"/>
  <c r="Z38"/>
  <c r="Y38"/>
  <c r="X38"/>
  <c r="W38"/>
  <c r="V38"/>
  <c r="U38"/>
  <c r="T38"/>
  <c r="S38"/>
  <c r="BQ37"/>
  <c r="BL37"/>
  <c r="BH37"/>
  <c r="BG37"/>
  <c r="BB37"/>
  <c r="BA37"/>
  <c r="AZ37"/>
  <c r="AY37"/>
  <c r="AX37"/>
  <c r="AW37"/>
  <c r="AV37"/>
  <c r="AQ37"/>
  <c r="AP37"/>
  <c r="AO37"/>
  <c r="AN37"/>
  <c r="AM37"/>
  <c r="AL37"/>
  <c r="AK37"/>
  <c r="AF37"/>
  <c r="AE37"/>
  <c r="AD37"/>
  <c r="AC37"/>
  <c r="AB37"/>
  <c r="AA37"/>
  <c r="Z37"/>
  <c r="Y37"/>
  <c r="X37"/>
  <c r="W37"/>
  <c r="V37"/>
  <c r="U37"/>
  <c r="T37"/>
  <c r="S37"/>
  <c r="AG37" s="1"/>
  <c r="AR36"/>
  <c r="BL35"/>
  <c r="BQ33"/>
  <c r="BH32"/>
  <c r="BG32"/>
  <c r="BB32"/>
  <c r="BA32"/>
  <c r="AZ32"/>
  <c r="AY32"/>
  <c r="AX32"/>
  <c r="AW32"/>
  <c r="AV32"/>
  <c r="AQ32"/>
  <c r="AP32"/>
  <c r="AO32"/>
  <c r="AN32"/>
  <c r="AM32"/>
  <c r="AL32"/>
  <c r="AK32"/>
  <c r="AS32" s="1"/>
  <c r="AF32"/>
  <c r="AE32"/>
  <c r="AD32"/>
  <c r="AC32"/>
  <c r="AB32"/>
  <c r="AA32"/>
  <c r="Z32"/>
  <c r="Y32"/>
  <c r="X32"/>
  <c r="W32"/>
  <c r="V32"/>
  <c r="U32"/>
  <c r="T32"/>
  <c r="S32"/>
  <c r="BQ31"/>
  <c r="BH31"/>
  <c r="BG31"/>
  <c r="BB31"/>
  <c r="BA31"/>
  <c r="AZ31"/>
  <c r="AY31"/>
  <c r="AX31"/>
  <c r="AW31"/>
  <c r="AV31"/>
  <c r="BD31" s="1"/>
  <c r="AQ31"/>
  <c r="AP31"/>
  <c r="AO31"/>
  <c r="AN31"/>
  <c r="AM31"/>
  <c r="AL31"/>
  <c r="AK31"/>
  <c r="AF31"/>
  <c r="AE31"/>
  <c r="AD31"/>
  <c r="AC31"/>
  <c r="AB31"/>
  <c r="AA31"/>
  <c r="Z31"/>
  <c r="Y31"/>
  <c r="X31"/>
  <c r="W31"/>
  <c r="V31"/>
  <c r="U31"/>
  <c r="T31"/>
  <c r="AH31" s="1"/>
  <c r="S31"/>
  <c r="BH30"/>
  <c r="BG30"/>
  <c r="BB30"/>
  <c r="BA30"/>
  <c r="AZ30"/>
  <c r="AY30"/>
  <c r="AX30"/>
  <c r="AW30"/>
  <c r="AV30"/>
  <c r="AQ30"/>
  <c r="AP30"/>
  <c r="AO30"/>
  <c r="AN30"/>
  <c r="AM30"/>
  <c r="AL30"/>
  <c r="AK30"/>
  <c r="AS30" s="1"/>
  <c r="AF30"/>
  <c r="AE30"/>
  <c r="AD30"/>
  <c r="AC30"/>
  <c r="AB30"/>
  <c r="AA30"/>
  <c r="Z30"/>
  <c r="Y30"/>
  <c r="X30"/>
  <c r="W30"/>
  <c r="V30"/>
  <c r="U30"/>
  <c r="T30"/>
  <c r="S30"/>
  <c r="BQ29"/>
  <c r="BH29"/>
  <c r="BG29"/>
  <c r="BB29"/>
  <c r="BA29"/>
  <c r="AZ29"/>
  <c r="AY29"/>
  <c r="AX29"/>
  <c r="AW29"/>
  <c r="AV29"/>
  <c r="BD29" s="1"/>
  <c r="AQ29"/>
  <c r="AP29"/>
  <c r="AO29"/>
  <c r="AN29"/>
  <c r="AM29"/>
  <c r="AL29"/>
  <c r="AK29"/>
  <c r="AF29"/>
  <c r="AE29"/>
  <c r="AD29"/>
  <c r="AC29"/>
  <c r="AB29"/>
  <c r="AA29"/>
  <c r="Z29"/>
  <c r="Y29"/>
  <c r="X29"/>
  <c r="W29"/>
  <c r="V29"/>
  <c r="U29"/>
  <c r="T29"/>
  <c r="S29"/>
  <c r="BL28"/>
  <c r="BH28"/>
  <c r="BG28"/>
  <c r="BB28"/>
  <c r="BA28"/>
  <c r="AZ28"/>
  <c r="AY28"/>
  <c r="AX28"/>
  <c r="AW28"/>
  <c r="AV28"/>
  <c r="BD28" s="1"/>
  <c r="AQ28"/>
  <c r="AP28"/>
  <c r="AO28"/>
  <c r="AN28"/>
  <c r="AM28"/>
  <c r="AL28"/>
  <c r="AK28"/>
  <c r="AF28"/>
  <c r="AE28"/>
  <c r="AD28"/>
  <c r="AC28"/>
  <c r="AB28"/>
  <c r="AA28"/>
  <c r="Z28"/>
  <c r="Y28"/>
  <c r="X28"/>
  <c r="W28"/>
  <c r="V28"/>
  <c r="U28"/>
  <c r="T28"/>
  <c r="S28"/>
  <c r="BQ27"/>
  <c r="BL27"/>
  <c r="BH27"/>
  <c r="BG27"/>
  <c r="BB27"/>
  <c r="BA27"/>
  <c r="AZ27"/>
  <c r="AY27"/>
  <c r="AX27"/>
  <c r="AW27"/>
  <c r="AV27"/>
  <c r="AQ27"/>
  <c r="AP27"/>
  <c r="AO27"/>
  <c r="AN27"/>
  <c r="AM27"/>
  <c r="AS27" s="1"/>
  <c r="AL27"/>
  <c r="AK27"/>
  <c r="AF27"/>
  <c r="AE27"/>
  <c r="AD27"/>
  <c r="AC27"/>
  <c r="AB27"/>
  <c r="AA27"/>
  <c r="Z27"/>
  <c r="Y27"/>
  <c r="X27"/>
  <c r="W27"/>
  <c r="V27"/>
  <c r="U27"/>
  <c r="T27"/>
  <c r="S27"/>
  <c r="AR26"/>
  <c r="BL25"/>
  <c r="BQ23"/>
  <c r="BI22"/>
  <c r="BI32" s="1"/>
  <c r="BI42" s="1"/>
  <c r="BH22"/>
  <c r="BG22"/>
  <c r="BB22"/>
  <c r="BA22"/>
  <c r="AZ22"/>
  <c r="AY22"/>
  <c r="AX22"/>
  <c r="AW22"/>
  <c r="AV22"/>
  <c r="BD22" s="1"/>
  <c r="AQ22"/>
  <c r="AP22"/>
  <c r="AO22"/>
  <c r="AN22"/>
  <c r="AM22"/>
  <c r="AL22"/>
  <c r="AK22"/>
  <c r="AF22"/>
  <c r="AE22"/>
  <c r="AD22"/>
  <c r="AC22"/>
  <c r="AB22"/>
  <c r="AA22"/>
  <c r="Z22"/>
  <c r="Y22"/>
  <c r="X22"/>
  <c r="W22"/>
  <c r="V22"/>
  <c r="U22"/>
  <c r="T22"/>
  <c r="AH22" s="1"/>
  <c r="S22"/>
  <c r="BQ21"/>
  <c r="BI21"/>
  <c r="BI31" s="1"/>
  <c r="BI41" s="1"/>
  <c r="BH21"/>
  <c r="BG21"/>
  <c r="BB21"/>
  <c r="BA21"/>
  <c r="AZ21"/>
  <c r="AY21"/>
  <c r="AX21"/>
  <c r="AW21"/>
  <c r="AV21"/>
  <c r="AQ21"/>
  <c r="AP21"/>
  <c r="AO21"/>
  <c r="AN21"/>
  <c r="AM21"/>
  <c r="AL21"/>
  <c r="AK21"/>
  <c r="AF21"/>
  <c r="AE21"/>
  <c r="AD21"/>
  <c r="AC21"/>
  <c r="AB21"/>
  <c r="AA21"/>
  <c r="Z21"/>
  <c r="Y21"/>
  <c r="X21"/>
  <c r="W21"/>
  <c r="V21"/>
  <c r="U21"/>
  <c r="T21"/>
  <c r="S21"/>
  <c r="AG21" s="1"/>
  <c r="BI20"/>
  <c r="BI30" s="1"/>
  <c r="BI40" s="1"/>
  <c r="BH20"/>
  <c r="BG20"/>
  <c r="BB20"/>
  <c r="BA20"/>
  <c r="AZ20"/>
  <c r="AY20"/>
  <c r="AX20"/>
  <c r="AW20"/>
  <c r="AV20"/>
  <c r="AQ20"/>
  <c r="AP20"/>
  <c r="AO20"/>
  <c r="AN20"/>
  <c r="AM20"/>
  <c r="AL20"/>
  <c r="AK20"/>
  <c r="AS20" s="1"/>
  <c r="AF20"/>
  <c r="AE20"/>
  <c r="AD20"/>
  <c r="AC20"/>
  <c r="AB20"/>
  <c r="AA20"/>
  <c r="Z20"/>
  <c r="Y20"/>
  <c r="X20"/>
  <c r="W20"/>
  <c r="V20"/>
  <c r="U20"/>
  <c r="T20"/>
  <c r="S20"/>
  <c r="BQ19"/>
  <c r="BI19"/>
  <c r="BI29" s="1"/>
  <c r="BI39" s="1"/>
  <c r="BH19"/>
  <c r="BG19"/>
  <c r="BB19"/>
  <c r="BA19"/>
  <c r="AZ19"/>
  <c r="AY19"/>
  <c r="AX19"/>
  <c r="AW19"/>
  <c r="AV19"/>
  <c r="AQ19"/>
  <c r="AP19"/>
  <c r="AO19"/>
  <c r="AN19"/>
  <c r="AM19"/>
  <c r="AL19"/>
  <c r="AK19"/>
  <c r="AF19"/>
  <c r="AE19"/>
  <c r="AD19"/>
  <c r="AC19"/>
  <c r="AB19"/>
  <c r="AA19"/>
  <c r="Z19"/>
  <c r="Y19"/>
  <c r="X19"/>
  <c r="W19"/>
  <c r="V19"/>
  <c r="U19"/>
  <c r="T19"/>
  <c r="S19"/>
  <c r="BL18"/>
  <c r="BI18"/>
  <c r="BI28" s="1"/>
  <c r="BI38" s="1"/>
  <c r="BH18"/>
  <c r="BG18"/>
  <c r="BB18"/>
  <c r="BA18"/>
  <c r="AZ18"/>
  <c r="AY18"/>
  <c r="AX18"/>
  <c r="AW18"/>
  <c r="AV18"/>
  <c r="AQ18"/>
  <c r="AP18"/>
  <c r="AO18"/>
  <c r="AN18"/>
  <c r="AM18"/>
  <c r="AL18"/>
  <c r="AK18"/>
  <c r="AS18" s="1"/>
  <c r="AF18"/>
  <c r="AE18"/>
  <c r="AD18"/>
  <c r="AC18"/>
  <c r="AB18"/>
  <c r="AA18"/>
  <c r="Z18"/>
  <c r="Y18"/>
  <c r="X18"/>
  <c r="W18"/>
  <c r="V18"/>
  <c r="U18"/>
  <c r="T18"/>
  <c r="S18"/>
  <c r="BQ17"/>
  <c r="BL17"/>
  <c r="BI17"/>
  <c r="BI27" s="1"/>
  <c r="BI37" s="1"/>
  <c r="BH17"/>
  <c r="BG17"/>
  <c r="BB17"/>
  <c r="BA17"/>
  <c r="AZ17"/>
  <c r="AY17"/>
  <c r="AX17"/>
  <c r="AW17"/>
  <c r="AV17"/>
  <c r="AQ17"/>
  <c r="AP17"/>
  <c r="AO17"/>
  <c r="AN17"/>
  <c r="AM17"/>
  <c r="AL17"/>
  <c r="AK17"/>
  <c r="AF17"/>
  <c r="AE17"/>
  <c r="AD17"/>
  <c r="AC17"/>
  <c r="AB17"/>
  <c r="AA17"/>
  <c r="Z17"/>
  <c r="Y17"/>
  <c r="X17"/>
  <c r="W17"/>
  <c r="V17"/>
  <c r="U17"/>
  <c r="T17"/>
  <c r="S17"/>
  <c r="AR16"/>
  <c r="R16"/>
  <c r="R26" s="1"/>
  <c r="R36" s="1"/>
  <c r="A16"/>
  <c r="A26" s="1"/>
  <c r="A36" s="1"/>
  <c r="BL15"/>
  <c r="BQ13"/>
  <c r="BH12"/>
  <c r="BG12"/>
  <c r="BB12"/>
  <c r="BA12"/>
  <c r="AZ12"/>
  <c r="AY12"/>
  <c r="AX12"/>
  <c r="AW12"/>
  <c r="AV12"/>
  <c r="AQ12"/>
  <c r="AP12"/>
  <c r="AO12"/>
  <c r="AN12"/>
  <c r="AM12"/>
  <c r="AL12"/>
  <c r="AK12"/>
  <c r="AS12" s="1"/>
  <c r="AF12"/>
  <c r="AE12"/>
  <c r="AD12"/>
  <c r="AC12"/>
  <c r="AB12"/>
  <c r="AA12"/>
  <c r="Z12"/>
  <c r="Y12"/>
  <c r="X12"/>
  <c r="W12"/>
  <c r="V12"/>
  <c r="U12"/>
  <c r="T12"/>
  <c r="S12"/>
  <c r="BQ11"/>
  <c r="BH11"/>
  <c r="BG11"/>
  <c r="BD11"/>
  <c r="BB11"/>
  <c r="BA11"/>
  <c r="AZ11"/>
  <c r="AY11"/>
  <c r="AX11"/>
  <c r="AW11"/>
  <c r="AV11"/>
  <c r="AQ11"/>
  <c r="AP11"/>
  <c r="AO11"/>
  <c r="AN11"/>
  <c r="AM11"/>
  <c r="AL11"/>
  <c r="AK11"/>
  <c r="AF11"/>
  <c r="AE11"/>
  <c r="AD11"/>
  <c r="AC11"/>
  <c r="AB11"/>
  <c r="AA11"/>
  <c r="Z11"/>
  <c r="Y11"/>
  <c r="X11"/>
  <c r="W11"/>
  <c r="V11"/>
  <c r="U11"/>
  <c r="T11"/>
  <c r="S11"/>
  <c r="BH10"/>
  <c r="BG10"/>
  <c r="BB10"/>
  <c r="BA10"/>
  <c r="AZ10"/>
  <c r="AY10"/>
  <c r="AX10"/>
  <c r="AW10"/>
  <c r="AV10"/>
  <c r="AQ10"/>
  <c r="AP10"/>
  <c r="AO10"/>
  <c r="AN10"/>
  <c r="AM10"/>
  <c r="AL10"/>
  <c r="AK10"/>
  <c r="AF10"/>
  <c r="AE10"/>
  <c r="AD10"/>
  <c r="AC10"/>
  <c r="AB10"/>
  <c r="AA10"/>
  <c r="Z10"/>
  <c r="Y10"/>
  <c r="X10"/>
  <c r="W10"/>
  <c r="V10"/>
  <c r="AH10" s="1"/>
  <c r="U10"/>
  <c r="T10"/>
  <c r="S10"/>
  <c r="BQ9"/>
  <c r="BH9"/>
  <c r="BG9"/>
  <c r="BB9"/>
  <c r="BA9"/>
  <c r="AZ9"/>
  <c r="AY9"/>
  <c r="BD9" s="1"/>
  <c r="AX9"/>
  <c r="AW9"/>
  <c r="AV9"/>
  <c r="AQ9"/>
  <c r="AP9"/>
  <c r="AO9"/>
  <c r="AN9"/>
  <c r="AM9"/>
  <c r="AL9"/>
  <c r="AK9"/>
  <c r="AF9"/>
  <c r="AE9"/>
  <c r="AD9"/>
  <c r="AC9"/>
  <c r="AB9"/>
  <c r="AA9"/>
  <c r="Z9"/>
  <c r="Y9"/>
  <c r="X9"/>
  <c r="W9"/>
  <c r="V9"/>
  <c r="U9"/>
  <c r="T9"/>
  <c r="S9"/>
  <c r="AG9" s="1"/>
  <c r="BL8"/>
  <c r="BH8"/>
  <c r="BG8"/>
  <c r="BB8"/>
  <c r="BA8"/>
  <c r="AZ8"/>
  <c r="AY8"/>
  <c r="AX8"/>
  <c r="AW8"/>
  <c r="AV8"/>
  <c r="AQ8"/>
  <c r="AP8"/>
  <c r="AO8"/>
  <c r="AN8"/>
  <c r="AM8"/>
  <c r="AL8"/>
  <c r="AK8"/>
  <c r="AF8"/>
  <c r="AE8"/>
  <c r="AD8"/>
  <c r="AC8"/>
  <c r="AB8"/>
  <c r="AA8"/>
  <c r="Z8"/>
  <c r="Y8"/>
  <c r="X8"/>
  <c r="W8"/>
  <c r="V8"/>
  <c r="U8"/>
  <c r="T8"/>
  <c r="S8"/>
  <c r="BQ7"/>
  <c r="BL7"/>
  <c r="BJ7"/>
  <c r="BJ8" s="1"/>
  <c r="BJ9" s="1"/>
  <c r="BJ10" s="1"/>
  <c r="BJ11" s="1"/>
  <c r="BJ12" s="1"/>
  <c r="BJ17" s="1"/>
  <c r="BJ18" s="1"/>
  <c r="BJ19" s="1"/>
  <c r="BJ20" s="1"/>
  <c r="BJ21" s="1"/>
  <c r="BJ22" s="1"/>
  <c r="BJ27" s="1"/>
  <c r="BJ28" s="1"/>
  <c r="BJ29" s="1"/>
  <c r="BJ30" s="1"/>
  <c r="BJ31" s="1"/>
  <c r="BJ32" s="1"/>
  <c r="BJ37" s="1"/>
  <c r="BJ38" s="1"/>
  <c r="BJ39" s="1"/>
  <c r="BJ40" s="1"/>
  <c r="BJ41" s="1"/>
  <c r="BJ42" s="1"/>
  <c r="BJ63" s="1"/>
  <c r="BJ64" s="1"/>
  <c r="BJ65" s="1"/>
  <c r="BJ66" s="1"/>
  <c r="BJ67" s="1"/>
  <c r="BJ68" s="1"/>
  <c r="BJ73" s="1"/>
  <c r="BJ74" s="1"/>
  <c r="BJ75" s="1"/>
  <c r="BJ76" s="1"/>
  <c r="BJ77" s="1"/>
  <c r="BJ78" s="1"/>
  <c r="BJ83" s="1"/>
  <c r="BJ84" s="1"/>
  <c r="BJ85" s="1"/>
  <c r="BJ86" s="1"/>
  <c r="BJ87" s="1"/>
  <c r="BJ88" s="1"/>
  <c r="BJ93" s="1"/>
  <c r="BJ94" s="1"/>
  <c r="BJ95" s="1"/>
  <c r="BJ96" s="1"/>
  <c r="BJ97" s="1"/>
  <c r="BJ98" s="1"/>
  <c r="BH7"/>
  <c r="BG7"/>
  <c r="BB7"/>
  <c r="BA7"/>
  <c r="AZ7"/>
  <c r="AY7"/>
  <c r="AX7"/>
  <c r="AW7"/>
  <c r="AV7"/>
  <c r="AQ7"/>
  <c r="AP7"/>
  <c r="AO7"/>
  <c r="AN7"/>
  <c r="AM7"/>
  <c r="AL7"/>
  <c r="AK7"/>
  <c r="AF7"/>
  <c r="AE7"/>
  <c r="AD7"/>
  <c r="AC7"/>
  <c r="AB7"/>
  <c r="AA7"/>
  <c r="Z7"/>
  <c r="Y7"/>
  <c r="X7"/>
  <c r="W7"/>
  <c r="V7"/>
  <c r="U7"/>
  <c r="T7"/>
  <c r="AH7" s="1"/>
  <c r="S7"/>
  <c r="AR6"/>
  <c r="AR1" s="1"/>
  <c r="BL5"/>
  <c r="C51" i="9"/>
  <c r="BC11" i="38" l="1"/>
  <c r="AJ11"/>
  <c r="AT11"/>
  <c r="AT28"/>
  <c r="BC28"/>
  <c r="AJ28"/>
  <c r="BC31"/>
  <c r="AJ31"/>
  <c r="AT31"/>
  <c r="AT32"/>
  <c r="BC32"/>
  <c r="AJ32"/>
  <c r="AT38"/>
  <c r="BC38"/>
  <c r="AJ38"/>
  <c r="AU43"/>
  <c r="AI43"/>
  <c r="AR43"/>
  <c r="CG64"/>
  <c r="AU63"/>
  <c r="AI63"/>
  <c r="AR63"/>
  <c r="AU65"/>
  <c r="AI65"/>
  <c r="AR65"/>
  <c r="CG66"/>
  <c r="AT67"/>
  <c r="BC67"/>
  <c r="AJ67"/>
  <c r="AR72"/>
  <c r="AU72"/>
  <c r="AI72"/>
  <c r="BC74"/>
  <c r="AJ74"/>
  <c r="AT74"/>
  <c r="AT75"/>
  <c r="BC75"/>
  <c r="AJ75"/>
  <c r="AR77"/>
  <c r="AU77"/>
  <c r="AI77"/>
  <c r="AJ83"/>
  <c r="AT83"/>
  <c r="BC83"/>
  <c r="AT84"/>
  <c r="BC84"/>
  <c r="AJ84"/>
  <c r="AJ87"/>
  <c r="AT87"/>
  <c r="BC87"/>
  <c r="BC93"/>
  <c r="AJ93"/>
  <c r="AT93"/>
  <c r="AT94"/>
  <c r="BC94"/>
  <c r="AJ94"/>
  <c r="AT97"/>
  <c r="BC97"/>
  <c r="AJ97"/>
  <c r="AT8"/>
  <c r="BC8"/>
  <c r="AJ8"/>
  <c r="BE13" s="1"/>
  <c r="AJ9"/>
  <c r="AT9"/>
  <c r="BX13" s="1"/>
  <c r="BC9"/>
  <c r="AU11"/>
  <c r="AI11"/>
  <c r="CA7" s="1"/>
  <c r="AR11"/>
  <c r="BX9"/>
  <c r="AT12"/>
  <c r="BC12"/>
  <c r="AJ12"/>
  <c r="AJ18"/>
  <c r="AT18"/>
  <c r="BC18"/>
  <c r="AT20"/>
  <c r="BC20"/>
  <c r="AJ20"/>
  <c r="AU22"/>
  <c r="AI22"/>
  <c r="CD23"/>
  <c r="AR22"/>
  <c r="CG21"/>
  <c r="AU29"/>
  <c r="AI29"/>
  <c r="CG30"/>
  <c r="AR29"/>
  <c r="AT30"/>
  <c r="BC30"/>
  <c r="AJ30"/>
  <c r="AJ33"/>
  <c r="AT33"/>
  <c r="BC33"/>
  <c r="BX42"/>
  <c r="AU38"/>
  <c r="AI38"/>
  <c r="CD38" s="1"/>
  <c r="AR38"/>
  <c r="AT40"/>
  <c r="BC40"/>
  <c r="AJ40"/>
  <c r="AU42"/>
  <c r="AI42"/>
  <c r="AR42"/>
  <c r="CG38"/>
  <c r="AT63"/>
  <c r="CA68" s="1"/>
  <c r="BC63"/>
  <c r="AJ63"/>
  <c r="BC65"/>
  <c r="AJ65"/>
  <c r="AT65"/>
  <c r="CD68" s="1"/>
  <c r="CD64"/>
  <c r="AU67"/>
  <c r="AI67"/>
  <c r="CA66"/>
  <c r="AR67"/>
  <c r="AU73"/>
  <c r="AI73"/>
  <c r="AR73"/>
  <c r="AU75"/>
  <c r="AI75"/>
  <c r="CG76" s="1"/>
  <c r="CD78"/>
  <c r="AR75"/>
  <c r="BX87"/>
  <c r="AR83"/>
  <c r="AU83"/>
  <c r="AI83"/>
  <c r="BC85"/>
  <c r="AJ85"/>
  <c r="AT85"/>
  <c r="AU86"/>
  <c r="AI86"/>
  <c r="CG87" s="1"/>
  <c r="AR86"/>
  <c r="AR87"/>
  <c r="BX89"/>
  <c r="AU87"/>
  <c r="AI87"/>
  <c r="AU93"/>
  <c r="AI93"/>
  <c r="AR93"/>
  <c r="BX97"/>
  <c r="CD93"/>
  <c r="BC95"/>
  <c r="AJ95"/>
  <c r="AT95"/>
  <c r="AU96"/>
  <c r="AI96"/>
  <c r="AR96"/>
  <c r="BX99"/>
  <c r="CG93"/>
  <c r="AU97"/>
  <c r="AI97"/>
  <c r="AR97"/>
  <c r="BC98"/>
  <c r="AJ98"/>
  <c r="AT98"/>
  <c r="AT7"/>
  <c r="BC7"/>
  <c r="AJ7"/>
  <c r="CA13"/>
  <c r="AU8"/>
  <c r="AI8"/>
  <c r="CG9" s="1"/>
  <c r="AR8"/>
  <c r="AR9"/>
  <c r="CG7"/>
  <c r="AU9"/>
  <c r="AI9"/>
  <c r="BC10"/>
  <c r="AJ10"/>
  <c r="AT10"/>
  <c r="AU12"/>
  <c r="AI12"/>
  <c r="CG11" s="1"/>
  <c r="CD13"/>
  <c r="AR12"/>
  <c r="AT17"/>
  <c r="BC17"/>
  <c r="AJ17"/>
  <c r="AR18"/>
  <c r="CA23"/>
  <c r="CG19"/>
  <c r="AU18"/>
  <c r="AI18"/>
  <c r="AU19"/>
  <c r="AI19"/>
  <c r="AR19"/>
  <c r="CA21"/>
  <c r="AU20"/>
  <c r="AI20"/>
  <c r="CD19"/>
  <c r="AR20"/>
  <c r="AJ21"/>
  <c r="AT21"/>
  <c r="BC21"/>
  <c r="AT22"/>
  <c r="BC22"/>
  <c r="AJ22"/>
  <c r="BC29"/>
  <c r="AJ29"/>
  <c r="BE34" s="1"/>
  <c r="AT29"/>
  <c r="CA34" s="1"/>
  <c r="AU30"/>
  <c r="AI30"/>
  <c r="CA28" s="1"/>
  <c r="BX30"/>
  <c r="AR30"/>
  <c r="AR33"/>
  <c r="AU33"/>
  <c r="AI33"/>
  <c r="CD30" s="1"/>
  <c r="CA32"/>
  <c r="BC39"/>
  <c r="AJ39"/>
  <c r="BE44" s="1"/>
  <c r="AT39"/>
  <c r="AU40"/>
  <c r="AI40"/>
  <c r="BX40"/>
  <c r="AR40"/>
  <c r="AJ41"/>
  <c r="AT41"/>
  <c r="BC41"/>
  <c r="BC42"/>
  <c r="AJ42"/>
  <c r="AT42"/>
  <c r="BX44" s="1"/>
  <c r="AU62"/>
  <c r="AI62"/>
  <c r="AR62"/>
  <c r="CD62"/>
  <c r="AJ64"/>
  <c r="AT64"/>
  <c r="BC64"/>
  <c r="AU66"/>
  <c r="AI66"/>
  <c r="AR66"/>
  <c r="CG62"/>
  <c r="AT73"/>
  <c r="CA78" s="1"/>
  <c r="BC73"/>
  <c r="AJ73"/>
  <c r="AU76"/>
  <c r="AI76"/>
  <c r="AR76"/>
  <c r="CG72"/>
  <c r="AU85"/>
  <c r="AI85"/>
  <c r="BX85"/>
  <c r="AR85"/>
  <c r="CA83"/>
  <c r="AT86"/>
  <c r="CD89" s="1"/>
  <c r="BC86"/>
  <c r="AJ86"/>
  <c r="AU88"/>
  <c r="AI88"/>
  <c r="CA87"/>
  <c r="AR88"/>
  <c r="CD85"/>
  <c r="AU95"/>
  <c r="AI95"/>
  <c r="CA93" s="1"/>
  <c r="BX95"/>
  <c r="AR95"/>
  <c r="AT96"/>
  <c r="CD99" s="1"/>
  <c r="BC96"/>
  <c r="AJ96"/>
  <c r="AU98"/>
  <c r="AI98"/>
  <c r="CD95" s="1"/>
  <c r="CA97"/>
  <c r="AR98"/>
  <c r="BX11"/>
  <c r="AU7"/>
  <c r="AI7"/>
  <c r="AR7"/>
  <c r="CD7"/>
  <c r="AU10"/>
  <c r="AI10"/>
  <c r="CD9" s="1"/>
  <c r="CA11"/>
  <c r="AR10"/>
  <c r="BX21"/>
  <c r="AU17"/>
  <c r="AI17"/>
  <c r="CD17" s="1"/>
  <c r="AR17"/>
  <c r="BC19"/>
  <c r="AJ19"/>
  <c r="AT19"/>
  <c r="AR21"/>
  <c r="BX19"/>
  <c r="AU21"/>
  <c r="AI21"/>
  <c r="CA17" s="1"/>
  <c r="AU28"/>
  <c r="AI28"/>
  <c r="CD28" s="1"/>
  <c r="BX32"/>
  <c r="AR28"/>
  <c r="AU31"/>
  <c r="AI31"/>
  <c r="CG32" s="1"/>
  <c r="CD34"/>
  <c r="AR31"/>
  <c r="AU32"/>
  <c r="AI32"/>
  <c r="CG28" s="1"/>
  <c r="AR32"/>
  <c r="BX34"/>
  <c r="AU39"/>
  <c r="AI39"/>
  <c r="CG40"/>
  <c r="AR39"/>
  <c r="CA44"/>
  <c r="AR41"/>
  <c r="CD44"/>
  <c r="CG42"/>
  <c r="AU41"/>
  <c r="AI41"/>
  <c r="AT43"/>
  <c r="CA42" s="1"/>
  <c r="BC43"/>
  <c r="AJ43"/>
  <c r="BC62"/>
  <c r="AJ62"/>
  <c r="AT62"/>
  <c r="BX66" s="1"/>
  <c r="AR64"/>
  <c r="BX64"/>
  <c r="AU64"/>
  <c r="AI64"/>
  <c r="CA62" s="1"/>
  <c r="BC66"/>
  <c r="AJ66"/>
  <c r="AT66"/>
  <c r="BX68" s="1"/>
  <c r="AJ72"/>
  <c r="AT72"/>
  <c r="BX76" s="1"/>
  <c r="BC72"/>
  <c r="AU74"/>
  <c r="AI74"/>
  <c r="CA72" s="1"/>
  <c r="BX74"/>
  <c r="AR74"/>
  <c r="AT76"/>
  <c r="BX78" s="1"/>
  <c r="BC76"/>
  <c r="AJ76"/>
  <c r="AJ77"/>
  <c r="AT77"/>
  <c r="CA76" s="1"/>
  <c r="BC77"/>
  <c r="CA89"/>
  <c r="AU84"/>
  <c r="AI84"/>
  <c r="AR84"/>
  <c r="AT88"/>
  <c r="BC88"/>
  <c r="AJ88"/>
  <c r="CA99"/>
  <c r="AU94"/>
  <c r="AI94"/>
  <c r="AR94"/>
  <c r="AT7" i="33"/>
  <c r="BC7"/>
  <c r="AJ7"/>
  <c r="AU8"/>
  <c r="AI8"/>
  <c r="CG9" s="1"/>
  <c r="AR8"/>
  <c r="AR9"/>
  <c r="CG7"/>
  <c r="AU9"/>
  <c r="AI9"/>
  <c r="BC10"/>
  <c r="AJ10"/>
  <c r="AT10"/>
  <c r="AU12"/>
  <c r="AI12"/>
  <c r="CG11" s="1"/>
  <c r="AR12"/>
  <c r="AT17"/>
  <c r="BC17"/>
  <c r="AJ17"/>
  <c r="AT18"/>
  <c r="BC18"/>
  <c r="AJ18"/>
  <c r="AU20"/>
  <c r="AI20"/>
  <c r="CD19"/>
  <c r="AR20"/>
  <c r="BC28"/>
  <c r="AJ28"/>
  <c r="AT28"/>
  <c r="AT31"/>
  <c r="BC31"/>
  <c r="AJ31"/>
  <c r="AT37"/>
  <c r="BC37"/>
  <c r="AJ37"/>
  <c r="AJ38"/>
  <c r="AT38"/>
  <c r="BC38"/>
  <c r="AT40"/>
  <c r="BC40"/>
  <c r="AJ40"/>
  <c r="AJ41"/>
  <c r="AT41"/>
  <c r="BC41"/>
  <c r="AR55"/>
  <c r="AU55"/>
  <c r="AI55"/>
  <c r="AT57"/>
  <c r="BC57"/>
  <c r="AJ57"/>
  <c r="AR59"/>
  <c r="AU59"/>
  <c r="AI59"/>
  <c r="CG55" s="1"/>
  <c r="AU65"/>
  <c r="AI65"/>
  <c r="AR65"/>
  <c r="CD65"/>
  <c r="AJ67"/>
  <c r="AT67"/>
  <c r="BC67"/>
  <c r="BC68"/>
  <c r="AJ68"/>
  <c r="AT68"/>
  <c r="AT75"/>
  <c r="BC75"/>
  <c r="AJ75"/>
  <c r="BC76"/>
  <c r="AJ76"/>
  <c r="AT76"/>
  <c r="AU77"/>
  <c r="AI77"/>
  <c r="CA75" s="1"/>
  <c r="AR77"/>
  <c r="BC79"/>
  <c r="AJ79"/>
  <c r="AT79"/>
  <c r="AU80"/>
  <c r="AI80"/>
  <c r="CD77" s="1"/>
  <c r="AR80"/>
  <c r="BC85"/>
  <c r="AJ85"/>
  <c r="AT85"/>
  <c r="AU87"/>
  <c r="AI87"/>
  <c r="CA85" s="1"/>
  <c r="AR87"/>
  <c r="AT89"/>
  <c r="BC89"/>
  <c r="AJ89"/>
  <c r="AU90"/>
  <c r="AI90"/>
  <c r="CD87" s="1"/>
  <c r="AR90"/>
  <c r="BX11"/>
  <c r="AU7"/>
  <c r="AI7"/>
  <c r="CD7" s="1"/>
  <c r="AR7"/>
  <c r="AU10"/>
  <c r="AI10"/>
  <c r="CD9" s="1"/>
  <c r="CA11"/>
  <c r="AR10"/>
  <c r="BX21"/>
  <c r="AU17"/>
  <c r="AI17"/>
  <c r="AR17"/>
  <c r="CA23"/>
  <c r="AU18"/>
  <c r="AI18"/>
  <c r="CG19" s="1"/>
  <c r="AR18"/>
  <c r="AT19"/>
  <c r="BC19"/>
  <c r="AJ19"/>
  <c r="BC20"/>
  <c r="AJ20"/>
  <c r="AT20"/>
  <c r="CA21" s="1"/>
  <c r="AU27"/>
  <c r="AI27"/>
  <c r="AR27"/>
  <c r="AU31"/>
  <c r="AI31"/>
  <c r="CG27" s="1"/>
  <c r="BX33"/>
  <c r="AR31"/>
  <c r="BX41"/>
  <c r="CD37"/>
  <c r="AU37"/>
  <c r="AI37"/>
  <c r="AR37"/>
  <c r="AT39"/>
  <c r="BC39"/>
  <c r="AJ39"/>
  <c r="BC42"/>
  <c r="AJ42"/>
  <c r="AT42"/>
  <c r="AJ55"/>
  <c r="AT55"/>
  <c r="BX59" s="1"/>
  <c r="BC55"/>
  <c r="AT56"/>
  <c r="BC56"/>
  <c r="AJ56"/>
  <c r="AJ59"/>
  <c r="AT59"/>
  <c r="BX61" s="1"/>
  <c r="BC59"/>
  <c r="AR60"/>
  <c r="AU60"/>
  <c r="AI60"/>
  <c r="CD57"/>
  <c r="CG69"/>
  <c r="AU68"/>
  <c r="AI68"/>
  <c r="AR68"/>
  <c r="CD71"/>
  <c r="AT69"/>
  <c r="BC69"/>
  <c r="AJ69"/>
  <c r="CD75"/>
  <c r="BX79"/>
  <c r="AU75"/>
  <c r="AI75"/>
  <c r="AR75"/>
  <c r="AU76"/>
  <c r="AI76"/>
  <c r="CG77"/>
  <c r="AR76"/>
  <c r="CA81"/>
  <c r="AR78"/>
  <c r="CG79"/>
  <c r="AU78"/>
  <c r="AI78"/>
  <c r="AU79"/>
  <c r="AI79"/>
  <c r="CG75" s="1"/>
  <c r="AR79"/>
  <c r="BX81"/>
  <c r="AU85"/>
  <c r="AI85"/>
  <c r="AR85"/>
  <c r="BX89"/>
  <c r="CD85"/>
  <c r="BC87"/>
  <c r="AJ87"/>
  <c r="AT87"/>
  <c r="BX87" s="1"/>
  <c r="BX91"/>
  <c r="CG85"/>
  <c r="AU89"/>
  <c r="AI89"/>
  <c r="AR89"/>
  <c r="BC90"/>
  <c r="AJ90"/>
  <c r="AT90"/>
  <c r="CA89" s="1"/>
  <c r="BC11"/>
  <c r="AJ11"/>
  <c r="AT11"/>
  <c r="AU19"/>
  <c r="AI19"/>
  <c r="AR19"/>
  <c r="AT21"/>
  <c r="BC21"/>
  <c r="AJ21"/>
  <c r="AT22"/>
  <c r="BC22"/>
  <c r="AJ22"/>
  <c r="AT27"/>
  <c r="BX31" s="1"/>
  <c r="BC27"/>
  <c r="AJ27"/>
  <c r="AU29"/>
  <c r="AI29"/>
  <c r="CA27" s="1"/>
  <c r="AR29"/>
  <c r="BC30"/>
  <c r="AJ30"/>
  <c r="AT30"/>
  <c r="AU32"/>
  <c r="AI32"/>
  <c r="CD29" s="1"/>
  <c r="AR32"/>
  <c r="AU39"/>
  <c r="AI39"/>
  <c r="CA37" s="1"/>
  <c r="BX39"/>
  <c r="AR39"/>
  <c r="AU42"/>
  <c r="AI42"/>
  <c r="AR42"/>
  <c r="CA41"/>
  <c r="CD39"/>
  <c r="AU56"/>
  <c r="AI56"/>
  <c r="CG57" s="1"/>
  <c r="AR56"/>
  <c r="CA61"/>
  <c r="AR58"/>
  <c r="CG59"/>
  <c r="AU58"/>
  <c r="AI58"/>
  <c r="AJ60"/>
  <c r="AT60"/>
  <c r="CA59" s="1"/>
  <c r="BC60"/>
  <c r="AR66"/>
  <c r="CG67"/>
  <c r="AU66"/>
  <c r="AI66"/>
  <c r="AU69"/>
  <c r="AI69"/>
  <c r="AR69"/>
  <c r="AU70"/>
  <c r="AI70"/>
  <c r="CD67" s="1"/>
  <c r="AR70"/>
  <c r="AJ78"/>
  <c r="AT78"/>
  <c r="CD81" s="1"/>
  <c r="BC78"/>
  <c r="AT86"/>
  <c r="BC86"/>
  <c r="AJ86"/>
  <c r="BE91" s="1"/>
  <c r="AT88"/>
  <c r="BC88"/>
  <c r="AJ88"/>
  <c r="AT8"/>
  <c r="CA13" s="1"/>
  <c r="BC8"/>
  <c r="AJ8"/>
  <c r="AJ9"/>
  <c r="AT9"/>
  <c r="BX13" s="1"/>
  <c r="BC9"/>
  <c r="AU11"/>
  <c r="AI11"/>
  <c r="CA7" s="1"/>
  <c r="AR11"/>
  <c r="BX9"/>
  <c r="AT12"/>
  <c r="CD13" s="1"/>
  <c r="BC12"/>
  <c r="AJ12"/>
  <c r="AU21"/>
  <c r="AI21"/>
  <c r="CA17" s="1"/>
  <c r="AR21"/>
  <c r="BX19"/>
  <c r="CG21"/>
  <c r="AU22"/>
  <c r="AI22"/>
  <c r="CD23"/>
  <c r="AR22"/>
  <c r="AU28"/>
  <c r="AI28"/>
  <c r="CG29"/>
  <c r="AR28"/>
  <c r="CA33"/>
  <c r="AT29"/>
  <c r="BX29" s="1"/>
  <c r="BC29"/>
  <c r="AJ29"/>
  <c r="CD33"/>
  <c r="AU30"/>
  <c r="AI30"/>
  <c r="CG31" s="1"/>
  <c r="AR30"/>
  <c r="AT32"/>
  <c r="CA31" s="1"/>
  <c r="BC32"/>
  <c r="AJ32"/>
  <c r="AR38"/>
  <c r="CA43"/>
  <c r="AU38"/>
  <c r="AI38"/>
  <c r="CD43"/>
  <c r="AU40"/>
  <c r="AI40"/>
  <c r="CG41" s="1"/>
  <c r="AR40"/>
  <c r="BX43"/>
  <c r="AR41"/>
  <c r="CG37"/>
  <c r="AU41"/>
  <c r="AI41"/>
  <c r="CA55"/>
  <c r="BX57"/>
  <c r="AU57"/>
  <c r="AI57"/>
  <c r="AR57"/>
  <c r="AJ58"/>
  <c r="AT58"/>
  <c r="CD61" s="1"/>
  <c r="BC58"/>
  <c r="BC65"/>
  <c r="AJ65"/>
  <c r="AT65"/>
  <c r="BX69" s="1"/>
  <c r="AJ66"/>
  <c r="BE71" s="1"/>
  <c r="AT66"/>
  <c r="CA71" s="1"/>
  <c r="BC66"/>
  <c r="BX67"/>
  <c r="AR67"/>
  <c r="CA65"/>
  <c r="AU67"/>
  <c r="AI67"/>
  <c r="AT70"/>
  <c r="CA69" s="1"/>
  <c r="BC70"/>
  <c r="AJ70"/>
  <c r="AT77"/>
  <c r="BX77" s="1"/>
  <c r="BC77"/>
  <c r="AJ77"/>
  <c r="AT80"/>
  <c r="CA79" s="1"/>
  <c r="BC80"/>
  <c r="AJ80"/>
  <c r="CA91"/>
  <c r="AU86"/>
  <c r="AI86"/>
  <c r="CG87"/>
  <c r="AR86"/>
  <c r="AU88"/>
  <c r="AI88"/>
  <c r="CD91"/>
  <c r="AR88"/>
  <c r="AS11" i="21"/>
  <c r="AH11"/>
  <c r="AG11"/>
  <c r="AH66"/>
  <c r="AT66" s="1"/>
  <c r="BD66"/>
  <c r="AG66"/>
  <c r="AH12"/>
  <c r="AR12" s="1"/>
  <c r="BD12"/>
  <c r="AG12"/>
  <c r="AG88"/>
  <c r="AU88" s="1"/>
  <c r="AS88"/>
  <c r="AH88"/>
  <c r="BD30"/>
  <c r="AH30"/>
  <c r="AG30"/>
  <c r="AH65"/>
  <c r="AJ65" s="1"/>
  <c r="BD65"/>
  <c r="AG65"/>
  <c r="AS78"/>
  <c r="BD78"/>
  <c r="AH78"/>
  <c r="AR78" s="1"/>
  <c r="AG78"/>
  <c r="AS29"/>
  <c r="AG29"/>
  <c r="AH29"/>
  <c r="AG96"/>
  <c r="AT96" s="1"/>
  <c r="CD99" s="1"/>
  <c r="BD96"/>
  <c r="AS96"/>
  <c r="AH96"/>
  <c r="AG40"/>
  <c r="BD40"/>
  <c r="AS40"/>
  <c r="AH40"/>
  <c r="AH77"/>
  <c r="AJ77" s="1"/>
  <c r="BD77"/>
  <c r="AG77"/>
  <c r="AS87"/>
  <c r="AG87"/>
  <c r="AU87" s="1"/>
  <c r="AS22"/>
  <c r="AG22"/>
  <c r="AJ22" s="1"/>
  <c r="AS10"/>
  <c r="BD10"/>
  <c r="AG10"/>
  <c r="AJ10" s="1"/>
  <c r="BD95"/>
  <c r="AS95"/>
  <c r="AG95"/>
  <c r="AH39"/>
  <c r="BC39" s="1"/>
  <c r="BD39"/>
  <c r="AG39"/>
  <c r="AS39"/>
  <c r="AU39"/>
  <c r="BD32"/>
  <c r="AG32"/>
  <c r="BC32" s="1"/>
  <c r="AH32"/>
  <c r="AS68"/>
  <c r="AG68"/>
  <c r="AH68"/>
  <c r="AS21"/>
  <c r="BD21"/>
  <c r="AH21"/>
  <c r="AI21" s="1"/>
  <c r="BD42"/>
  <c r="AH42"/>
  <c r="AI42" s="1"/>
  <c r="CD39" s="1"/>
  <c r="AS42"/>
  <c r="AS9"/>
  <c r="AH9"/>
  <c r="AI9" s="1"/>
  <c r="AH76"/>
  <c r="AT76" s="1"/>
  <c r="BD76"/>
  <c r="AS76"/>
  <c r="BD94"/>
  <c r="AH93"/>
  <c r="AT93" s="1"/>
  <c r="BD93"/>
  <c r="AH20"/>
  <c r="AT20" s="1"/>
  <c r="BD20"/>
  <c r="AG20"/>
  <c r="BD98"/>
  <c r="AG98"/>
  <c r="AS98"/>
  <c r="BD86"/>
  <c r="AH86"/>
  <c r="AG86"/>
  <c r="AH84"/>
  <c r="AG84"/>
  <c r="AS84"/>
  <c r="BD84"/>
  <c r="AS83"/>
  <c r="AH83"/>
  <c r="AG83"/>
  <c r="AS74"/>
  <c r="AH74"/>
  <c r="AG74"/>
  <c r="AG73"/>
  <c r="AI73" s="1"/>
  <c r="AS73"/>
  <c r="AH73"/>
  <c r="BD73"/>
  <c r="AG64"/>
  <c r="AI64" s="1"/>
  <c r="AS64"/>
  <c r="BD64"/>
  <c r="AH63"/>
  <c r="AT63" s="1"/>
  <c r="BD63"/>
  <c r="AG63"/>
  <c r="AS31"/>
  <c r="AG31"/>
  <c r="AU31" s="1"/>
  <c r="AS41"/>
  <c r="AJ41"/>
  <c r="AG41"/>
  <c r="AT41" s="1"/>
  <c r="BX43" s="1"/>
  <c r="BD38"/>
  <c r="AH38"/>
  <c r="AG38"/>
  <c r="AI37"/>
  <c r="CD37" s="1"/>
  <c r="AS37"/>
  <c r="AH37"/>
  <c r="AT37" s="1"/>
  <c r="BX41" s="1"/>
  <c r="BD37"/>
  <c r="AJ37"/>
  <c r="BC37"/>
  <c r="AU37"/>
  <c r="AH19"/>
  <c r="AT19" s="1"/>
  <c r="BD19"/>
  <c r="AS19"/>
  <c r="AG19"/>
  <c r="AH28"/>
  <c r="AT28" s="1"/>
  <c r="AG28"/>
  <c r="AS28"/>
  <c r="AS75"/>
  <c r="AH75"/>
  <c r="AG75"/>
  <c r="BD27"/>
  <c r="AH27"/>
  <c r="AG27"/>
  <c r="AH18"/>
  <c r="AR18" s="1"/>
  <c r="BD18"/>
  <c r="AG18"/>
  <c r="AG67"/>
  <c r="AU67" s="1"/>
  <c r="AH85"/>
  <c r="AG85"/>
  <c r="AS85"/>
  <c r="AH8"/>
  <c r="AI8" s="1"/>
  <c r="BD8"/>
  <c r="AG8"/>
  <c r="AS8"/>
  <c r="AS7"/>
  <c r="BD7"/>
  <c r="AG7"/>
  <c r="AH97"/>
  <c r="BD97"/>
  <c r="AH17"/>
  <c r="BD17"/>
  <c r="AS17"/>
  <c r="AG17"/>
  <c r="AH94"/>
  <c r="AI94" s="1"/>
  <c r="CG95" s="1"/>
  <c r="AG93"/>
  <c r="AH95"/>
  <c r="AJ95" s="1"/>
  <c r="AG97"/>
  <c r="AR97" s="1"/>
  <c r="AH98"/>
  <c r="BC98" s="1"/>
  <c r="AR9"/>
  <c r="AR42"/>
  <c r="BC95"/>
  <c r="AJ98"/>
  <c r="AT98"/>
  <c r="AU95"/>
  <c r="AI95"/>
  <c r="CA93" s="1"/>
  <c r="AR95"/>
  <c r="AI98"/>
  <c r="CD95" s="1"/>
  <c r="CA97"/>
  <c r="AR98"/>
  <c r="BC64"/>
  <c r="AR67"/>
  <c r="BC94"/>
  <c r="AJ94"/>
  <c r="AR37"/>
  <c r="AR31"/>
  <c r="AU94"/>
  <c r="BC9"/>
  <c r="BC41"/>
  <c r="CF96" i="38" l="1"/>
  <c r="BZ100"/>
  <c r="BE95"/>
  <c r="CF86"/>
  <c r="BE85"/>
  <c r="BZ90"/>
  <c r="CF43"/>
  <c r="BE42"/>
  <c r="CC45"/>
  <c r="BE40"/>
  <c r="BZ45"/>
  <c r="CF41"/>
  <c r="BZ88"/>
  <c r="CC86"/>
  <c r="BW86"/>
  <c r="BZ84"/>
  <c r="BW79"/>
  <c r="CF73"/>
  <c r="BW69"/>
  <c r="CF63"/>
  <c r="CC63"/>
  <c r="BW67"/>
  <c r="BE62"/>
  <c r="CJ34"/>
  <c r="BZ24"/>
  <c r="CF20"/>
  <c r="BE19"/>
  <c r="BW14"/>
  <c r="CF8"/>
  <c r="BW98"/>
  <c r="CC94"/>
  <c r="BE93"/>
  <c r="CC65"/>
  <c r="BZ67"/>
  <c r="BW45"/>
  <c r="CF39"/>
  <c r="CC24"/>
  <c r="CF22"/>
  <c r="BE21"/>
  <c r="CC75"/>
  <c r="BZ77"/>
  <c r="CG95"/>
  <c r="CG85"/>
  <c r="CC96"/>
  <c r="BZ98"/>
  <c r="BZ94"/>
  <c r="BW96"/>
  <c r="BW41"/>
  <c r="BZ39"/>
  <c r="CF12"/>
  <c r="CC14"/>
  <c r="BE11"/>
  <c r="CF98"/>
  <c r="BE97"/>
  <c r="CC100"/>
  <c r="BW90"/>
  <c r="CF84"/>
  <c r="BE83"/>
  <c r="CC84"/>
  <c r="BW88"/>
  <c r="CF75"/>
  <c r="BZ79"/>
  <c r="BE74"/>
  <c r="CJ13"/>
  <c r="BW77"/>
  <c r="BE72"/>
  <c r="CC73"/>
  <c r="BZ43"/>
  <c r="CC41"/>
  <c r="BE78"/>
  <c r="BE23"/>
  <c r="CC29"/>
  <c r="BW33"/>
  <c r="BE28"/>
  <c r="BE17"/>
  <c r="BW22"/>
  <c r="CC18"/>
  <c r="BZ33"/>
  <c r="CC31"/>
  <c r="BZ22"/>
  <c r="CC20"/>
  <c r="BZ14"/>
  <c r="BE9"/>
  <c r="CF10"/>
  <c r="BE76"/>
  <c r="CC79"/>
  <c r="CF77"/>
  <c r="CC39"/>
  <c r="BE38"/>
  <c r="BF44" s="1"/>
  <c r="CL44" s="1"/>
  <c r="BW43"/>
  <c r="CF31"/>
  <c r="BE30"/>
  <c r="BZ35"/>
  <c r="BZ8"/>
  <c r="BW10"/>
  <c r="CF67"/>
  <c r="BE66"/>
  <c r="CC69"/>
  <c r="CG83"/>
  <c r="CG74"/>
  <c r="BE68"/>
  <c r="BE89"/>
  <c r="CD74"/>
  <c r="CD72"/>
  <c r="BZ73"/>
  <c r="BW75"/>
  <c r="BZ63"/>
  <c r="BW65"/>
  <c r="BW35"/>
  <c r="CF29"/>
  <c r="CC35"/>
  <c r="CF33"/>
  <c r="BE32"/>
  <c r="BW20"/>
  <c r="BZ18"/>
  <c r="CC10"/>
  <c r="BZ12"/>
  <c r="CC8"/>
  <c r="BW12"/>
  <c r="BE7"/>
  <c r="BF13" s="1"/>
  <c r="BW31"/>
  <c r="BZ29"/>
  <c r="BW100"/>
  <c r="CF94"/>
  <c r="CC90"/>
  <c r="CF88"/>
  <c r="BE87"/>
  <c r="BE64"/>
  <c r="BZ69"/>
  <c r="CF65"/>
  <c r="CA38"/>
  <c r="CG97"/>
  <c r="CD83"/>
  <c r="BE99"/>
  <c r="CD40"/>
  <c r="CF88" i="33"/>
  <c r="BZ92"/>
  <c r="BE87"/>
  <c r="BZ66"/>
  <c r="BW68"/>
  <c r="BZ34"/>
  <c r="CF30"/>
  <c r="BE29"/>
  <c r="CC24"/>
  <c r="CF22"/>
  <c r="BE21"/>
  <c r="CC40"/>
  <c r="BZ42"/>
  <c r="CC82"/>
  <c r="CF80"/>
  <c r="BE79"/>
  <c r="BE77"/>
  <c r="BZ82"/>
  <c r="CF78"/>
  <c r="CC72"/>
  <c r="CF70"/>
  <c r="BE69"/>
  <c r="BZ60"/>
  <c r="CC58"/>
  <c r="BW42"/>
  <c r="CC38"/>
  <c r="BE37"/>
  <c r="BW70"/>
  <c r="CC66"/>
  <c r="BE65"/>
  <c r="BZ22"/>
  <c r="CC20"/>
  <c r="BW14"/>
  <c r="CF8"/>
  <c r="CF90"/>
  <c r="BE89"/>
  <c r="CC92"/>
  <c r="BW58"/>
  <c r="BZ56"/>
  <c r="BW44"/>
  <c r="CF38"/>
  <c r="CF68"/>
  <c r="BZ72"/>
  <c r="BE67"/>
  <c r="CC62"/>
  <c r="BE59"/>
  <c r="CF60"/>
  <c r="BW92"/>
  <c r="CF86"/>
  <c r="BW80"/>
  <c r="CC76"/>
  <c r="BE75"/>
  <c r="CF28"/>
  <c r="BW34"/>
  <c r="CC88"/>
  <c r="BZ90"/>
  <c r="BZ86"/>
  <c r="BW88"/>
  <c r="BW78"/>
  <c r="BZ76"/>
  <c r="CF12"/>
  <c r="CC14"/>
  <c r="BE11"/>
  <c r="BF71"/>
  <c r="CL71" s="1"/>
  <c r="BE13"/>
  <c r="BE61"/>
  <c r="BE43"/>
  <c r="BE33"/>
  <c r="CC34"/>
  <c r="CF32"/>
  <c r="BE31"/>
  <c r="BZ18"/>
  <c r="BW20"/>
  <c r="BZ8"/>
  <c r="BW10"/>
  <c r="BE57"/>
  <c r="CF58"/>
  <c r="BZ62"/>
  <c r="CF76"/>
  <c r="BW82"/>
  <c r="BW32"/>
  <c r="CC28"/>
  <c r="BE27"/>
  <c r="BW22"/>
  <c r="BE17"/>
  <c r="CC18"/>
  <c r="BZ80"/>
  <c r="CC78"/>
  <c r="CF56"/>
  <c r="BW62"/>
  <c r="BW60"/>
  <c r="CC56"/>
  <c r="BE55"/>
  <c r="BZ14"/>
  <c r="BE9"/>
  <c r="CF10"/>
  <c r="BE81"/>
  <c r="BE23"/>
  <c r="CF42"/>
  <c r="BE41"/>
  <c r="CC44"/>
  <c r="BZ44"/>
  <c r="CF40"/>
  <c r="BE39"/>
  <c r="CJ91"/>
  <c r="BZ70"/>
  <c r="CC68"/>
  <c r="BW40"/>
  <c r="BZ38"/>
  <c r="BZ32"/>
  <c r="CC30"/>
  <c r="BW30"/>
  <c r="BZ28"/>
  <c r="BW90"/>
  <c r="CC86"/>
  <c r="BE85"/>
  <c r="CF20"/>
  <c r="BE19"/>
  <c r="BZ24"/>
  <c r="CC10"/>
  <c r="BZ12"/>
  <c r="CC8"/>
  <c r="BW12"/>
  <c r="BE7"/>
  <c r="CG89"/>
  <c r="CG39"/>
  <c r="CD27"/>
  <c r="CD17"/>
  <c r="CD55"/>
  <c r="BC11" i="21"/>
  <c r="AJ11"/>
  <c r="AT11"/>
  <c r="BX9" s="1"/>
  <c r="AI11"/>
  <c r="CA7" s="1"/>
  <c r="AU11"/>
  <c r="AR11"/>
  <c r="AU66"/>
  <c r="AI66"/>
  <c r="AJ66"/>
  <c r="AR66"/>
  <c r="BC66"/>
  <c r="CD69"/>
  <c r="BC12"/>
  <c r="AT12"/>
  <c r="CD13" s="1"/>
  <c r="AU12"/>
  <c r="AJ12"/>
  <c r="AI12"/>
  <c r="BC88"/>
  <c r="AI88"/>
  <c r="CD85" s="1"/>
  <c r="AR88"/>
  <c r="AT88"/>
  <c r="CA87" s="1"/>
  <c r="AJ88"/>
  <c r="AR30"/>
  <c r="AT30"/>
  <c r="CD33" s="1"/>
  <c r="AJ30"/>
  <c r="BC30"/>
  <c r="CG31"/>
  <c r="AU30"/>
  <c r="AI30"/>
  <c r="AT65"/>
  <c r="BX65" s="1"/>
  <c r="AU65"/>
  <c r="AI65"/>
  <c r="BC65"/>
  <c r="AR65"/>
  <c r="BC78"/>
  <c r="AU78"/>
  <c r="AI78"/>
  <c r="CD75" s="1"/>
  <c r="AT78"/>
  <c r="CA77" s="1"/>
  <c r="AJ78"/>
  <c r="CC76" s="1"/>
  <c r="AR29"/>
  <c r="AT29"/>
  <c r="AJ29"/>
  <c r="AU29"/>
  <c r="AI29"/>
  <c r="CA27" s="1"/>
  <c r="BX29"/>
  <c r="BC29"/>
  <c r="AU96"/>
  <c r="BC96"/>
  <c r="AR96"/>
  <c r="AI96"/>
  <c r="AJ96"/>
  <c r="BE99" s="1"/>
  <c r="CJ99" s="1"/>
  <c r="AU40"/>
  <c r="AI40"/>
  <c r="CG41" s="1"/>
  <c r="AR40"/>
  <c r="BC40"/>
  <c r="AT40"/>
  <c r="CD43" s="1"/>
  <c r="AJ40"/>
  <c r="CC44" s="1"/>
  <c r="AT77"/>
  <c r="BX79" s="1"/>
  <c r="AU77"/>
  <c r="AI77"/>
  <c r="CG73" s="1"/>
  <c r="BC77"/>
  <c r="AR77"/>
  <c r="AR87"/>
  <c r="BC87"/>
  <c r="AJ87"/>
  <c r="AT87"/>
  <c r="BX89" s="1"/>
  <c r="AI87"/>
  <c r="BW90" s="1"/>
  <c r="AR22"/>
  <c r="AT22"/>
  <c r="AU22"/>
  <c r="AI22"/>
  <c r="BC22"/>
  <c r="CD23"/>
  <c r="AT10"/>
  <c r="CA11" s="1"/>
  <c r="AU10"/>
  <c r="AI10"/>
  <c r="BC10"/>
  <c r="AR10"/>
  <c r="AT95"/>
  <c r="BX95" s="1"/>
  <c r="AR39"/>
  <c r="AJ39"/>
  <c r="AT39"/>
  <c r="BX39" s="1"/>
  <c r="AI39"/>
  <c r="CA37" s="1"/>
  <c r="AR32"/>
  <c r="AI32"/>
  <c r="CD29" s="1"/>
  <c r="AU32"/>
  <c r="AT32"/>
  <c r="CA31" s="1"/>
  <c r="AJ32"/>
  <c r="BZ32" s="1"/>
  <c r="AI68"/>
  <c r="BE65" s="1"/>
  <c r="CJ65" s="1"/>
  <c r="AR68"/>
  <c r="AU68"/>
  <c r="BC68"/>
  <c r="AJ68"/>
  <c r="AT68"/>
  <c r="CA67" s="1"/>
  <c r="AR21"/>
  <c r="AT21"/>
  <c r="BX19" s="1"/>
  <c r="AJ21"/>
  <c r="BZ18" s="1"/>
  <c r="BC21"/>
  <c r="AU21"/>
  <c r="CA17"/>
  <c r="BC42"/>
  <c r="AT42"/>
  <c r="CA41" s="1"/>
  <c r="AJ42"/>
  <c r="AU42"/>
  <c r="AU9"/>
  <c r="AT9"/>
  <c r="BX13" s="1"/>
  <c r="AJ9"/>
  <c r="CF8" s="1"/>
  <c r="CG7"/>
  <c r="AR76"/>
  <c r="AI76"/>
  <c r="CG77" s="1"/>
  <c r="BC76"/>
  <c r="AJ76"/>
  <c r="AU76"/>
  <c r="CD79"/>
  <c r="AR94"/>
  <c r="AT94"/>
  <c r="CA99" s="1"/>
  <c r="AI93"/>
  <c r="AJ93"/>
  <c r="BE97" s="1"/>
  <c r="AR93"/>
  <c r="BX97"/>
  <c r="CD93"/>
  <c r="BC93"/>
  <c r="AU93"/>
  <c r="AI20"/>
  <c r="CD19" s="1"/>
  <c r="CA21"/>
  <c r="BC20"/>
  <c r="AU20"/>
  <c r="AR20"/>
  <c r="AJ20"/>
  <c r="AU98"/>
  <c r="BC86"/>
  <c r="AT86"/>
  <c r="CD89" s="1"/>
  <c r="AJ86"/>
  <c r="AU86"/>
  <c r="AI86"/>
  <c r="AR86"/>
  <c r="AI84"/>
  <c r="CG85" s="1"/>
  <c r="BC84"/>
  <c r="AT84"/>
  <c r="CA89" s="1"/>
  <c r="AR84"/>
  <c r="CF86" s="1"/>
  <c r="AU84"/>
  <c r="AJ84"/>
  <c r="BE89" s="1"/>
  <c r="CJ89" s="1"/>
  <c r="CD83"/>
  <c r="AI83"/>
  <c r="AT83"/>
  <c r="AJ83"/>
  <c r="BX87"/>
  <c r="AU83"/>
  <c r="BC83"/>
  <c r="AR83"/>
  <c r="AU74"/>
  <c r="BC74"/>
  <c r="AR74"/>
  <c r="AT74"/>
  <c r="CA79" s="1"/>
  <c r="AI74"/>
  <c r="CF76" s="1"/>
  <c r="AJ74"/>
  <c r="BE79" s="1"/>
  <c r="CJ79" s="1"/>
  <c r="BC73"/>
  <c r="BW78" s="1"/>
  <c r="AR73"/>
  <c r="AJ73"/>
  <c r="AT73"/>
  <c r="BX77" s="1"/>
  <c r="AU73"/>
  <c r="CC74"/>
  <c r="CD73"/>
  <c r="AT64"/>
  <c r="CA69" s="1"/>
  <c r="CG65"/>
  <c r="AU64"/>
  <c r="AR64"/>
  <c r="AJ64"/>
  <c r="CF66" s="1"/>
  <c r="AI63"/>
  <c r="CD63" s="1"/>
  <c r="BC63"/>
  <c r="AR63"/>
  <c r="AU63"/>
  <c r="BX67"/>
  <c r="AJ63"/>
  <c r="AJ31"/>
  <c r="AT31"/>
  <c r="BX33" s="1"/>
  <c r="BC31"/>
  <c r="AI31"/>
  <c r="CG27" s="1"/>
  <c r="AU41"/>
  <c r="AI41"/>
  <c r="AR41"/>
  <c r="BC38"/>
  <c r="AT38"/>
  <c r="CA43" s="1"/>
  <c r="AJ38"/>
  <c r="AR38"/>
  <c r="AU38"/>
  <c r="AI38"/>
  <c r="CC38"/>
  <c r="BW42"/>
  <c r="AU19"/>
  <c r="AR19"/>
  <c r="AI19"/>
  <c r="BC19"/>
  <c r="AJ19"/>
  <c r="BC28"/>
  <c r="BZ34" s="1"/>
  <c r="AR28"/>
  <c r="AU28"/>
  <c r="AI28"/>
  <c r="CA33"/>
  <c r="AJ28"/>
  <c r="AT75"/>
  <c r="BX75" s="1"/>
  <c r="AJ75"/>
  <c r="AI75"/>
  <c r="AU75"/>
  <c r="AR75"/>
  <c r="BC75"/>
  <c r="AJ27"/>
  <c r="AT27"/>
  <c r="BX31" s="1"/>
  <c r="AI27"/>
  <c r="AU27"/>
  <c r="BC27"/>
  <c r="AR27"/>
  <c r="BC18"/>
  <c r="AU18"/>
  <c r="AI18"/>
  <c r="CG19" s="1"/>
  <c r="AT18"/>
  <c r="CA23" s="1"/>
  <c r="AJ18"/>
  <c r="BC67"/>
  <c r="AJ67"/>
  <c r="AI67"/>
  <c r="AT67"/>
  <c r="BX69" s="1"/>
  <c r="CF64"/>
  <c r="CA83"/>
  <c r="AI85"/>
  <c r="AU85"/>
  <c r="AT85"/>
  <c r="BX85" s="1"/>
  <c r="AJ85"/>
  <c r="BC85"/>
  <c r="AR85"/>
  <c r="AT17"/>
  <c r="BX21" s="1"/>
  <c r="AT8"/>
  <c r="CA13" s="1"/>
  <c r="AR8"/>
  <c r="BC8"/>
  <c r="AJ8"/>
  <c r="AU8"/>
  <c r="BE9"/>
  <c r="CG9"/>
  <c r="BC7"/>
  <c r="AT7"/>
  <c r="AR7"/>
  <c r="AJ7"/>
  <c r="BE11" s="1"/>
  <c r="CJ11" s="1"/>
  <c r="BX11"/>
  <c r="AU7"/>
  <c r="AI7"/>
  <c r="BC97"/>
  <c r="AU97"/>
  <c r="AJ97"/>
  <c r="AI97"/>
  <c r="AT97"/>
  <c r="BX99" s="1"/>
  <c r="AR17"/>
  <c r="AI17"/>
  <c r="CD17" s="1"/>
  <c r="AJ17"/>
  <c r="BE21" s="1"/>
  <c r="CJ21" s="1"/>
  <c r="AU17"/>
  <c r="BC17"/>
  <c r="CF96"/>
  <c r="BZ100"/>
  <c r="BE95"/>
  <c r="CC96"/>
  <c r="BZ98"/>
  <c r="BZ94"/>
  <c r="BW96"/>
  <c r="CF94"/>
  <c r="CG97"/>
  <c r="C81" i="9"/>
  <c r="C76"/>
  <c r="C44"/>
  <c r="C59"/>
  <c r="C96"/>
  <c r="C15"/>
  <c r="BF99" i="38" l="1"/>
  <c r="CL99" s="1"/>
  <c r="CJ99"/>
  <c r="CJ89"/>
  <c r="BF89"/>
  <c r="CL89" s="1"/>
  <c r="BF28"/>
  <c r="CJ28"/>
  <c r="BE27"/>
  <c r="BC27" s="1"/>
  <c r="CJ11"/>
  <c r="BF11"/>
  <c r="CL11" s="1"/>
  <c r="CJ93"/>
  <c r="BE92"/>
  <c r="BC92" s="1"/>
  <c r="BF93"/>
  <c r="CJ85"/>
  <c r="BF85"/>
  <c r="CL85" s="1"/>
  <c r="BF87"/>
  <c r="CL87" s="1"/>
  <c r="CJ87"/>
  <c r="CJ9"/>
  <c r="BF9"/>
  <c r="CL9" s="1"/>
  <c r="BE16"/>
  <c r="BC16" s="1"/>
  <c r="BF17"/>
  <c r="CJ17"/>
  <c r="CJ23"/>
  <c r="BF23"/>
  <c r="BF40"/>
  <c r="CJ40"/>
  <c r="CJ64"/>
  <c r="BF64"/>
  <c r="CL64" s="1"/>
  <c r="BF7"/>
  <c r="BF6" s="1"/>
  <c r="CJ7"/>
  <c r="BE6"/>
  <c r="BC6" s="1"/>
  <c r="BF30"/>
  <c r="CL30" s="1"/>
  <c r="CJ30"/>
  <c r="CJ83"/>
  <c r="BE82"/>
  <c r="BC82" s="1"/>
  <c r="BF83"/>
  <c r="BF97"/>
  <c r="CL97" s="1"/>
  <c r="CJ97"/>
  <c r="CJ62"/>
  <c r="BE61"/>
  <c r="BC61" s="1"/>
  <c r="BF62"/>
  <c r="CJ95"/>
  <c r="BF95"/>
  <c r="BF32"/>
  <c r="CL32" s="1"/>
  <c r="CJ32"/>
  <c r="BF68"/>
  <c r="CL68" s="1"/>
  <c r="CJ68"/>
  <c r="CJ66"/>
  <c r="BF66"/>
  <c r="CL66" s="1"/>
  <c r="BE37"/>
  <c r="BC37" s="1"/>
  <c r="BF38"/>
  <c r="CJ38"/>
  <c r="BF76"/>
  <c r="CJ76"/>
  <c r="BF78"/>
  <c r="CL78" s="1"/>
  <c r="CJ78"/>
  <c r="CJ72"/>
  <c r="BE71"/>
  <c r="BC71" s="1"/>
  <c r="BF72"/>
  <c r="CJ74"/>
  <c r="BF74"/>
  <c r="BF21"/>
  <c r="CL21" s="1"/>
  <c r="CJ21"/>
  <c r="CJ19"/>
  <c r="BF19"/>
  <c r="CL19" s="1"/>
  <c r="CJ42"/>
  <c r="BF42"/>
  <c r="BF34"/>
  <c r="CL34" s="1"/>
  <c r="BF7" i="33"/>
  <c r="CJ7"/>
  <c r="BE6"/>
  <c r="BC6" s="1"/>
  <c r="CJ85"/>
  <c r="BE84"/>
  <c r="BC84" s="1"/>
  <c r="BF85"/>
  <c r="BF81"/>
  <c r="CJ81"/>
  <c r="BE54"/>
  <c r="BC54" s="1"/>
  <c r="BF55"/>
  <c r="CJ55"/>
  <c r="BE16"/>
  <c r="BC16" s="1"/>
  <c r="CJ17"/>
  <c r="BF17"/>
  <c r="BF13"/>
  <c r="CJ13"/>
  <c r="BF77"/>
  <c r="CJ77"/>
  <c r="BF91"/>
  <c r="CL91" s="1"/>
  <c r="CJ23"/>
  <c r="BF23"/>
  <c r="BF61"/>
  <c r="CJ61"/>
  <c r="CJ59"/>
  <c r="BF59"/>
  <c r="BE64"/>
  <c r="BC64" s="1"/>
  <c r="BF65"/>
  <c r="BF69"/>
  <c r="CJ69"/>
  <c r="BF19"/>
  <c r="CL19" s="1"/>
  <c r="CJ19"/>
  <c r="CJ9"/>
  <c r="BF9"/>
  <c r="CL9" s="1"/>
  <c r="BE26"/>
  <c r="BC26" s="1"/>
  <c r="BF27"/>
  <c r="CJ27"/>
  <c r="BF31"/>
  <c r="CJ31"/>
  <c r="CJ11"/>
  <c r="BF11"/>
  <c r="CL11" s="1"/>
  <c r="BF37"/>
  <c r="CJ37"/>
  <c r="BE36"/>
  <c r="BC36" s="1"/>
  <c r="BF21"/>
  <c r="CJ21"/>
  <c r="CJ87"/>
  <c r="BF87"/>
  <c r="BF43"/>
  <c r="CL43" s="1"/>
  <c r="BF39"/>
  <c r="CJ39"/>
  <c r="BF41"/>
  <c r="CJ41"/>
  <c r="CJ57"/>
  <c r="BF57"/>
  <c r="CL57" s="1"/>
  <c r="BF33"/>
  <c r="CL33" s="1"/>
  <c r="CJ33"/>
  <c r="BF75"/>
  <c r="CJ75"/>
  <c r="BE74"/>
  <c r="BC74" s="1"/>
  <c r="BF67"/>
  <c r="CJ67"/>
  <c r="BF89"/>
  <c r="CL89" s="1"/>
  <c r="CJ89"/>
  <c r="CJ79"/>
  <c r="BF79"/>
  <c r="CL79" s="1"/>
  <c r="BF29"/>
  <c r="CL29" s="1"/>
  <c r="CJ29"/>
  <c r="BW10" i="21"/>
  <c r="BZ8"/>
  <c r="CG67"/>
  <c r="CC70"/>
  <c r="CF68"/>
  <c r="CC14"/>
  <c r="CG11"/>
  <c r="CF12"/>
  <c r="CC86"/>
  <c r="BZ88"/>
  <c r="CC34"/>
  <c r="CF32"/>
  <c r="BZ64"/>
  <c r="BW66"/>
  <c r="CA63"/>
  <c r="BZ78"/>
  <c r="BE29"/>
  <c r="CJ29" s="1"/>
  <c r="BZ28"/>
  <c r="BW30"/>
  <c r="CC100"/>
  <c r="CF98"/>
  <c r="CF42"/>
  <c r="BE43"/>
  <c r="BW80"/>
  <c r="CF74"/>
  <c r="CG83"/>
  <c r="CF84"/>
  <c r="CC24"/>
  <c r="CF22"/>
  <c r="CG21"/>
  <c r="BZ12"/>
  <c r="CC10"/>
  <c r="CD9"/>
  <c r="BW40"/>
  <c r="BZ38"/>
  <c r="BE37"/>
  <c r="CJ37" s="1"/>
  <c r="BE31"/>
  <c r="CJ31" s="1"/>
  <c r="CC30"/>
  <c r="BE67"/>
  <c r="CJ67" s="1"/>
  <c r="CD65"/>
  <c r="CC66"/>
  <c r="BZ68"/>
  <c r="BW20"/>
  <c r="BZ42"/>
  <c r="BE41"/>
  <c r="CJ41" s="1"/>
  <c r="CC40"/>
  <c r="BE13"/>
  <c r="CJ13" s="1"/>
  <c r="BW14"/>
  <c r="CC80"/>
  <c r="CF78"/>
  <c r="BE77"/>
  <c r="CJ77" s="1"/>
  <c r="BE93"/>
  <c r="CJ93" s="1"/>
  <c r="CC94"/>
  <c r="BW98"/>
  <c r="BZ22"/>
  <c r="BE19"/>
  <c r="CJ19" s="1"/>
  <c r="CC20"/>
  <c r="BE87"/>
  <c r="CJ87" s="1"/>
  <c r="CC90"/>
  <c r="CF88"/>
  <c r="CG87"/>
  <c r="BE85"/>
  <c r="CJ85" s="1"/>
  <c r="BZ90"/>
  <c r="CC84"/>
  <c r="BW88"/>
  <c r="BE83"/>
  <c r="CG75"/>
  <c r="BZ80"/>
  <c r="BE75"/>
  <c r="CJ75" s="1"/>
  <c r="BE69"/>
  <c r="CJ69" s="1"/>
  <c r="BZ70"/>
  <c r="BE63"/>
  <c r="BW68"/>
  <c r="CC64"/>
  <c r="BE33"/>
  <c r="CJ33" s="1"/>
  <c r="BW34"/>
  <c r="CF28"/>
  <c r="BW44"/>
  <c r="CF38"/>
  <c r="CG37"/>
  <c r="BZ44"/>
  <c r="BE39"/>
  <c r="CF40"/>
  <c r="CG39"/>
  <c r="BE23"/>
  <c r="CJ23" s="1"/>
  <c r="CF30"/>
  <c r="CG29"/>
  <c r="BW76"/>
  <c r="BZ74"/>
  <c r="BE73"/>
  <c r="CA73"/>
  <c r="BW32"/>
  <c r="BE27"/>
  <c r="CD27"/>
  <c r="CC28"/>
  <c r="CF20"/>
  <c r="BZ24"/>
  <c r="BW70"/>
  <c r="CG63"/>
  <c r="BW86"/>
  <c r="BZ84"/>
  <c r="BE17"/>
  <c r="BW22"/>
  <c r="CC18"/>
  <c r="BZ14"/>
  <c r="CF10"/>
  <c r="CJ9"/>
  <c r="BW12"/>
  <c r="CC8"/>
  <c r="BE7"/>
  <c r="CD7"/>
  <c r="CG93"/>
  <c r="BW100"/>
  <c r="CJ95"/>
  <c r="CJ97"/>
  <c r="C60" i="9"/>
  <c r="C16"/>
  <c r="C97"/>
  <c r="C29"/>
  <c r="BF27" i="38" l="1"/>
  <c r="CL28"/>
  <c r="BF92"/>
  <c r="CL72"/>
  <c r="BF71"/>
  <c r="CL83"/>
  <c r="BF82"/>
  <c r="BF37"/>
  <c r="BC1"/>
  <c r="CL62"/>
  <c r="BF61"/>
  <c r="BF16"/>
  <c r="BF74" i="33"/>
  <c r="CL75"/>
  <c r="BF36"/>
  <c r="BF6"/>
  <c r="CL55"/>
  <c r="BF54"/>
  <c r="BF16"/>
  <c r="BF84"/>
  <c r="BF26"/>
  <c r="BF64"/>
  <c r="BC1"/>
  <c r="BF89" i="21"/>
  <c r="BF41"/>
  <c r="BF99"/>
  <c r="BE92"/>
  <c r="BC92" s="1"/>
  <c r="BF93"/>
  <c r="BF97"/>
  <c r="BF95"/>
  <c r="CJ83"/>
  <c r="BF87"/>
  <c r="BE82"/>
  <c r="BC82" s="1"/>
  <c r="BF85"/>
  <c r="BF83"/>
  <c r="BF79"/>
  <c r="BF75"/>
  <c r="BF77"/>
  <c r="CJ63"/>
  <c r="BF65"/>
  <c r="CL65" s="1"/>
  <c r="BF69"/>
  <c r="BE62"/>
  <c r="BC62" s="1"/>
  <c r="BF67"/>
  <c r="CL67" s="1"/>
  <c r="BF63"/>
  <c r="CL63" s="1"/>
  <c r="BF43"/>
  <c r="BF37"/>
  <c r="BF39"/>
  <c r="CJ39"/>
  <c r="BE36"/>
  <c r="BC36" s="1"/>
  <c r="BF23"/>
  <c r="BF73"/>
  <c r="CJ73"/>
  <c r="BE72"/>
  <c r="BC72" s="1"/>
  <c r="BF29"/>
  <c r="BF33"/>
  <c r="CJ27"/>
  <c r="BF27"/>
  <c r="BE26"/>
  <c r="BC26" s="1"/>
  <c r="BF31"/>
  <c r="CJ17"/>
  <c r="BF19"/>
  <c r="BF21"/>
  <c r="BF17"/>
  <c r="BE16"/>
  <c r="BC16" s="1"/>
  <c r="BF11"/>
  <c r="BF13"/>
  <c r="BF9"/>
  <c r="CL9" s="1"/>
  <c r="BF7"/>
  <c r="CJ7"/>
  <c r="BE6"/>
  <c r="BC6" s="1"/>
  <c r="C98" i="9"/>
  <c r="C31"/>
  <c r="C61"/>
  <c r="C17"/>
  <c r="BF92" i="21" l="1"/>
  <c r="BF82"/>
  <c r="BF62"/>
  <c r="BF36"/>
  <c r="BF72"/>
  <c r="BF26"/>
  <c r="BF16"/>
  <c r="BC1"/>
  <c r="BF6"/>
  <c r="C18" i="9"/>
  <c r="I12"/>
  <c r="C32"/>
  <c r="I26"/>
  <c r="I6"/>
  <c r="I41"/>
  <c r="I78"/>
  <c r="C62"/>
  <c r="I56"/>
  <c r="I73"/>
  <c r="C63" l="1"/>
  <c r="C35"/>
</calcChain>
</file>

<file path=xl/sharedStrings.xml><?xml version="1.0" encoding="utf-8"?>
<sst xmlns="http://schemas.openxmlformats.org/spreadsheetml/2006/main" count="1502" uniqueCount="562">
  <si>
    <t>№</t>
  </si>
  <si>
    <t>О</t>
  </si>
  <si>
    <t>С</t>
  </si>
  <si>
    <t>М</t>
  </si>
  <si>
    <t>1-3</t>
  </si>
  <si>
    <t>1-2</t>
  </si>
  <si>
    <t>Встреча</t>
  </si>
  <si>
    <t>Дата</t>
  </si>
  <si>
    <t>Время</t>
  </si>
  <si>
    <t>Стол</t>
  </si>
  <si>
    <t>#</t>
  </si>
  <si>
    <t>Фамилия Имя</t>
  </si>
  <si>
    <t>Территория</t>
  </si>
  <si>
    <t>ОТБОРОЧНЫЙ  ТУРНИР</t>
  </si>
  <si>
    <t>в основной состав Национальной сборной РК</t>
  </si>
  <si>
    <t>Мужчины. Подгруппа 1</t>
  </si>
  <si>
    <t xml:space="preserve">Мужчины. Подгруппа 2 </t>
  </si>
  <si>
    <t>Мужчины. Подгруппа 3</t>
  </si>
  <si>
    <t>Мужчины. Подгруппа 4</t>
  </si>
  <si>
    <t>Женщины. Подгруппа 1</t>
  </si>
  <si>
    <t>Женщины. Подгруппа 2</t>
  </si>
  <si>
    <t>Женщины. Подгруппа 3</t>
  </si>
  <si>
    <t>Женщины. Подгруппа 4</t>
  </si>
  <si>
    <t>1 - 2</t>
  </si>
  <si>
    <t>3 - 4</t>
  </si>
  <si>
    <t>1 - 4</t>
  </si>
  <si>
    <t>2 - 3</t>
  </si>
  <si>
    <t>10.00</t>
  </si>
  <si>
    <t>10.30</t>
  </si>
  <si>
    <t>11.00</t>
  </si>
  <si>
    <t>11.30</t>
  </si>
  <si>
    <t>12.00</t>
  </si>
  <si>
    <t>12.30</t>
  </si>
  <si>
    <t>14.00</t>
  </si>
  <si>
    <t>14.30</t>
  </si>
  <si>
    <t>ЖЕНЩИНЫ</t>
  </si>
  <si>
    <t>МУЖЧИНЫ</t>
  </si>
  <si>
    <t>Итоговые результаты отборочного турнира в основной состав</t>
  </si>
  <si>
    <t>национальной сборной команды РК</t>
  </si>
  <si>
    <t>Ф,И,О</t>
  </si>
  <si>
    <t>Место</t>
  </si>
  <si>
    <t>1 турнира</t>
  </si>
  <si>
    <t>2 турнира</t>
  </si>
  <si>
    <t>Сумма</t>
  </si>
  <si>
    <t>мест</t>
  </si>
  <si>
    <t>Итоговое</t>
  </si>
  <si>
    <t>место</t>
  </si>
  <si>
    <t>ЛАВРОВА Анастасия</t>
  </si>
  <si>
    <t>АКАШЕВА Зауреш</t>
  </si>
  <si>
    <t>МИРКАДИРОВА Сарвиноз</t>
  </si>
  <si>
    <t>АЛИМБАЕВА Айя</t>
  </si>
  <si>
    <t>ЛАВРОВА</t>
  </si>
  <si>
    <t>Анастасия</t>
  </si>
  <si>
    <t>РОМАНОВСКАЯ</t>
  </si>
  <si>
    <t>Ангелина</t>
  </si>
  <si>
    <t>САПАРОВА</t>
  </si>
  <si>
    <t>Алсу</t>
  </si>
  <si>
    <t>Зауреш</t>
  </si>
  <si>
    <t>АКАШЕВА</t>
  </si>
  <si>
    <t>МИРКАДИРОВА</t>
  </si>
  <si>
    <t>Сарвиноз</t>
  </si>
  <si>
    <t>БАХЫТ</t>
  </si>
  <si>
    <t>Анель</t>
  </si>
  <si>
    <t>АШКЕЕВА</t>
  </si>
  <si>
    <t>Арай</t>
  </si>
  <si>
    <t>АЛИМБАЕВА</t>
  </si>
  <si>
    <t>Айя</t>
  </si>
  <si>
    <t>Малика</t>
  </si>
  <si>
    <t>Александра</t>
  </si>
  <si>
    <t>ИРИСАЛИЕВ</t>
  </si>
  <si>
    <t>Сарвар</t>
  </si>
  <si>
    <t xml:space="preserve">КИМ </t>
  </si>
  <si>
    <t>Темирлан</t>
  </si>
  <si>
    <t>КЕНЖИГУЛОВ</t>
  </si>
  <si>
    <t>Айдос</t>
  </si>
  <si>
    <t>АКИМАЛИ</t>
  </si>
  <si>
    <t>Бакдаулет</t>
  </si>
  <si>
    <t>КУРМАНГАЛИЕВ</t>
  </si>
  <si>
    <t>Алан</t>
  </si>
  <si>
    <t>РАЙТЕР</t>
  </si>
  <si>
    <t>Эрик</t>
  </si>
  <si>
    <t>Дастан</t>
  </si>
  <si>
    <t>Александр</t>
  </si>
  <si>
    <t>ЗАХАРОВ</t>
  </si>
  <si>
    <t>Владислав</t>
  </si>
  <si>
    <t>АРТУКМЕТОВ</t>
  </si>
  <si>
    <t>Ирисбек</t>
  </si>
  <si>
    <t>ХАРКИ</t>
  </si>
  <si>
    <t>Искандер</t>
  </si>
  <si>
    <t>ХАРКИ А.</t>
  </si>
  <si>
    <t>САРСЕНБАЙ Д.</t>
  </si>
  <si>
    <t>КИМ Т.</t>
  </si>
  <si>
    <t>ХАРКИ А-М.</t>
  </si>
  <si>
    <t>АКИМАЛИ Б.</t>
  </si>
  <si>
    <t/>
  </si>
  <si>
    <t>Разряд</t>
  </si>
  <si>
    <t>Рейтинг</t>
  </si>
  <si>
    <t>Регион</t>
  </si>
  <si>
    <t>рождения</t>
  </si>
  <si>
    <t>СПИСОК  УЧАСТНИКОВ</t>
  </si>
  <si>
    <t>ОТБОРОЧНОГО  ТУРНИРА</t>
  </si>
  <si>
    <t>г. Алматы</t>
  </si>
  <si>
    <t>БАХЫТ Анель</t>
  </si>
  <si>
    <t>Западно-Казахстанская обл.</t>
  </si>
  <si>
    <t>КЕНЖИГУЛОВ Дастан</t>
  </si>
  <si>
    <t>КЕНЖИГУЛОВ Айдос</t>
  </si>
  <si>
    <t>г.Шымкент</t>
  </si>
  <si>
    <t>АРТУКМЕТОВ Ирисбек</t>
  </si>
  <si>
    <t>ИРИСАЛИЕВ Сарвар</t>
  </si>
  <si>
    <t>Жамбылская обл.</t>
  </si>
  <si>
    <t>Карагандинская обл.</t>
  </si>
  <si>
    <t>СМИРНОВА Александра</t>
  </si>
  <si>
    <t>АШКЕЕВА Арай</t>
  </si>
  <si>
    <t>РАЙТЕР Эрик</t>
  </si>
  <si>
    <t>ЗАХАРОВ Владислав</t>
  </si>
  <si>
    <t>КИМ Темирлан</t>
  </si>
  <si>
    <t>КУРМАНГАЛИЕВ Алан</t>
  </si>
  <si>
    <t>АКИМАЛИ Бакдаулет</t>
  </si>
  <si>
    <t>Павлодарская обл.</t>
  </si>
  <si>
    <t>г.Нур-Султан</t>
  </si>
  <si>
    <t>Тренер-представитель:  Архипова О.Н.</t>
  </si>
  <si>
    <t>РОМАНОВСКАЯ Ангелина</t>
  </si>
  <si>
    <t>САПАРОВА Алсу</t>
  </si>
  <si>
    <t xml:space="preserve">ХАРКИ Искандер </t>
  </si>
  <si>
    <t>2 турнир. МУЖЧИНЫ</t>
  </si>
  <si>
    <t>3-4</t>
  </si>
  <si>
    <t>Туркестан обл.</t>
  </si>
  <si>
    <t xml:space="preserve"> </t>
  </si>
  <si>
    <t>ЗКО</t>
  </si>
  <si>
    <t>г. Астана</t>
  </si>
  <si>
    <t>Актюбинск. обл.</t>
  </si>
  <si>
    <t>Павлодар. обл.</t>
  </si>
  <si>
    <t>ВКО</t>
  </si>
  <si>
    <t>г. Шымкент</t>
  </si>
  <si>
    <t>Восточно-Казахстанская обл.</t>
  </si>
  <si>
    <t>9янв.</t>
  </si>
  <si>
    <t>ЖУБАНОВ</t>
  </si>
  <si>
    <t>Санжар</t>
  </si>
  <si>
    <t>ГЕРАСИМЕНКО</t>
  </si>
  <si>
    <t>ТОРШАЕВА</t>
  </si>
  <si>
    <t>КОШКУМБАЕВА</t>
  </si>
  <si>
    <t>Жанерке</t>
  </si>
  <si>
    <t>ЛАВРОВА А.</t>
  </si>
  <si>
    <t>РОМАНОВСКАЯ А.</t>
  </si>
  <si>
    <t>АКАШЕВА З.</t>
  </si>
  <si>
    <t>ТОРШАЕВА Г.</t>
  </si>
  <si>
    <t>АЛИМБАЕВА А.</t>
  </si>
  <si>
    <t>КОШКУМБАЕВА Ж.</t>
  </si>
  <si>
    <t>БАХЫТ А.</t>
  </si>
  <si>
    <t>САПАРОВА А.</t>
  </si>
  <si>
    <t>АШКЕЕВА А.</t>
  </si>
  <si>
    <t>СМИРНОВА</t>
  </si>
  <si>
    <t>ГЕРАСИМЕНКО А.</t>
  </si>
  <si>
    <t>ЖУБАНОВ Санжар</t>
  </si>
  <si>
    <t>КОШКУМБАЕВА Жанерке</t>
  </si>
  <si>
    <t>ГЕРАСИМЕНКО Александр</t>
  </si>
  <si>
    <t>Мангистаусская обл.</t>
  </si>
  <si>
    <t>ТОРШАЕВА Гюзель</t>
  </si>
  <si>
    <t>Муслим</t>
  </si>
  <si>
    <t xml:space="preserve">КУРМАМБАЕВ </t>
  </si>
  <si>
    <t>Сагантай</t>
  </si>
  <si>
    <t>СУРТУБАЕВ</t>
  </si>
  <si>
    <t>Марат</t>
  </si>
  <si>
    <t xml:space="preserve">ЖУБАНОВ </t>
  </si>
  <si>
    <t>ХАЛИЛОВ</t>
  </si>
  <si>
    <t xml:space="preserve">Роман </t>
  </si>
  <si>
    <t xml:space="preserve">  </t>
  </si>
  <si>
    <t>г. Караганда                                                                   7-10 января 2021г.</t>
  </si>
  <si>
    <t>ОТЕПОВА</t>
  </si>
  <si>
    <t>Асемгуль</t>
  </si>
  <si>
    <t>КАЛЫКБАЙ</t>
  </si>
  <si>
    <t>Медиана</t>
  </si>
  <si>
    <t>ЦВИГУН</t>
  </si>
  <si>
    <t>ОХМАК</t>
  </si>
  <si>
    <t>Екатерина</t>
  </si>
  <si>
    <t>Гюзель</t>
  </si>
  <si>
    <t>8янв.</t>
  </si>
  <si>
    <t>Тренер-представитель: Мирасланов М.К. Оразбаев Е.Н. Рахметова Ф.Ш.</t>
  </si>
  <si>
    <t>Алиса</t>
  </si>
  <si>
    <t>САНДЫБАЕВА</t>
  </si>
  <si>
    <t>ЦВИГУН А.</t>
  </si>
  <si>
    <t>КАЛЫКБАЙ М.</t>
  </si>
  <si>
    <t>ОТЕПОВА А.</t>
  </si>
  <si>
    <t>ОХМАК Е.</t>
  </si>
  <si>
    <t>САНДЫБАЕВА М.</t>
  </si>
  <si>
    <t>2-4</t>
  </si>
  <si>
    <t>4,-9,3,3</t>
  </si>
  <si>
    <t>1 - 3</t>
  </si>
  <si>
    <t xml:space="preserve">Главный судья .  СВНК                                                                    Алиева Э.К.                                                   </t>
  </si>
  <si>
    <t>7,-9,9,9</t>
  </si>
  <si>
    <t xml:space="preserve">Главный секретарь . Судья НК                                                    Бейсенбекова А.Т.                                        </t>
  </si>
  <si>
    <t xml:space="preserve">Главный судья . СВНК                                                                   Алиева Э.К.                                                        </t>
  </si>
  <si>
    <t xml:space="preserve">Главный секретарь . Судья НК                                                  Бейсенбекова А.Т.                                                    </t>
  </si>
  <si>
    <t>1,33</t>
  </si>
  <si>
    <t>0,6</t>
  </si>
  <si>
    <t>1,25</t>
  </si>
  <si>
    <t>1.25</t>
  </si>
  <si>
    <t>1.0</t>
  </si>
  <si>
    <t>0.8</t>
  </si>
  <si>
    <t>1.66</t>
  </si>
  <si>
    <t>0.75</t>
  </si>
  <si>
    <t>г. Караганда                                                                   7-11 января 2021г.</t>
  </si>
  <si>
    <t>За 1-8 места</t>
  </si>
  <si>
    <t>Мужчины. Подгруппа А</t>
  </si>
  <si>
    <t xml:space="preserve">Мужчины. Подгруппа В </t>
  </si>
  <si>
    <t>Мужчины. Подгруппа С</t>
  </si>
  <si>
    <t>Мужчины. Подгруппа D</t>
  </si>
  <si>
    <t>За 9-16 места</t>
  </si>
  <si>
    <t>Сагинтай</t>
  </si>
  <si>
    <t>Искендер</t>
  </si>
  <si>
    <t>Роман</t>
  </si>
  <si>
    <t>КИМ</t>
  </si>
  <si>
    <t>Женщины. Подгруппа А</t>
  </si>
  <si>
    <t>Женщины. Подгруппа В</t>
  </si>
  <si>
    <t>Женщины. Подгруппа С</t>
  </si>
  <si>
    <t>Женщины. Подгруппа D</t>
  </si>
  <si>
    <t xml:space="preserve">2 - 3 </t>
  </si>
  <si>
    <t xml:space="preserve"> 3 - 4 </t>
  </si>
  <si>
    <t>Мужчины. 1-4 места</t>
  </si>
  <si>
    <t>Мужчины. 5-8 места</t>
  </si>
  <si>
    <t>Мужчины. 9-12 места</t>
  </si>
  <si>
    <t>Мужчины. 13-16 места</t>
  </si>
  <si>
    <t>Женщины. За 1-4 места</t>
  </si>
  <si>
    <t>Женщины. За 5-8 места</t>
  </si>
  <si>
    <t>Женщины. За 9-12 места</t>
  </si>
  <si>
    <t>Женщины. За 13-16 места</t>
  </si>
  <si>
    <t>13.00</t>
  </si>
  <si>
    <t>13.30</t>
  </si>
  <si>
    <t>1- 2</t>
  </si>
  <si>
    <t xml:space="preserve">3 - 4 </t>
  </si>
  <si>
    <t>КУРМАМБАЕВ С.</t>
  </si>
  <si>
    <t>ГЕРАСИМЕНКО Т.</t>
  </si>
  <si>
    <t>АБЕЛЬДИНОВ Д.</t>
  </si>
  <si>
    <t>АМАН С.</t>
  </si>
  <si>
    <t>ГЕРАСИМЕНКО Г.</t>
  </si>
  <si>
    <t>БАЯНДИН Э.</t>
  </si>
  <si>
    <t>СУРТУБАЕВ М.</t>
  </si>
  <si>
    <t>ХАЛИЛОВ Р.</t>
  </si>
  <si>
    <t>БЕСБАЙ Ж.</t>
  </si>
  <si>
    <t>ХАРКИ  М.</t>
  </si>
  <si>
    <t>ТЛЕУБАЕВ А.</t>
  </si>
  <si>
    <t>АЛТАЙ А.</t>
  </si>
  <si>
    <t>Х</t>
  </si>
  <si>
    <t xml:space="preserve">Кенжигулов Айдос  </t>
  </si>
  <si>
    <t>07.06.2000</t>
  </si>
  <si>
    <t xml:space="preserve">Кенжигулов Дастан  </t>
  </si>
  <si>
    <t>14.01.1998</t>
  </si>
  <si>
    <t xml:space="preserve">Харки Искандер  </t>
  </si>
  <si>
    <t>17.05.2003</t>
  </si>
  <si>
    <t xml:space="preserve">Артукметов Ирисбек  </t>
  </si>
  <si>
    <t>18.08.2002</t>
  </si>
  <si>
    <t xml:space="preserve">Райтер Эрик  </t>
  </si>
  <si>
    <t>25.07.1996</t>
  </si>
  <si>
    <t xml:space="preserve">Курмамбаев Сагантай  </t>
  </si>
  <si>
    <t>02.06.2003</t>
  </si>
  <si>
    <t xml:space="preserve">Акимали Бакдаулет  </t>
  </si>
  <si>
    <t>20.04.2001</t>
  </si>
  <si>
    <t xml:space="preserve">Курмангалиев Алан  </t>
  </si>
  <si>
    <t>12.01.2007</t>
  </si>
  <si>
    <t xml:space="preserve">Жубанов Санжар  </t>
  </si>
  <si>
    <t>16.04.2003</t>
  </si>
  <si>
    <t xml:space="preserve">Захаров Владислав  </t>
  </si>
  <si>
    <t>31.10.1997</t>
  </si>
  <si>
    <t xml:space="preserve">Герасименко Александр  </t>
  </si>
  <si>
    <t>13.02.1992</t>
  </si>
  <si>
    <t xml:space="preserve">Герасименко Геннадий  </t>
  </si>
  <si>
    <t>10.09.1968</t>
  </si>
  <si>
    <t xml:space="preserve">Суртубаев Марат  </t>
  </si>
  <si>
    <t>15.03.1972</t>
  </si>
  <si>
    <t xml:space="preserve">Халилов Роман  </t>
  </si>
  <si>
    <t>31.10.1994</t>
  </si>
  <si>
    <t xml:space="preserve">Ирисалиев Сарвар  </t>
  </si>
  <si>
    <t>24.09.1999</t>
  </si>
  <si>
    <t xml:space="preserve">Ким Темирлан  </t>
  </si>
  <si>
    <t>02.06.2004</t>
  </si>
  <si>
    <t xml:space="preserve">Тлеубаев Аслан  </t>
  </si>
  <si>
    <t>07.04.1997</t>
  </si>
  <si>
    <t xml:space="preserve">Аман Сабыржан  </t>
  </si>
  <si>
    <t>29.04.1998</t>
  </si>
  <si>
    <t xml:space="preserve">Дуйсенбай Есенали  </t>
  </si>
  <si>
    <t>15.10.1997</t>
  </si>
  <si>
    <t xml:space="preserve">Баяндин Эльдар  </t>
  </si>
  <si>
    <t>02.04.1999</t>
  </si>
  <si>
    <t xml:space="preserve">Бесбай Жасулан  </t>
  </si>
  <si>
    <t>03.11.1999</t>
  </si>
  <si>
    <t xml:space="preserve">Герасименко Тимофей  </t>
  </si>
  <si>
    <t>04.05.2004</t>
  </si>
  <si>
    <t xml:space="preserve">Сарсенбай Дамир  </t>
  </si>
  <si>
    <t>13.07.2005</t>
  </si>
  <si>
    <t xml:space="preserve">Харки Абдул-Мажит  </t>
  </si>
  <si>
    <t>07.01.2004</t>
  </si>
  <si>
    <t xml:space="preserve">Харки Арсмане  </t>
  </si>
  <si>
    <t>29.06.1971</t>
  </si>
  <si>
    <t xml:space="preserve">Харки Муслим  </t>
  </si>
  <si>
    <t>15.10.2001</t>
  </si>
  <si>
    <t xml:space="preserve">Мочалкин Алексей  </t>
  </si>
  <si>
    <t>22.09.1985</t>
  </si>
  <si>
    <t xml:space="preserve">Ниеткалиев Болат  </t>
  </si>
  <si>
    <t>26.05.2005</t>
  </si>
  <si>
    <t xml:space="preserve">Мэлсов Дамир  </t>
  </si>
  <si>
    <t>25.05.2006</t>
  </si>
  <si>
    <t xml:space="preserve">Торгайбеков Амир  </t>
  </si>
  <si>
    <t>14.02.2006</t>
  </si>
  <si>
    <t xml:space="preserve">Акашева Зауреш  </t>
  </si>
  <si>
    <t>02.12.2000</t>
  </si>
  <si>
    <t xml:space="preserve">Лаврова Анастасия  </t>
  </si>
  <si>
    <t>26.07.1995</t>
  </si>
  <si>
    <t xml:space="preserve">Бахыт Анель  </t>
  </si>
  <si>
    <t>12.02.2003</t>
  </si>
  <si>
    <t xml:space="preserve">Миркадирова Сарвиноз  </t>
  </si>
  <si>
    <t>03.02.2005</t>
  </si>
  <si>
    <t xml:space="preserve">Сапарова Алсу  </t>
  </si>
  <si>
    <t>06.06.2002</t>
  </si>
  <si>
    <t xml:space="preserve">Алимбаева Айя  </t>
  </si>
  <si>
    <t>17.10.1996</t>
  </si>
  <si>
    <t xml:space="preserve">Романовская Ангелина  </t>
  </si>
  <si>
    <t>18.03.2003</t>
  </si>
  <si>
    <t xml:space="preserve">Отепова Асемгуль  </t>
  </si>
  <si>
    <t>27.02.1993</t>
  </si>
  <si>
    <t xml:space="preserve">Смирнова Александра  </t>
  </si>
  <si>
    <t>11.06.2004</t>
  </si>
  <si>
    <t xml:space="preserve">Асыкбек Айгерим  </t>
  </si>
  <si>
    <t>13.12.2002</t>
  </si>
  <si>
    <t xml:space="preserve">Калыкбай Медиана  </t>
  </si>
  <si>
    <t>17.12.1999</t>
  </si>
  <si>
    <t xml:space="preserve">Кошкумбаева Жанерке  </t>
  </si>
  <si>
    <t>16.09.2005</t>
  </si>
  <si>
    <t xml:space="preserve">Ашкеева Арай  </t>
  </si>
  <si>
    <t>08.07.2003</t>
  </si>
  <si>
    <t xml:space="preserve">Азатова Озада  </t>
  </si>
  <si>
    <t>08.05.2001</t>
  </si>
  <si>
    <t xml:space="preserve">Сандыбаева Малика  </t>
  </si>
  <si>
    <t>15.11.2005</t>
  </si>
  <si>
    <t xml:space="preserve">Торшаева Гюзель  </t>
  </si>
  <si>
    <t>03.12.2004</t>
  </si>
  <si>
    <t xml:space="preserve">Ержанкызы Алтынай  </t>
  </si>
  <si>
    <t>06.10.2004</t>
  </si>
  <si>
    <t xml:space="preserve">Бондарь Елена  </t>
  </si>
  <si>
    <t>31.12.1982</t>
  </si>
  <si>
    <t xml:space="preserve">Шапей Таншолпан  </t>
  </si>
  <si>
    <t>17.10.2001</t>
  </si>
  <si>
    <t xml:space="preserve">Зубкова Елена  </t>
  </si>
  <si>
    <t>06.08.2003</t>
  </si>
  <si>
    <t xml:space="preserve">Мочалкина Виктория  </t>
  </si>
  <si>
    <t>06.12.2008</t>
  </si>
  <si>
    <t xml:space="preserve">Цвигун Алиса  </t>
  </si>
  <si>
    <t>24.10.2007</t>
  </si>
  <si>
    <t xml:space="preserve">Бекиш Аружан  </t>
  </si>
  <si>
    <t>13.02.2006</t>
  </si>
  <si>
    <t xml:space="preserve">Охмак  Екатерина  </t>
  </si>
  <si>
    <t>06.11.2006</t>
  </si>
  <si>
    <t xml:space="preserve">Ильяс Аружан  </t>
  </si>
  <si>
    <t>17.07.2006</t>
  </si>
  <si>
    <t xml:space="preserve">Усипбаева Аида  </t>
  </si>
  <si>
    <t>17.02.2006</t>
  </si>
  <si>
    <t>МОЧАЛКИН А.</t>
  </si>
  <si>
    <t>ТОРГАЙБЕКОВ А.</t>
  </si>
  <si>
    <t>МЭЛСОВ Д.</t>
  </si>
  <si>
    <t>ДУЙСЕНБАЙ Е.</t>
  </si>
  <si>
    <t>НИЕТКАЛИЕВ Б.</t>
  </si>
  <si>
    <t>ХАРКИ М.</t>
  </si>
  <si>
    <t>ОТБОРОЧНЫЙ ТУРНИР</t>
  </si>
  <si>
    <t>в основной состав Национальной сборной РК.</t>
  </si>
  <si>
    <t>г. Караганда                                                       7-10 января 2021Г.</t>
  </si>
  <si>
    <t>КВАЛИФИКАЦИЯ.  МУЖЧИНЫ.</t>
  </si>
  <si>
    <t>2 ЛИСТ</t>
  </si>
  <si>
    <t>КВАЛИФИКАЦИЯ.  ЖЕНЩИНЫ.</t>
  </si>
  <si>
    <t>УСИПБАЕВА А.</t>
  </si>
  <si>
    <t>АЗАТОВА О.</t>
  </si>
  <si>
    <t>ШАПЕЙ Т.</t>
  </si>
  <si>
    <t>БОНДАРЬ Е.</t>
  </si>
  <si>
    <t>ЕРЖАНКЫЗЫ А.</t>
  </si>
  <si>
    <t>МОЧАЛКИНА В.</t>
  </si>
  <si>
    <t>АСЫКБЕК А.</t>
  </si>
  <si>
    <t>ИЛЬЯС А.</t>
  </si>
  <si>
    <t>БЕКИШ А.</t>
  </si>
  <si>
    <t>ЗУБКОВА Е.</t>
  </si>
  <si>
    <t xml:space="preserve">Главный секретарь . Судья НК                                               Бейсенбекова А.Т.                                        </t>
  </si>
  <si>
    <t xml:space="preserve">Главный судья .  СВНК                                                                 Алиева Э.К.                                                   </t>
  </si>
  <si>
    <t>Алтай Азамат</t>
  </si>
  <si>
    <t>г. Караганда                                                                  7-10 января 2021г.</t>
  </si>
  <si>
    <t>ЖУБАНОВ С.</t>
  </si>
  <si>
    <t>КУРМАНГАЛИЕВ А.</t>
  </si>
  <si>
    <t>АРТУКМЕТОВ И.</t>
  </si>
  <si>
    <t>ЗАХАРОВ В.</t>
  </si>
  <si>
    <t>ИРИСАЛИЕВ С.</t>
  </si>
  <si>
    <t xml:space="preserve">Главный судья . СВНК                                                      Алиева Э.К.                                                  </t>
  </si>
  <si>
    <t xml:space="preserve">Главный секретарь. Судья НК                                        Бейсенбекова А.Т.                                              </t>
  </si>
  <si>
    <t xml:space="preserve">Главный судья . СВНК                                                        Алиева Э.К.                                                     </t>
  </si>
  <si>
    <t xml:space="preserve">Главный секретарь . Судья НК                                        Бейсенбекова А.Т.                                                  </t>
  </si>
  <si>
    <t>0,75</t>
  </si>
  <si>
    <t>1,0</t>
  </si>
  <si>
    <t>0,8</t>
  </si>
  <si>
    <t xml:space="preserve">АКАШЕВА </t>
  </si>
  <si>
    <t>0-3</t>
  </si>
  <si>
    <t>9,5,7</t>
  </si>
  <si>
    <t>КУРМАМБАЕВ</t>
  </si>
  <si>
    <t>СУРТУБАЕВ М</t>
  </si>
  <si>
    <t>9,-2,8,11</t>
  </si>
  <si>
    <t xml:space="preserve">Главный судья. СВНК                                                      Алиева Э.К.                                                     </t>
  </si>
  <si>
    <t xml:space="preserve">Главный секретарь. Судья НК                                         Бейсенбекова А.Т.                                                     </t>
  </si>
  <si>
    <t xml:space="preserve">Главный судья.СВНК                                                        Алиева Э.К.                                                           </t>
  </si>
  <si>
    <t xml:space="preserve">Главный секретарь. Судья НК                                          Бейсенбекова А.Т.                                                  </t>
  </si>
  <si>
    <t>10.01    10.00     1ст</t>
  </si>
  <si>
    <t>10.01    10.00     5ст</t>
  </si>
  <si>
    <t>10.01    10.30     1ст</t>
  </si>
  <si>
    <t>10.01    10.00     6ст</t>
  </si>
  <si>
    <t>10.01    10.00     7ст</t>
  </si>
  <si>
    <t>10.01    10.00     8ст</t>
  </si>
  <si>
    <t>10.01    10.30     5ст</t>
  </si>
  <si>
    <t>10.01    10.30     6ст</t>
  </si>
  <si>
    <t>10.01    10.30     7ст</t>
  </si>
  <si>
    <t>10.01    10.30     8ст</t>
  </si>
  <si>
    <t>10.01    11.00     1ст</t>
  </si>
  <si>
    <t>10.01    11.00     6ст</t>
  </si>
  <si>
    <t>10.01    11.00     7ст</t>
  </si>
  <si>
    <t>10.01    11.00     5ст</t>
  </si>
  <si>
    <t>10.01    11.00     8ст</t>
  </si>
  <si>
    <t>10.01    11.30     1ст</t>
  </si>
  <si>
    <t>10.01    11.30     6ст</t>
  </si>
  <si>
    <t>10.01    11.30     7ст</t>
  </si>
  <si>
    <t>10.01    11.30     5ст</t>
  </si>
  <si>
    <t>10.01    11.30     8ст</t>
  </si>
  <si>
    <t>10.01    12.00     1ст</t>
  </si>
  <si>
    <t>10.01    12.00     5ст</t>
  </si>
  <si>
    <t>10.01    12.00     6ст</t>
  </si>
  <si>
    <t>10.01    12.00     7ст</t>
  </si>
  <si>
    <t>10.01    12.00     8ст</t>
  </si>
  <si>
    <t>10.01    12.30     1ст</t>
  </si>
  <si>
    <t>10.01    12.30     6ст</t>
  </si>
  <si>
    <t>10.01    12.30     7ст</t>
  </si>
  <si>
    <t>10.01    12.30     5ст</t>
  </si>
  <si>
    <t>10.01    12.30     8ст</t>
  </si>
  <si>
    <t>10.01    13.00     1ст</t>
  </si>
  <si>
    <t>10.01    13.00     6ст</t>
  </si>
  <si>
    <t>10.01    13.00     7ст</t>
  </si>
  <si>
    <t>10.01    13.00     5ст</t>
  </si>
  <si>
    <t>10.01    13.00     8ст</t>
  </si>
  <si>
    <t>10.01   13.30     1ст</t>
  </si>
  <si>
    <t>10.01   13.30     6ст</t>
  </si>
  <si>
    <t>10.01   13.30     7ст</t>
  </si>
  <si>
    <t>10.01   13.30     5ст</t>
  </si>
  <si>
    <t>10.01   13.30     8ст</t>
  </si>
  <si>
    <t>2 турнир. ЖЕНЩИНЫ</t>
  </si>
  <si>
    <t>10.01    10.00     2ст</t>
  </si>
  <si>
    <t>10.01    10.00     3ст</t>
  </si>
  <si>
    <t>10.01    10.00     4ст</t>
  </si>
  <si>
    <t>10.01    10.30     2ст</t>
  </si>
  <si>
    <t>10.01    10.30     3ст</t>
  </si>
  <si>
    <t>10.01    10.30     4ст</t>
  </si>
  <si>
    <t>10.01    11.00     2ст</t>
  </si>
  <si>
    <t>10.01    11.00     3ст</t>
  </si>
  <si>
    <t>10.01    11.30     2ст</t>
  </si>
  <si>
    <t>10.01    11.30     3ст</t>
  </si>
  <si>
    <t>10.01    11.00     4ст</t>
  </si>
  <si>
    <t>10.01    11.30     4ст</t>
  </si>
  <si>
    <t>10.01    12.00     2ст</t>
  </si>
  <si>
    <t>10.01    12.30     2ст</t>
  </si>
  <si>
    <t>10.01    12.00     3ст</t>
  </si>
  <si>
    <t>10.01    12.30     3ст</t>
  </si>
  <si>
    <t>10.01    12.00     4ст</t>
  </si>
  <si>
    <t>10.01    12.30     4ст</t>
  </si>
  <si>
    <t>10.01   13.30     2ст</t>
  </si>
  <si>
    <t>10.01   13.30     3ст</t>
  </si>
  <si>
    <t>10.01   13.30     4ст</t>
  </si>
  <si>
    <t>10.01    13.00     2ст</t>
  </si>
  <si>
    <t>10.01    13.00     3ст</t>
  </si>
  <si>
    <t>10.01    13.00     4ст</t>
  </si>
  <si>
    <t>КЕНЖИГУЛОВ А.</t>
  </si>
  <si>
    <t xml:space="preserve">ХАРКИ И. </t>
  </si>
  <si>
    <t xml:space="preserve">РАЙТЕР Э. </t>
  </si>
  <si>
    <t xml:space="preserve">КЕНЖИГУЛОВ Д.  </t>
  </si>
  <si>
    <t xml:space="preserve">ХАЛИЛОВ Р. </t>
  </si>
  <si>
    <t>СМИРНОВА А.</t>
  </si>
  <si>
    <t>МИРКАДИРОВА С.</t>
  </si>
  <si>
    <t>ОТЕПОВА Асемгуль</t>
  </si>
  <si>
    <t>САНДЫБАЕВА Малика</t>
  </si>
  <si>
    <t>ОХМАК Екатерина</t>
  </si>
  <si>
    <t>ЦВИГУН Алиса</t>
  </si>
  <si>
    <t>КАЛЫКБАЙ Медиана</t>
  </si>
  <si>
    <t>г. Караганда                                                                                              7-10 января 2021г.</t>
  </si>
  <si>
    <t>КУРМАМБАЕВ Сагинтай</t>
  </si>
  <si>
    <t>ХАЛИЛОВ Роман</t>
  </si>
  <si>
    <t>СУРТУБАЕВ Марат</t>
  </si>
  <si>
    <t>ХАРКИ Муслим</t>
  </si>
  <si>
    <t>КМС</t>
  </si>
  <si>
    <t>МС</t>
  </si>
  <si>
    <t xml:space="preserve">Главный секретарь . Судья НК                                                Бейсенбекова А.Т.                                                    </t>
  </si>
  <si>
    <t>W</t>
  </si>
  <si>
    <t>(3-0)11,7,5</t>
  </si>
  <si>
    <t>(3-1)8,6,-8,1</t>
  </si>
  <si>
    <t>(3-1)-8,5,1,11</t>
  </si>
  <si>
    <t>(3-0)4,8,2</t>
  </si>
  <si>
    <t>(3-2)8,-9,-3,6,12</t>
  </si>
  <si>
    <t>(3-0)10,12,3</t>
  </si>
  <si>
    <t>(3-1)9,-9,10,6</t>
  </si>
  <si>
    <t>(3-0)4,8,4</t>
  </si>
  <si>
    <t>(3-1)4,3,-9,7</t>
  </si>
  <si>
    <t>(3-0)3,8,11</t>
  </si>
  <si>
    <t>(3-0)5,6,11</t>
  </si>
  <si>
    <t>(3-0)4,5,4</t>
  </si>
  <si>
    <t>(3-0)5,3,2</t>
  </si>
  <si>
    <t>(3-1)5,7,-9,6</t>
  </si>
  <si>
    <t>(3-0)6,12,7</t>
  </si>
  <si>
    <t>(3-1)-5,5,6,4</t>
  </si>
  <si>
    <t>(3-0)4,6,6</t>
  </si>
  <si>
    <t>(3-2)-5,-9,8,2,6</t>
  </si>
  <si>
    <t>(3-0)4,3,8</t>
  </si>
  <si>
    <t>(3-2)-4,9,-4,10,8</t>
  </si>
  <si>
    <t>(3-2)-7,-7,8,5,5</t>
  </si>
  <si>
    <t>(3-0)3,4,3</t>
  </si>
  <si>
    <t>(3-1)-4,8,8,6</t>
  </si>
  <si>
    <t>(3-2)-8,8,8,-9,10</t>
  </si>
  <si>
    <t>(3-2)-6,5,7,-6,6</t>
  </si>
  <si>
    <t>(3-1)8,5,-8,8</t>
  </si>
  <si>
    <t>(3-0)8,7,9</t>
  </si>
  <si>
    <t>(3-1)-14,6,6,8</t>
  </si>
  <si>
    <t>(3-2)5,8,-13,-6,12</t>
  </si>
  <si>
    <t>(3-0)7,7,2</t>
  </si>
  <si>
    <t>(3-2)-11,7,-10,5,12</t>
  </si>
  <si>
    <t>(3-2)-8,10,-6,8,9</t>
  </si>
  <si>
    <t>(3-0)7,7,11</t>
  </si>
  <si>
    <t>(3-1)2,-8,7,9</t>
  </si>
  <si>
    <t>(3-0)7,6,9</t>
  </si>
  <si>
    <t>(3-1)8,-7,6,10</t>
  </si>
  <si>
    <t>(3-1)-7,9,6,8</t>
  </si>
  <si>
    <t>(3-2)10,-6,-9,1,4</t>
  </si>
  <si>
    <t>(3-2)4,-4,7,-6,5</t>
  </si>
  <si>
    <t>(3-1)-3,5,8,1</t>
  </si>
  <si>
    <t>(3-2)-5,6,4,-8,3</t>
  </si>
  <si>
    <t>(3-1)6,-7,6,5</t>
  </si>
  <si>
    <t>(3-1)-3,7,10,4</t>
  </si>
  <si>
    <t>(3-0)15,5,6</t>
  </si>
  <si>
    <t>(3-2)9,-4,10,-5,6</t>
  </si>
  <si>
    <t>(3-0)5,10,12</t>
  </si>
  <si>
    <t>(3-0)5,9,9</t>
  </si>
  <si>
    <t>(3-2)-9,-4,9,8,7</t>
  </si>
  <si>
    <t>(3-2)7,-14,9,-9,3</t>
  </si>
  <si>
    <t>(3-2)-1,6,-8,5,7</t>
  </si>
  <si>
    <t>(3-0)9,6,6</t>
  </si>
  <si>
    <t>(3-1)7,5,-9,9</t>
  </si>
  <si>
    <t>(3-0)7,6,8</t>
  </si>
  <si>
    <t>(3-0)7,5,5</t>
  </si>
  <si>
    <t>(3-0)8,7,6</t>
  </si>
  <si>
    <t>(3-1)3,-8,10,11</t>
  </si>
  <si>
    <t>.</t>
  </si>
  <si>
    <t>(3-1)8,5,-10,3</t>
  </si>
  <si>
    <t>(3-1)4,-12,9,8</t>
  </si>
  <si>
    <t>(3-1)-7,8,5,5</t>
  </si>
  <si>
    <t>Тренер-представитель:  Успанова А.С.</t>
  </si>
  <si>
    <t>Тренер-представитель:  Кузьмин В.В. Хусейнова Г.Н.</t>
  </si>
  <si>
    <t>Акмурзина Мариза</t>
  </si>
  <si>
    <t>Тренер-представитель: Раимбеков Т. Харки А.</t>
  </si>
  <si>
    <t>Тренер-представитель:  Алиева Э.К. Ким Т.А. Брыжевский А.Ф. Бейсенбекова А.Т.</t>
  </si>
  <si>
    <t>Тренер-представитель:  Искаков Д.А.</t>
  </si>
  <si>
    <t>Лаврова Елизавета</t>
  </si>
  <si>
    <t>01.012007</t>
  </si>
  <si>
    <t xml:space="preserve">Тренер-представитель:  Жетубаев Р.Ш. Герасименко Т. В. Мурзаспаев С.М. </t>
  </si>
  <si>
    <t>Костанайская обл.</t>
  </si>
  <si>
    <t>Тренер-представитель:  Магалеева Л.К.</t>
  </si>
  <si>
    <t>Тренер-представитель:  Исмангалиева Р.</t>
  </si>
  <si>
    <t xml:space="preserve">Главный секретарь . Судья НК                                             Бейсенбекова А.Т.                                        </t>
  </si>
</sst>
</file>

<file path=xl/styles.xml><?xml version="1.0" encoding="utf-8"?>
<styleSheet xmlns="http://schemas.openxmlformats.org/spreadsheetml/2006/main">
  <fonts count="78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14"/>
      <name val="Georgia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Arial Narrow"/>
      <family val="2"/>
      <charset val="204"/>
    </font>
    <font>
      <b/>
      <i/>
      <sz val="9"/>
      <name val="Times New Roman"/>
      <family val="1"/>
      <charset val="204"/>
    </font>
    <font>
      <i/>
      <sz val="8"/>
      <name val="Franklin Gothic Medium Cond"/>
      <family val="2"/>
      <charset val="204"/>
    </font>
    <font>
      <i/>
      <sz val="8"/>
      <color indexed="9"/>
      <name val="Franklin Gothic Medium Cond"/>
      <family val="2"/>
      <charset val="204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10"/>
      <name val="Arial"/>
      <family val="2"/>
    </font>
    <font>
      <b/>
      <sz val="9"/>
      <name val="Arial"/>
      <family val="2"/>
      <charset val="204"/>
    </font>
    <font>
      <sz val="9"/>
      <color indexed="12"/>
      <name val="Franklin Gothic Medium Cond"/>
      <family val="2"/>
    </font>
    <font>
      <b/>
      <sz val="7"/>
      <name val="Arial"/>
      <family val="2"/>
      <charset val="204"/>
    </font>
    <font>
      <b/>
      <sz val="8"/>
      <name val="Arial"/>
      <family val="2"/>
    </font>
    <font>
      <b/>
      <sz val="10"/>
      <name val="Franklin Gothic Medium Cond"/>
      <family val="2"/>
    </font>
    <font>
      <b/>
      <sz val="10"/>
      <color indexed="9"/>
      <name val="Franklin Gothic Medium Cond"/>
      <family val="2"/>
    </font>
    <font>
      <b/>
      <sz val="12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4"/>
      <name val="Franklin Gothic Medium Cond"/>
      <family val="2"/>
      <charset val="204"/>
    </font>
    <font>
      <b/>
      <sz val="8"/>
      <color indexed="16"/>
      <name val="Franklin Gothic Medium Cond"/>
      <family val="2"/>
      <charset val="204"/>
    </font>
    <font>
      <sz val="8"/>
      <color indexed="9"/>
      <name val="Franklin Gothic Medium Cond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name val="Algerian"/>
      <family val="5"/>
    </font>
    <font>
      <sz val="10"/>
      <name val="Times New Roman"/>
      <family val="1"/>
      <charset val="204"/>
    </font>
    <font>
      <b/>
      <i/>
      <sz val="12"/>
      <color rgb="FF990000"/>
      <name val="Times New Roman"/>
      <family val="1"/>
      <charset val="204"/>
    </font>
    <font>
      <sz val="12"/>
      <color rgb="FF333399"/>
      <name val="Times New Roman"/>
      <family val="1"/>
      <charset val="204"/>
    </font>
    <font>
      <sz val="10"/>
      <color rgb="FF333399"/>
      <name val="Times New Roman"/>
      <family val="1"/>
      <charset val="204"/>
    </font>
    <font>
      <i/>
      <sz val="12"/>
      <color rgb="FF99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i/>
      <sz val="12"/>
      <color rgb="FF006600"/>
      <name val="Times New Roman"/>
      <family val="1"/>
      <charset val="204"/>
    </font>
    <font>
      <b/>
      <sz val="12"/>
      <name val="Georgia"/>
      <family val="1"/>
      <charset val="204"/>
    </font>
    <font>
      <i/>
      <sz val="8"/>
      <color theme="1"/>
      <name val="Algerian"/>
      <family val="5"/>
    </font>
    <font>
      <b/>
      <sz val="10"/>
      <color theme="1"/>
      <name val="Algerian"/>
      <family val="5"/>
    </font>
    <font>
      <sz val="8"/>
      <color theme="1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b/>
      <i/>
      <sz val="8"/>
      <color theme="1"/>
      <name val="Cambria"/>
      <family val="1"/>
      <charset val="204"/>
      <scheme val="major"/>
    </font>
    <font>
      <i/>
      <sz val="10"/>
      <color rgb="FF006600"/>
      <name val="Times New Roman"/>
      <family val="1"/>
      <charset val="204"/>
    </font>
    <font>
      <i/>
      <sz val="10"/>
      <color rgb="FF99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rgb="FF990000"/>
      <name val="Times New Roman"/>
      <family val="1"/>
      <charset val="204"/>
    </font>
    <font>
      <b/>
      <i/>
      <sz val="10"/>
      <color rgb="FF0066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8" fillId="7" borderId="0" xfId="0" applyFont="1" applyFill="1" applyAlignment="1" applyProtection="1">
      <alignment horizontal="center" vertical="center"/>
      <protection locked="0"/>
    </xf>
    <xf numFmtId="0" fontId="8" fillId="8" borderId="0" xfId="0" applyFont="1" applyFill="1" applyAlignment="1">
      <alignment horizontal="center" vertical="center"/>
    </xf>
    <xf numFmtId="0" fontId="19" fillId="9" borderId="0" xfId="0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19" fillId="6" borderId="0" xfId="0" applyFont="1" applyFill="1" applyAlignment="1" applyProtection="1">
      <alignment horizontal="center" vertical="center"/>
      <protection locked="0"/>
    </xf>
    <xf numFmtId="0" fontId="20" fillId="6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" fontId="23" fillId="0" borderId="20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center" vertical="center"/>
      <protection locked="0"/>
    </xf>
    <xf numFmtId="0" fontId="24" fillId="0" borderId="26" xfId="0" applyFont="1" applyBorder="1" applyAlignment="1">
      <alignment horizontal="center" vertical="center" shrinkToFit="1"/>
    </xf>
    <xf numFmtId="49" fontId="23" fillId="6" borderId="21" xfId="0" applyNumberFormat="1" applyFont="1" applyFill="1" applyBorder="1" applyAlignment="1">
      <alignment vertical="center"/>
    </xf>
    <xf numFmtId="0" fontId="23" fillId="6" borderId="22" xfId="0" applyFont="1" applyFill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6" fillId="0" borderId="0" xfId="0" quotePrefix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0" fontId="36" fillId="0" borderId="0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shrinkToFit="1"/>
    </xf>
    <xf numFmtId="20" fontId="23" fillId="0" borderId="2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23" fillId="0" borderId="19" xfId="0" quotePrefix="1" applyNumberFormat="1" applyFont="1" applyBorder="1" applyAlignment="1">
      <alignment horizontal="center" vertical="center"/>
    </xf>
    <xf numFmtId="49" fontId="23" fillId="6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9" xfId="0" applyFont="1" applyBorder="1" applyAlignment="1">
      <alignment horizontal="right" vertical="center"/>
    </xf>
    <xf numFmtId="0" fontId="40" fillId="0" borderId="6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0" fillId="0" borderId="0" xfId="0" applyFont="1"/>
    <xf numFmtId="0" fontId="40" fillId="0" borderId="0" xfId="0" applyFont="1" applyBorder="1" applyAlignment="1">
      <alignment horizontal="right"/>
    </xf>
    <xf numFmtId="0" fontId="40" fillId="0" borderId="0" xfId="0" applyFont="1" applyBorder="1"/>
    <xf numFmtId="0" fontId="40" fillId="0" borderId="9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/>
    <xf numFmtId="0" fontId="45" fillId="0" borderId="0" xfId="0" applyFont="1"/>
    <xf numFmtId="0" fontId="45" fillId="0" borderId="0" xfId="0" applyFont="1" applyBorder="1"/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2" fillId="0" borderId="0" xfId="0" applyFont="1"/>
    <xf numFmtId="0" fontId="0" fillId="0" borderId="3" xfId="0" applyBorder="1"/>
    <xf numFmtId="0" fontId="0" fillId="0" borderId="9" xfId="0" applyBorder="1"/>
    <xf numFmtId="0" fontId="47" fillId="0" borderId="9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 shrinkToFit="1"/>
    </xf>
    <xf numFmtId="0" fontId="28" fillId="0" borderId="11" xfId="0" applyNumberFormat="1" applyFont="1" applyBorder="1" applyAlignment="1">
      <alignment horizontal="center" vertical="center" shrinkToFit="1"/>
    </xf>
    <xf numFmtId="0" fontId="28" fillId="0" borderId="1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28" fillId="0" borderId="1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8" fillId="0" borderId="5" xfId="0" applyNumberFormat="1" applyFont="1" applyFill="1" applyBorder="1" applyAlignment="1">
      <alignment horizontal="center" vertical="center" shrinkToFit="1"/>
    </xf>
    <xf numFmtId="0" fontId="28" fillId="0" borderId="4" xfId="0" applyNumberFormat="1" applyFont="1" applyBorder="1" applyAlignment="1">
      <alignment horizontal="center" vertical="center" shrinkToFit="1"/>
    </xf>
    <xf numFmtId="0" fontId="28" fillId="0" borderId="5" xfId="0" applyNumberFormat="1" applyFont="1" applyBorder="1" applyAlignment="1">
      <alignment horizontal="center" vertical="center" shrinkToFit="1"/>
    </xf>
    <xf numFmtId="0" fontId="14" fillId="6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6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51" fillId="0" borderId="37" xfId="0" applyFont="1" applyBorder="1" applyAlignment="1">
      <alignment horizontal="center" shrinkToFit="1"/>
    </xf>
    <xf numFmtId="0" fontId="4" fillId="0" borderId="0" xfId="0" applyFont="1" applyAlignment="1"/>
    <xf numFmtId="0" fontId="54" fillId="0" borderId="38" xfId="0" applyFont="1" applyBorder="1" applyAlignment="1">
      <alignment horizontal="left" vertical="top" shrinkToFit="1"/>
    </xf>
    <xf numFmtId="0" fontId="50" fillId="0" borderId="6" xfId="0" applyFont="1" applyBorder="1" applyAlignment="1">
      <alignment horizontal="center"/>
    </xf>
    <xf numFmtId="0" fontId="50" fillId="0" borderId="7" xfId="0" applyFont="1" applyBorder="1" applyAlignment="1">
      <alignment shrinkToFit="1"/>
    </xf>
    <xf numFmtId="0" fontId="50" fillId="0" borderId="0" xfId="0" applyFont="1" applyBorder="1" applyAlignment="1"/>
    <xf numFmtId="0" fontId="50" fillId="0" borderId="0" xfId="0" applyFont="1" applyAlignment="1"/>
    <xf numFmtId="0" fontId="56" fillId="0" borderId="37" xfId="0" applyFont="1" applyBorder="1" applyAlignment="1">
      <alignment horizontal="center" shrinkToFit="1"/>
    </xf>
    <xf numFmtId="0" fontId="57" fillId="0" borderId="38" xfId="0" applyFont="1" applyBorder="1" applyAlignment="1">
      <alignment horizontal="left" vertical="top" shrinkToFit="1"/>
    </xf>
    <xf numFmtId="0" fontId="55" fillId="0" borderId="4" xfId="0" applyFont="1" applyBorder="1" applyAlignment="1">
      <alignment horizontal="left" vertical="top" shrinkToFit="1"/>
    </xf>
    <xf numFmtId="0" fontId="0" fillId="0" borderId="0" xfId="0" applyBorder="1" applyAlignment="1">
      <alignment horizontal="center"/>
    </xf>
    <xf numFmtId="0" fontId="57" fillId="0" borderId="4" xfId="0" applyFont="1" applyBorder="1" applyAlignment="1">
      <alignment horizontal="left" vertical="top" shrinkToFit="1"/>
    </xf>
    <xf numFmtId="0" fontId="54" fillId="0" borderId="4" xfId="0" applyFont="1" applyBorder="1" applyAlignment="1">
      <alignment horizontal="left" vertical="top" shrinkToFit="1"/>
    </xf>
    <xf numFmtId="0" fontId="47" fillId="0" borderId="0" xfId="0" applyFont="1"/>
    <xf numFmtId="0" fontId="60" fillId="0" borderId="3" xfId="0" applyFont="1" applyBorder="1" applyAlignment="1">
      <alignment horizontal="center"/>
    </xf>
    <xf numFmtId="0" fontId="60" fillId="0" borderId="3" xfId="0" applyFont="1" applyBorder="1" applyAlignment="1">
      <alignment horizontal="center" vertical="center"/>
    </xf>
    <xf numFmtId="0" fontId="59" fillId="0" borderId="0" xfId="0" applyFont="1"/>
    <xf numFmtId="0" fontId="61" fillId="0" borderId="0" xfId="0" applyFont="1"/>
    <xf numFmtId="0" fontId="62" fillId="0" borderId="0" xfId="0" applyFont="1"/>
    <xf numFmtId="0" fontId="62" fillId="0" borderId="0" xfId="0" applyFont="1" applyBorder="1"/>
    <xf numFmtId="0" fontId="62" fillId="0" borderId="0" xfId="0" applyFont="1" applyBorder="1" applyAlignment="1">
      <alignment horizontal="right" vertical="center"/>
    </xf>
    <xf numFmtId="0" fontId="63" fillId="0" borderId="6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3" fillId="0" borderId="3" xfId="0" applyFont="1" applyBorder="1" applyAlignment="1" applyProtection="1">
      <alignment horizontal="center" vertical="center" wrapText="1"/>
      <protection locked="0"/>
    </xf>
    <xf numFmtId="0" fontId="53" fillId="0" borderId="3" xfId="0" applyFont="1" applyBorder="1" applyAlignment="1">
      <alignment horizontal="center" vertical="center" wrapText="1"/>
    </xf>
    <xf numFmtId="16" fontId="23" fillId="0" borderId="40" xfId="0" applyNumberFormat="1" applyFont="1" applyBorder="1" applyAlignment="1">
      <alignment vertical="center"/>
    </xf>
    <xf numFmtId="0" fontId="53" fillId="0" borderId="3" xfId="0" applyFont="1" applyBorder="1" applyAlignment="1" applyProtection="1">
      <alignment horizontal="center" vertical="top" wrapText="1"/>
      <protection locked="0"/>
    </xf>
    <xf numFmtId="0" fontId="50" fillId="0" borderId="3" xfId="0" applyFont="1" applyBorder="1" applyAlignment="1" applyProtection="1">
      <alignment horizontal="center" vertical="top" wrapText="1"/>
      <protection locked="0"/>
    </xf>
    <xf numFmtId="0" fontId="53" fillId="0" borderId="3" xfId="0" applyFont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top" wrapText="1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65" fillId="0" borderId="39" xfId="0" applyFont="1" applyBorder="1" applyAlignment="1" applyProtection="1">
      <alignment horizontal="center" vertical="top" wrapText="1"/>
      <protection locked="0"/>
    </xf>
    <xf numFmtId="0" fontId="66" fillId="0" borderId="0" xfId="0" applyFont="1" applyBorder="1" applyAlignment="1" applyProtection="1">
      <alignment horizontal="center" vertical="top" wrapText="1"/>
      <protection locked="0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top" wrapText="1"/>
    </xf>
    <xf numFmtId="0" fontId="65" fillId="0" borderId="0" xfId="0" applyFont="1" applyBorder="1" applyAlignment="1" applyProtection="1">
      <alignment horizontal="center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53" fillId="0" borderId="3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shrinkToFit="1"/>
    </xf>
    <xf numFmtId="0" fontId="60" fillId="0" borderId="13" xfId="0" applyFont="1" applyFill="1" applyBorder="1" applyAlignment="1">
      <alignment horizontal="center"/>
    </xf>
    <xf numFmtId="0" fontId="4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23" fillId="16" borderId="20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71" fillId="0" borderId="0" xfId="0" applyFont="1"/>
    <xf numFmtId="0" fontId="72" fillId="0" borderId="0" xfId="0" applyFont="1"/>
    <xf numFmtId="0" fontId="72" fillId="0" borderId="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9" xfId="0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top"/>
    </xf>
    <xf numFmtId="0" fontId="72" fillId="0" borderId="6" xfId="0" applyFont="1" applyBorder="1" applyAlignment="1">
      <alignment horizontal="center" vertical="top"/>
    </xf>
    <xf numFmtId="0" fontId="0" fillId="0" borderId="11" xfId="0" applyBorder="1"/>
    <xf numFmtId="0" fontId="0" fillId="0" borderId="7" xfId="0" applyBorder="1"/>
    <xf numFmtId="0" fontId="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7" fillId="0" borderId="0" xfId="0" applyFont="1"/>
    <xf numFmtId="0" fontId="77" fillId="0" borderId="3" xfId="0" applyFont="1" applyBorder="1"/>
    <xf numFmtId="0" fontId="77" fillId="0" borderId="3" xfId="0" applyFont="1" applyBorder="1" applyAlignment="1">
      <alignment horizontal="center"/>
    </xf>
    <xf numFmtId="0" fontId="77" fillId="0" borderId="3" xfId="0" applyFont="1" applyFill="1" applyBorder="1"/>
    <xf numFmtId="14" fontId="77" fillId="0" borderId="3" xfId="0" applyNumberFormat="1" applyFont="1" applyBorder="1" applyAlignment="1">
      <alignment horizontal="center"/>
    </xf>
    <xf numFmtId="0" fontId="53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67" fillId="0" borderId="0" xfId="0" applyFont="1" applyBorder="1" applyAlignment="1" applyProtection="1">
      <alignment horizontal="center"/>
      <protection locked="0"/>
    </xf>
    <xf numFmtId="0" fontId="53" fillId="0" borderId="3" xfId="0" applyFont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2" xfId="0" applyFont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52" fillId="0" borderId="22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67" fillId="0" borderId="5" xfId="0" applyFont="1" applyBorder="1" applyAlignment="1" applyProtection="1">
      <alignment horizontal="center"/>
      <protection locked="0"/>
    </xf>
    <xf numFmtId="0" fontId="67" fillId="0" borderId="36" xfId="0" applyFont="1" applyBorder="1" applyAlignment="1" applyProtection="1">
      <alignment horizontal="center"/>
      <protection locked="0"/>
    </xf>
    <xf numFmtId="0" fontId="53" fillId="0" borderId="3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3" fillId="0" borderId="6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49" fontId="31" fillId="0" borderId="3" xfId="0" applyNumberFormat="1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 shrinkToFit="1"/>
    </xf>
    <xf numFmtId="0" fontId="49" fillId="0" borderId="6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33" fillId="0" borderId="8" xfId="0" applyNumberFormat="1" applyFont="1" applyBorder="1" applyAlignment="1">
      <alignment horizontal="center" vertical="center" shrinkToFit="1"/>
    </xf>
    <xf numFmtId="0" fontId="33" fillId="0" borderId="6" xfId="0" applyNumberFormat="1" applyFont="1" applyBorder="1" applyAlignment="1">
      <alignment horizontal="center" vertical="center" shrinkToFit="1"/>
    </xf>
    <xf numFmtId="0" fontId="33" fillId="0" borderId="7" xfId="0" applyNumberFormat="1" applyFont="1" applyBorder="1" applyAlignment="1">
      <alignment horizontal="center" vertical="center" shrinkToFit="1"/>
    </xf>
    <xf numFmtId="0" fontId="35" fillId="6" borderId="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7" fillId="15" borderId="12" xfId="0" applyFont="1" applyFill="1" applyBorder="1" applyAlignment="1">
      <alignment horizontal="center" vertical="center"/>
    </xf>
    <xf numFmtId="0" fontId="27" fillId="15" borderId="9" xfId="0" applyFont="1" applyFill="1" applyBorder="1" applyAlignment="1">
      <alignment horizontal="center" vertical="center"/>
    </xf>
    <xf numFmtId="0" fontId="27" fillId="15" borderId="11" xfId="0" applyFont="1" applyFill="1" applyBorder="1" applyAlignment="1">
      <alignment horizontal="center" vertical="center"/>
    </xf>
    <xf numFmtId="0" fontId="27" fillId="15" borderId="8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0" fontId="27" fillId="15" borderId="7" xfId="0" applyFont="1" applyFill="1" applyBorder="1" applyAlignment="1">
      <alignment horizontal="center" vertical="center"/>
    </xf>
    <xf numFmtId="0" fontId="30" fillId="0" borderId="3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shrinkToFit="1"/>
    </xf>
    <xf numFmtId="0" fontId="33" fillId="0" borderId="28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4" fillId="6" borderId="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15" borderId="5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27" fillId="15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shrinkToFit="1"/>
    </xf>
    <xf numFmtId="0" fontId="14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shrinkToFit="1"/>
    </xf>
    <xf numFmtId="0" fontId="30" fillId="0" borderId="14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 shrinkToFit="1"/>
    </xf>
    <xf numFmtId="49" fontId="33" fillId="0" borderId="6" xfId="0" applyNumberFormat="1" applyFont="1" applyBorder="1" applyAlignment="1">
      <alignment horizontal="center" vertical="center" shrinkToFit="1"/>
    </xf>
    <xf numFmtId="49" fontId="33" fillId="0" borderId="7" xfId="0" applyNumberFormat="1" applyFont="1" applyBorder="1" applyAlignment="1">
      <alignment horizontal="center" vertical="center" shrinkToFit="1"/>
    </xf>
    <xf numFmtId="0" fontId="33" fillId="0" borderId="34" xfId="0" applyNumberFormat="1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 shrinkToFit="1"/>
    </xf>
    <xf numFmtId="49" fontId="33" fillId="0" borderId="34" xfId="0" applyNumberFormat="1" applyFont="1" applyBorder="1" applyAlignment="1">
      <alignment horizontal="center" vertical="center" shrinkToFit="1"/>
    </xf>
    <xf numFmtId="0" fontId="30" fillId="0" borderId="2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shrinkToFit="1"/>
    </xf>
    <xf numFmtId="0" fontId="24" fillId="6" borderId="14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9" fillId="16" borderId="12" xfId="0" applyFont="1" applyFill="1" applyBorder="1" applyAlignment="1">
      <alignment horizontal="center" vertical="center" shrinkToFit="1"/>
    </xf>
    <xf numFmtId="0" fontId="49" fillId="16" borderId="9" xfId="0" applyFont="1" applyFill="1" applyBorder="1" applyAlignment="1">
      <alignment horizontal="center" vertical="center" shrinkToFit="1"/>
    </xf>
    <xf numFmtId="0" fontId="49" fillId="16" borderId="11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0" fontId="40" fillId="0" borderId="4" xfId="0" applyFont="1" applyBorder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48" fillId="0" borderId="6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&#1080;&#1082;/Downloads/Users/&#1056;&#1091;&#1089;&#1090;&#1072;&#1084;/Desktop/&#1086;&#1090;&#1073;&#1086;&#1088;/&#1054;&#1090;&#1073;&#1086;&#1088;&#1086;&#1095;&#1085;&#1099;&#1081;%20&#1090;&#1091;&#1088;&#1085;&#1080;&#1088;.%20&#1050;&#1072;&#1088;&#1072;&#1075;&#1072;&#1085;&#1076;&#1072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. игры"/>
      <sheetName val="Итог.таб."/>
      <sheetName val="Спис. уч."/>
      <sheetName val="Бег М."/>
      <sheetName val="Бег..Ж."/>
      <sheetName val="Распис."/>
      <sheetName val="Финал"/>
      <sheetName val="Кв.М.1л."/>
      <sheetName val="Кв.М.2л."/>
      <sheetName val="Кв.Ж.1л."/>
      <sheetName val="Кв.ж.2л."/>
      <sheetName val="2турнир.М."/>
      <sheetName val="2 турнир.Ж."/>
      <sheetName val="Полуфинал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6" t="str">
            <v>ОТЕПОВА А.</v>
          </cell>
        </row>
        <row r="14">
          <cell r="D14" t="str">
            <v>УСИПБАЕВА А.</v>
          </cell>
        </row>
        <row r="16">
          <cell r="F16" t="str">
            <v>САНДЫБАЕВА М.</v>
          </cell>
        </row>
        <row r="24">
          <cell r="F24" t="str">
            <v>АЗАТОВА О.</v>
          </cell>
        </row>
        <row r="26">
          <cell r="D26" t="str">
            <v>БЕКИШ А.</v>
          </cell>
        </row>
        <row r="34">
          <cell r="D34" t="str">
            <v>КАЛЫКБАЙ М.</v>
          </cell>
        </row>
        <row r="48">
          <cell r="F48" t="str">
            <v>ИЛЬЯС А.</v>
          </cell>
        </row>
        <row r="50">
          <cell r="D50" t="str">
            <v>БОНДАРЬ Е.</v>
          </cell>
        </row>
        <row r="54">
          <cell r="D54" t="str">
            <v>ЕРЖАНКЫЗЫ А.</v>
          </cell>
        </row>
        <row r="61">
          <cell r="B61" t="str">
            <v>МОЧАЛКИНА В.</v>
          </cell>
        </row>
        <row r="64">
          <cell r="F64" t="str">
            <v>ЗУБКОВА Е.</v>
          </cell>
        </row>
        <row r="66">
          <cell r="D66" t="str">
            <v>АСЫКБЕК А.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tabSelected="1" topLeftCell="B1" workbookViewId="0">
      <selection activeCell="AC5" sqref="AC5"/>
    </sheetView>
  </sheetViews>
  <sheetFormatPr defaultRowHeight="14.4" outlineLevelCol="1"/>
  <cols>
    <col min="1" max="1" width="5.109375" hidden="1" customWidth="1" outlineLevel="1"/>
    <col min="2" max="2" width="3.5546875" customWidth="1" collapsed="1"/>
    <col min="3" max="3" width="4.44140625" hidden="1" customWidth="1" outlineLevel="1"/>
    <col min="4" max="4" width="34.44140625" customWidth="1" collapsed="1"/>
    <col min="5" max="5" width="17.88671875" style="117" customWidth="1"/>
    <col min="6" max="6" width="12.6640625" style="117" customWidth="1"/>
    <col min="7" max="7" width="12.6640625" customWidth="1"/>
    <col min="8" max="8" width="30.33203125" style="117" hidden="1" customWidth="1"/>
    <col min="9" max="9" width="45.44140625" style="118" hidden="1" customWidth="1"/>
    <col min="10" max="10" width="6.6640625" hidden="1" customWidth="1"/>
    <col min="11" max="28" width="0" hidden="1" customWidth="1"/>
  </cols>
  <sheetData>
    <row r="1" spans="1:34" ht="18">
      <c r="B1" s="231" t="s">
        <v>99</v>
      </c>
      <c r="C1" s="231"/>
      <c r="D1" s="231"/>
      <c r="E1" s="231"/>
      <c r="F1" s="231"/>
      <c r="G1" s="231"/>
    </row>
    <row r="2" spans="1:34" ht="15.6">
      <c r="B2" s="228" t="s">
        <v>100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</row>
    <row r="3" spans="1:34" ht="15.6">
      <c r="B3" s="229" t="s">
        <v>14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</row>
    <row r="4" spans="1:34" ht="16.2">
      <c r="B4" s="230" t="s">
        <v>380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</row>
    <row r="5" spans="1:34" ht="14.1" customHeight="1">
      <c r="B5" s="129"/>
      <c r="C5" s="129"/>
      <c r="D5" s="129"/>
      <c r="E5" s="129"/>
      <c r="F5" s="129"/>
      <c r="G5" s="129"/>
      <c r="I5" s="117"/>
    </row>
    <row r="6" spans="1:34" ht="14.1" customHeight="1">
      <c r="A6">
        <v>15</v>
      </c>
      <c r="B6" s="234" t="s">
        <v>101</v>
      </c>
      <c r="C6" s="221"/>
      <c r="D6" s="221"/>
      <c r="E6" s="221"/>
      <c r="F6" s="221"/>
      <c r="G6" s="221"/>
      <c r="H6" s="235"/>
      <c r="I6" s="119" t="e">
        <f>#REF!+#REF!+#REF!</f>
        <v>#REF!</v>
      </c>
      <c r="J6" s="120"/>
    </row>
    <row r="7" spans="1:34" ht="14.1" customHeight="1">
      <c r="A7" t="s">
        <v>94</v>
      </c>
      <c r="B7" s="222" t="s">
        <v>0</v>
      </c>
      <c r="C7" s="147"/>
      <c r="D7" s="223" t="s">
        <v>11</v>
      </c>
      <c r="E7" s="154" t="s">
        <v>7</v>
      </c>
      <c r="F7" s="224" t="s">
        <v>95</v>
      </c>
      <c r="G7" s="222" t="s">
        <v>96</v>
      </c>
      <c r="H7" s="225" t="s">
        <v>97</v>
      </c>
      <c r="I7" s="232"/>
      <c r="AH7" s="198"/>
    </row>
    <row r="8" spans="1:34" ht="14.1" customHeight="1">
      <c r="A8" t="s">
        <v>94</v>
      </c>
      <c r="B8" s="222"/>
      <c r="C8" s="147"/>
      <c r="D8" s="222"/>
      <c r="E8" s="155" t="s">
        <v>98</v>
      </c>
      <c r="F8" s="222"/>
      <c r="G8" s="222"/>
      <c r="H8" s="226"/>
      <c r="I8" s="233"/>
    </row>
    <row r="9" spans="1:34" ht="14.1" customHeight="1">
      <c r="B9" s="150">
        <v>1</v>
      </c>
      <c r="C9" s="151"/>
      <c r="D9" s="199" t="s">
        <v>287</v>
      </c>
      <c r="E9" s="200" t="s">
        <v>288</v>
      </c>
      <c r="F9" s="200" t="s">
        <v>485</v>
      </c>
      <c r="G9" s="200">
        <v>37</v>
      </c>
      <c r="H9" s="157"/>
      <c r="I9" s="128"/>
    </row>
    <row r="10" spans="1:34" ht="14.1" customHeight="1">
      <c r="B10" s="150">
        <v>2</v>
      </c>
      <c r="C10" s="151"/>
      <c r="D10" s="199" t="s">
        <v>313</v>
      </c>
      <c r="E10" s="200" t="s">
        <v>314</v>
      </c>
      <c r="F10" s="200" t="s">
        <v>486</v>
      </c>
      <c r="G10" s="200">
        <v>64</v>
      </c>
      <c r="H10" s="157"/>
      <c r="I10" s="128"/>
    </row>
    <row r="11" spans="1:34" ht="14.1" customHeight="1">
      <c r="A11" t="s">
        <v>94</v>
      </c>
      <c r="B11" s="218" t="s">
        <v>549</v>
      </c>
      <c r="C11" s="219"/>
      <c r="D11" s="219"/>
      <c r="E11" s="219"/>
      <c r="F11" s="219"/>
      <c r="G11" s="220"/>
      <c r="H11" s="122"/>
      <c r="I11" s="123"/>
      <c r="J11" s="124"/>
      <c r="K11" s="125"/>
      <c r="L11" s="125"/>
    </row>
    <row r="12" spans="1:34" ht="14.1" customHeight="1">
      <c r="A12">
        <v>7</v>
      </c>
      <c r="B12" s="227" t="s">
        <v>103</v>
      </c>
      <c r="C12" s="227"/>
      <c r="D12" s="227"/>
      <c r="E12" s="227"/>
      <c r="F12" s="227"/>
      <c r="G12" s="227"/>
      <c r="H12" s="227"/>
      <c r="I12" s="126" t="e">
        <f>#REF!+#REF!+#REF!</f>
        <v>#REF!</v>
      </c>
      <c r="J12" s="120"/>
    </row>
    <row r="13" spans="1:34" ht="14.1" customHeight="1">
      <c r="A13" s="85" t="s">
        <v>94</v>
      </c>
      <c r="B13" s="236" t="s">
        <v>0</v>
      </c>
      <c r="C13" s="148"/>
      <c r="D13" s="236" t="s">
        <v>11</v>
      </c>
      <c r="E13" s="158" t="s">
        <v>7</v>
      </c>
      <c r="F13" s="236" t="s">
        <v>95</v>
      </c>
      <c r="G13" s="236" t="s">
        <v>96</v>
      </c>
      <c r="H13" s="225" t="s">
        <v>97</v>
      </c>
      <c r="I13" s="232"/>
    </row>
    <row r="14" spans="1:34" ht="14.1" customHeight="1">
      <c r="A14" s="85" t="s">
        <v>94</v>
      </c>
      <c r="B14" s="236"/>
      <c r="C14" s="148"/>
      <c r="D14" s="237"/>
      <c r="E14" s="159" t="s">
        <v>98</v>
      </c>
      <c r="F14" s="238"/>
      <c r="G14" s="236"/>
      <c r="H14" s="226"/>
      <c r="I14" s="233"/>
    </row>
    <row r="15" spans="1:34" ht="14.1" customHeight="1">
      <c r="A15" s="85" t="s">
        <v>94</v>
      </c>
      <c r="B15" s="152">
        <v>1</v>
      </c>
      <c r="C15" s="153">
        <f>A12*5-4</f>
        <v>31</v>
      </c>
      <c r="D15" s="199" t="s">
        <v>243</v>
      </c>
      <c r="E15" s="200" t="s">
        <v>244</v>
      </c>
      <c r="F15" s="200" t="s">
        <v>486</v>
      </c>
      <c r="G15" s="200">
        <v>68</v>
      </c>
      <c r="H15" s="160" t="s">
        <v>128</v>
      </c>
      <c r="I15" s="127" t="s">
        <v>127</v>
      </c>
    </row>
    <row r="16" spans="1:34" ht="14.1" customHeight="1">
      <c r="A16" s="85" t="s">
        <v>94</v>
      </c>
      <c r="B16" s="152">
        <v>2</v>
      </c>
      <c r="C16" s="153">
        <f>1+C15</f>
        <v>32</v>
      </c>
      <c r="D16" s="199" t="s">
        <v>245</v>
      </c>
      <c r="E16" s="200" t="s">
        <v>246</v>
      </c>
      <c r="F16" s="200" t="s">
        <v>486</v>
      </c>
      <c r="G16" s="200">
        <v>61</v>
      </c>
      <c r="H16" s="160" t="s">
        <v>128</v>
      </c>
      <c r="I16" s="127" t="s">
        <v>127</v>
      </c>
    </row>
    <row r="17" spans="1:11" ht="14.1" customHeight="1">
      <c r="A17" s="85" t="s">
        <v>94</v>
      </c>
      <c r="B17" s="152">
        <v>3</v>
      </c>
      <c r="C17" s="153">
        <f>1+C16</f>
        <v>33</v>
      </c>
      <c r="D17" s="199" t="s">
        <v>259</v>
      </c>
      <c r="E17" s="200" t="s">
        <v>260</v>
      </c>
      <c r="F17" s="200" t="s">
        <v>486</v>
      </c>
      <c r="G17" s="200">
        <v>56</v>
      </c>
      <c r="H17" s="160" t="s">
        <v>128</v>
      </c>
      <c r="I17" s="127" t="s">
        <v>127</v>
      </c>
    </row>
    <row r="18" spans="1:11" ht="14.1" customHeight="1">
      <c r="A18" s="85" t="s">
        <v>94</v>
      </c>
      <c r="B18" s="152">
        <v>4</v>
      </c>
      <c r="C18" s="153">
        <f>1+C17</f>
        <v>34</v>
      </c>
      <c r="D18" s="199" t="s">
        <v>281</v>
      </c>
      <c r="E18" s="200" t="s">
        <v>282</v>
      </c>
      <c r="F18" s="200" t="s">
        <v>485</v>
      </c>
      <c r="G18" s="200">
        <v>40</v>
      </c>
      <c r="H18" s="160" t="s">
        <v>128</v>
      </c>
      <c r="I18" s="127" t="s">
        <v>127</v>
      </c>
    </row>
    <row r="19" spans="1:11" ht="14.1" customHeight="1">
      <c r="A19" s="91"/>
      <c r="B19" s="152">
        <v>5</v>
      </c>
      <c r="C19" s="153"/>
      <c r="D19" s="199" t="s">
        <v>297</v>
      </c>
      <c r="E19" s="200" t="s">
        <v>298</v>
      </c>
      <c r="F19" s="200" t="s">
        <v>485</v>
      </c>
      <c r="G19" s="200">
        <v>31</v>
      </c>
      <c r="H19" s="162"/>
      <c r="I19" s="130"/>
    </row>
    <row r="20" spans="1:11" ht="14.1" customHeight="1">
      <c r="A20" s="91"/>
      <c r="B20" s="152">
        <v>6</v>
      </c>
      <c r="C20" s="153"/>
      <c r="D20" s="199" t="s">
        <v>299</v>
      </c>
      <c r="E20" s="200" t="s">
        <v>300</v>
      </c>
      <c r="F20" s="200" t="s">
        <v>485</v>
      </c>
      <c r="G20" s="200">
        <v>28</v>
      </c>
      <c r="H20" s="162"/>
      <c r="I20" s="130"/>
    </row>
    <row r="21" spans="1:11" ht="14.1" customHeight="1">
      <c r="A21" s="91"/>
      <c r="B21" s="152">
        <v>7</v>
      </c>
      <c r="C21" s="153"/>
      <c r="D21" s="199" t="s">
        <v>311</v>
      </c>
      <c r="E21" s="200" t="s">
        <v>312</v>
      </c>
      <c r="F21" s="200" t="s">
        <v>486</v>
      </c>
      <c r="G21" s="200">
        <v>64</v>
      </c>
      <c r="H21" s="162"/>
      <c r="I21" s="130"/>
    </row>
    <row r="22" spans="1:11" ht="14.1" customHeight="1">
      <c r="A22" s="91"/>
      <c r="B22" s="152">
        <v>8</v>
      </c>
      <c r="C22" s="153"/>
      <c r="D22" s="199" t="s">
        <v>347</v>
      </c>
      <c r="E22" s="200" t="s">
        <v>348</v>
      </c>
      <c r="F22" s="200" t="s">
        <v>485</v>
      </c>
      <c r="G22" s="200">
        <v>25</v>
      </c>
      <c r="H22" s="162"/>
      <c r="I22" s="130"/>
    </row>
    <row r="23" spans="1:11" ht="14.1" customHeight="1">
      <c r="A23" s="91"/>
      <c r="B23" s="152">
        <v>9</v>
      </c>
      <c r="C23" s="153"/>
      <c r="D23" s="199" t="s">
        <v>351</v>
      </c>
      <c r="E23" s="200" t="s">
        <v>352</v>
      </c>
      <c r="F23" s="200" t="s">
        <v>485</v>
      </c>
      <c r="G23" s="200">
        <v>24</v>
      </c>
      <c r="H23" s="162"/>
      <c r="I23" s="130"/>
    </row>
    <row r="24" spans="1:11" ht="14.1" customHeight="1">
      <c r="A24" s="91"/>
      <c r="B24" s="152">
        <v>10</v>
      </c>
      <c r="C24" s="153"/>
      <c r="D24" s="199" t="s">
        <v>551</v>
      </c>
      <c r="E24" s="202">
        <v>38938</v>
      </c>
      <c r="F24" s="200" t="s">
        <v>485</v>
      </c>
      <c r="G24" s="200">
        <v>0</v>
      </c>
      <c r="H24" s="162"/>
      <c r="I24" s="130"/>
    </row>
    <row r="25" spans="1:11" ht="14.1" customHeight="1">
      <c r="A25" t="s">
        <v>94</v>
      </c>
      <c r="B25" s="218" t="s">
        <v>550</v>
      </c>
      <c r="C25" s="219"/>
      <c r="D25" s="219"/>
      <c r="E25" s="219"/>
      <c r="F25" s="219"/>
      <c r="G25" s="220"/>
      <c r="H25" s="122"/>
      <c r="I25" s="123"/>
      <c r="J25" s="125"/>
      <c r="K25" s="125"/>
    </row>
    <row r="26" spans="1:11" ht="14.1" customHeight="1">
      <c r="A26">
        <v>11</v>
      </c>
      <c r="B26" s="221" t="s">
        <v>106</v>
      </c>
      <c r="C26" s="221"/>
      <c r="D26" s="221"/>
      <c r="E26" s="221"/>
      <c r="F26" s="221"/>
      <c r="G26" s="221"/>
      <c r="H26" s="221"/>
      <c r="I26" s="119" t="e">
        <f>#REF!+#REF!+#REF!</f>
        <v>#REF!</v>
      </c>
    </row>
    <row r="27" spans="1:11" ht="14.1" customHeight="1">
      <c r="A27" t="s">
        <v>94</v>
      </c>
      <c r="B27" s="222" t="s">
        <v>0</v>
      </c>
      <c r="C27" s="147"/>
      <c r="D27" s="222" t="s">
        <v>11</v>
      </c>
      <c r="E27" s="154" t="s">
        <v>7</v>
      </c>
      <c r="F27" s="222" t="s">
        <v>95</v>
      </c>
      <c r="G27" s="222" t="s">
        <v>96</v>
      </c>
      <c r="H27" s="225" t="s">
        <v>97</v>
      </c>
      <c r="I27" s="232"/>
    </row>
    <row r="28" spans="1:11" ht="14.1" customHeight="1">
      <c r="A28" t="s">
        <v>94</v>
      </c>
      <c r="B28" s="222"/>
      <c r="C28" s="147"/>
      <c r="D28" s="223"/>
      <c r="E28" s="155" t="s">
        <v>98</v>
      </c>
      <c r="F28" s="224"/>
      <c r="G28" s="222"/>
      <c r="H28" s="226"/>
      <c r="I28" s="233"/>
    </row>
    <row r="29" spans="1:11" ht="14.1" customHeight="1">
      <c r="A29" t="s">
        <v>94</v>
      </c>
      <c r="B29" s="150">
        <v>1</v>
      </c>
      <c r="C29" s="151" t="e">
        <f>1+#REF!</f>
        <v>#REF!</v>
      </c>
      <c r="D29" s="199" t="s">
        <v>249</v>
      </c>
      <c r="E29" s="200" t="s">
        <v>250</v>
      </c>
      <c r="F29" s="200" t="s">
        <v>486</v>
      </c>
      <c r="G29" s="200">
        <v>57</v>
      </c>
      <c r="H29" s="156" t="e">
        <v>#REF!</v>
      </c>
      <c r="I29" s="121" t="e">
        <v>#REF!</v>
      </c>
    </row>
    <row r="30" spans="1:11" ht="14.1" customHeight="1">
      <c r="B30" s="150">
        <v>2</v>
      </c>
      <c r="C30" s="151"/>
      <c r="D30" s="199" t="s">
        <v>255</v>
      </c>
      <c r="E30" s="200" t="s">
        <v>256</v>
      </c>
      <c r="F30" s="200" t="s">
        <v>486</v>
      </c>
      <c r="G30" s="200">
        <v>57</v>
      </c>
      <c r="H30" s="156"/>
      <c r="I30" s="121"/>
    </row>
    <row r="31" spans="1:11" ht="14.1" customHeight="1">
      <c r="A31" t="s">
        <v>94</v>
      </c>
      <c r="B31" s="150">
        <v>3</v>
      </c>
      <c r="C31" s="151" t="e">
        <f>1+C29</f>
        <v>#REF!</v>
      </c>
      <c r="D31" s="199" t="s">
        <v>271</v>
      </c>
      <c r="E31" s="200" t="s">
        <v>272</v>
      </c>
      <c r="F31" s="200" t="s">
        <v>486</v>
      </c>
      <c r="G31" s="200">
        <v>50</v>
      </c>
      <c r="H31" s="156" t="e">
        <v>#REF!</v>
      </c>
      <c r="I31" s="121" t="e">
        <v>#REF!</v>
      </c>
    </row>
    <row r="32" spans="1:11" ht="14.1" customHeight="1">
      <c r="A32" t="s">
        <v>94</v>
      </c>
      <c r="B32" s="150">
        <v>4</v>
      </c>
      <c r="C32" s="151" t="e">
        <f>1+C31</f>
        <v>#REF!</v>
      </c>
      <c r="D32" s="199" t="s">
        <v>277</v>
      </c>
      <c r="E32" s="200" t="s">
        <v>278</v>
      </c>
      <c r="F32" s="200" t="s">
        <v>485</v>
      </c>
      <c r="G32" s="200">
        <v>45</v>
      </c>
      <c r="H32" s="156" t="e">
        <v>#REF!</v>
      </c>
      <c r="I32" s="121" t="e">
        <v>#REF!</v>
      </c>
    </row>
    <row r="33" spans="1:10" ht="14.1" customHeight="1">
      <c r="B33" s="150">
        <v>5</v>
      </c>
      <c r="C33" s="151"/>
      <c r="D33" s="199" t="s">
        <v>283</v>
      </c>
      <c r="E33" s="200" t="s">
        <v>284</v>
      </c>
      <c r="F33" s="200" t="s">
        <v>485</v>
      </c>
      <c r="G33" s="200">
        <v>38</v>
      </c>
      <c r="H33" s="156"/>
      <c r="I33" s="121"/>
    </row>
    <row r="34" spans="1:10" ht="14.1" customHeight="1">
      <c r="B34" s="150">
        <v>6</v>
      </c>
      <c r="C34" s="151"/>
      <c r="D34" s="201" t="s">
        <v>379</v>
      </c>
      <c r="E34" s="202">
        <v>34454</v>
      </c>
      <c r="F34" s="200" t="s">
        <v>486</v>
      </c>
      <c r="G34" s="200">
        <v>0</v>
      </c>
      <c r="H34" s="156"/>
      <c r="I34" s="121"/>
    </row>
    <row r="35" spans="1:10" ht="14.1" customHeight="1">
      <c r="A35" t="s">
        <v>94</v>
      </c>
      <c r="B35" s="150">
        <v>7</v>
      </c>
      <c r="C35" s="151" t="e">
        <f>1+C32</f>
        <v>#REF!</v>
      </c>
      <c r="D35" s="199" t="s">
        <v>307</v>
      </c>
      <c r="E35" s="200" t="s">
        <v>308</v>
      </c>
      <c r="F35" s="200" t="s">
        <v>485</v>
      </c>
      <c r="G35" s="200">
        <v>65</v>
      </c>
      <c r="H35" s="156" t="e">
        <v>#REF!</v>
      </c>
      <c r="I35" s="121" t="e">
        <v>#REF!</v>
      </c>
    </row>
    <row r="36" spans="1:10" ht="14.1" customHeight="1">
      <c r="B36" s="150">
        <v>8</v>
      </c>
      <c r="C36" s="151"/>
      <c r="D36" s="199" t="s">
        <v>309</v>
      </c>
      <c r="E36" s="200" t="s">
        <v>310</v>
      </c>
      <c r="F36" s="200" t="s">
        <v>486</v>
      </c>
      <c r="G36" s="200">
        <v>64</v>
      </c>
      <c r="H36" s="161"/>
      <c r="I36" s="131"/>
    </row>
    <row r="37" spans="1:10" ht="14.1" customHeight="1">
      <c r="B37" s="150">
        <v>9</v>
      </c>
      <c r="C37" s="151"/>
      <c r="D37" s="199" t="s">
        <v>329</v>
      </c>
      <c r="E37" s="200" t="s">
        <v>330</v>
      </c>
      <c r="F37" s="200" t="s">
        <v>485</v>
      </c>
      <c r="G37" s="200">
        <v>45</v>
      </c>
      <c r="H37" s="161"/>
      <c r="I37" s="131"/>
    </row>
    <row r="38" spans="1:10" ht="14.1" customHeight="1">
      <c r="B38" s="150">
        <v>10</v>
      </c>
      <c r="C38" s="151"/>
      <c r="D38" s="199" t="s">
        <v>339</v>
      </c>
      <c r="E38" s="200" t="s">
        <v>340</v>
      </c>
      <c r="F38" s="200" t="s">
        <v>485</v>
      </c>
      <c r="G38" s="200">
        <v>37</v>
      </c>
      <c r="H38" s="161"/>
      <c r="I38" s="131"/>
    </row>
    <row r="39" spans="1:10" ht="14.1" customHeight="1">
      <c r="B39" s="150">
        <v>11</v>
      </c>
      <c r="C39" s="151"/>
      <c r="D39" s="199" t="s">
        <v>353</v>
      </c>
      <c r="E39" s="200" t="s">
        <v>354</v>
      </c>
      <c r="F39" s="200" t="s">
        <v>485</v>
      </c>
      <c r="G39" s="200">
        <v>23</v>
      </c>
      <c r="H39" s="161"/>
      <c r="I39" s="131"/>
    </row>
    <row r="40" spans="1:10" ht="14.1" customHeight="1">
      <c r="A40" t="s">
        <v>94</v>
      </c>
      <c r="B40" s="218" t="s">
        <v>177</v>
      </c>
      <c r="C40" s="219"/>
      <c r="D40" s="219"/>
      <c r="E40" s="219"/>
      <c r="F40" s="219"/>
      <c r="G40" s="220"/>
      <c r="H40" s="122"/>
      <c r="I40" s="123"/>
    </row>
    <row r="41" spans="1:10" ht="14.1" customHeight="1">
      <c r="A41">
        <v>9</v>
      </c>
      <c r="B41" s="227" t="s">
        <v>118</v>
      </c>
      <c r="C41" s="227"/>
      <c r="D41" s="227"/>
      <c r="E41" s="227"/>
      <c r="F41" s="227"/>
      <c r="G41" s="227"/>
      <c r="H41" s="227"/>
      <c r="I41" s="126" t="e">
        <f>#REF!+#REF!+#REF!</f>
        <v>#REF!</v>
      </c>
      <c r="J41" s="120"/>
    </row>
    <row r="42" spans="1:10" ht="14.1" customHeight="1">
      <c r="A42" t="s">
        <v>94</v>
      </c>
      <c r="B42" s="236" t="s">
        <v>0</v>
      </c>
      <c r="C42" s="148"/>
      <c r="D42" s="236" t="s">
        <v>11</v>
      </c>
      <c r="E42" s="158" t="s">
        <v>7</v>
      </c>
      <c r="F42" s="236" t="s">
        <v>95</v>
      </c>
      <c r="G42" s="236" t="s">
        <v>96</v>
      </c>
      <c r="H42" s="225" t="s">
        <v>97</v>
      </c>
      <c r="I42" s="232"/>
    </row>
    <row r="43" spans="1:10" ht="14.1" customHeight="1">
      <c r="A43" t="s">
        <v>94</v>
      </c>
      <c r="B43" s="236"/>
      <c r="C43" s="148"/>
      <c r="D43" s="237"/>
      <c r="E43" s="159" t="s">
        <v>98</v>
      </c>
      <c r="F43" s="238"/>
      <c r="G43" s="236"/>
      <c r="H43" s="226"/>
      <c r="I43" s="233"/>
    </row>
    <row r="44" spans="1:10" ht="14.1" customHeight="1">
      <c r="A44" t="s">
        <v>94</v>
      </c>
      <c r="B44" s="152">
        <v>1</v>
      </c>
      <c r="C44" s="153" t="e">
        <f>#REF!*5-4</f>
        <v>#REF!</v>
      </c>
      <c r="D44" s="199" t="s">
        <v>315</v>
      </c>
      <c r="E44" s="200" t="s">
        <v>316</v>
      </c>
      <c r="F44" s="200" t="s">
        <v>486</v>
      </c>
      <c r="G44" s="200">
        <v>62</v>
      </c>
      <c r="H44" s="160" t="s">
        <v>131</v>
      </c>
      <c r="I44" s="127" t="s">
        <v>127</v>
      </c>
    </row>
    <row r="45" spans="1:10" ht="14.1" customHeight="1">
      <c r="A45" t="s">
        <v>94</v>
      </c>
      <c r="B45" s="152">
        <v>2</v>
      </c>
      <c r="C45" s="153"/>
      <c r="D45" s="199" t="s">
        <v>317</v>
      </c>
      <c r="E45" s="200" t="s">
        <v>318</v>
      </c>
      <c r="F45" s="200" t="s">
        <v>486</v>
      </c>
      <c r="G45" s="200">
        <v>61</v>
      </c>
      <c r="H45" s="162"/>
      <c r="I45" s="127" t="s">
        <v>127</v>
      </c>
    </row>
    <row r="46" spans="1:10" ht="14.1" customHeight="1">
      <c r="A46" t="s">
        <v>94</v>
      </c>
      <c r="B46" s="152">
        <v>3</v>
      </c>
      <c r="C46" s="153"/>
      <c r="D46" s="199" t="s">
        <v>337</v>
      </c>
      <c r="E46" s="200" t="s">
        <v>338</v>
      </c>
      <c r="F46" s="200" t="s">
        <v>485</v>
      </c>
      <c r="G46" s="200">
        <v>39</v>
      </c>
      <c r="H46" s="162"/>
      <c r="I46" s="127" t="s">
        <v>127</v>
      </c>
    </row>
    <row r="47" spans="1:10" ht="14.1" customHeight="1">
      <c r="B47" s="218" t="s">
        <v>554</v>
      </c>
      <c r="C47" s="219"/>
      <c r="D47" s="219"/>
      <c r="E47" s="219"/>
      <c r="F47" s="219"/>
      <c r="G47" s="220"/>
      <c r="H47" s="122"/>
      <c r="I47" s="130"/>
    </row>
    <row r="48" spans="1:10" ht="14.1" customHeight="1">
      <c r="B48" s="221" t="s">
        <v>156</v>
      </c>
      <c r="C48" s="221"/>
      <c r="D48" s="221"/>
      <c r="E48" s="221"/>
      <c r="F48" s="221"/>
      <c r="G48" s="221"/>
      <c r="H48" s="221"/>
      <c r="I48" s="130"/>
    </row>
    <row r="49" spans="1:10" ht="14.1" customHeight="1">
      <c r="B49" s="222" t="s">
        <v>0</v>
      </c>
      <c r="C49" s="163"/>
      <c r="D49" s="222" t="s">
        <v>11</v>
      </c>
      <c r="E49" s="154" t="s">
        <v>7</v>
      </c>
      <c r="F49" s="222" t="s">
        <v>95</v>
      </c>
      <c r="G49" s="222" t="s">
        <v>96</v>
      </c>
      <c r="H49" s="225" t="s">
        <v>97</v>
      </c>
      <c r="I49" s="130"/>
    </row>
    <row r="50" spans="1:10" ht="14.1" customHeight="1">
      <c r="B50" s="222"/>
      <c r="C50" s="163"/>
      <c r="D50" s="223"/>
      <c r="E50" s="155" t="s">
        <v>98</v>
      </c>
      <c r="F50" s="224"/>
      <c r="G50" s="222"/>
      <c r="H50" s="226"/>
      <c r="I50" s="130"/>
    </row>
    <row r="51" spans="1:10" ht="14.1" customHeight="1">
      <c r="B51" s="150">
        <v>1</v>
      </c>
      <c r="C51" s="151" t="e">
        <f>#REF!*5-4</f>
        <v>#REF!</v>
      </c>
      <c r="D51" s="199" t="s">
        <v>333</v>
      </c>
      <c r="E51" s="200" t="s">
        <v>334</v>
      </c>
      <c r="F51" s="200" t="s">
        <v>485</v>
      </c>
      <c r="G51" s="200">
        <v>39</v>
      </c>
      <c r="H51" s="156" t="s">
        <v>132</v>
      </c>
      <c r="I51" s="130"/>
    </row>
    <row r="52" spans="1:10" ht="14.1" customHeight="1">
      <c r="B52" s="218" t="s">
        <v>560</v>
      </c>
      <c r="C52" s="219"/>
      <c r="D52" s="219"/>
      <c r="E52" s="219"/>
      <c r="F52" s="219"/>
      <c r="G52" s="220"/>
      <c r="H52" s="122"/>
      <c r="I52" s="130"/>
    </row>
    <row r="53" spans="1:10" ht="14.1" customHeight="1">
      <c r="B53" s="164"/>
      <c r="C53" s="164"/>
      <c r="D53" s="164"/>
      <c r="E53" s="164"/>
      <c r="F53" s="164"/>
      <c r="G53" s="164"/>
      <c r="H53" s="165"/>
      <c r="I53" s="130"/>
    </row>
    <row r="54" spans="1:10" ht="14.1" customHeight="1">
      <c r="B54" s="164"/>
      <c r="C54" s="164"/>
      <c r="D54" s="164"/>
      <c r="E54" s="164"/>
      <c r="F54" s="164"/>
      <c r="G54" s="164"/>
      <c r="H54" s="165"/>
      <c r="I54" s="130"/>
    </row>
    <row r="55" spans="1:10" ht="14.1" customHeight="1">
      <c r="B55" s="164"/>
      <c r="C55" s="164"/>
      <c r="D55" s="164"/>
      <c r="E55" s="164"/>
      <c r="F55" s="164"/>
      <c r="G55" s="164"/>
      <c r="H55" s="165"/>
      <c r="I55" s="130"/>
    </row>
    <row r="56" spans="1:10" ht="14.1" customHeight="1">
      <c r="A56">
        <v>1</v>
      </c>
      <c r="B56" s="227" t="s">
        <v>110</v>
      </c>
      <c r="C56" s="227"/>
      <c r="D56" s="227"/>
      <c r="E56" s="227"/>
      <c r="F56" s="227"/>
      <c r="G56" s="227"/>
      <c r="H56" s="227"/>
      <c r="I56" s="126" t="e">
        <f>#REF!+#REF!+#REF!</f>
        <v>#REF!</v>
      </c>
      <c r="J56" s="120"/>
    </row>
    <row r="57" spans="1:10" ht="14.1" customHeight="1">
      <c r="A57" t="s">
        <v>94</v>
      </c>
      <c r="B57" s="236" t="s">
        <v>0</v>
      </c>
      <c r="C57" s="148"/>
      <c r="D57" s="236" t="s">
        <v>11</v>
      </c>
      <c r="E57" s="158" t="s">
        <v>7</v>
      </c>
      <c r="F57" s="236" t="s">
        <v>95</v>
      </c>
      <c r="G57" s="236" t="s">
        <v>96</v>
      </c>
      <c r="H57" s="225" t="s">
        <v>97</v>
      </c>
      <c r="I57" s="232"/>
    </row>
    <row r="58" spans="1:10" ht="14.1" customHeight="1">
      <c r="A58" t="s">
        <v>94</v>
      </c>
      <c r="B58" s="236"/>
      <c r="C58" s="148"/>
      <c r="D58" s="237"/>
      <c r="E58" s="159" t="s">
        <v>98</v>
      </c>
      <c r="F58" s="238"/>
      <c r="G58" s="236"/>
      <c r="H58" s="226"/>
      <c r="I58" s="233"/>
    </row>
    <row r="59" spans="1:10" ht="14.1" customHeight="1">
      <c r="A59" t="s">
        <v>94</v>
      </c>
      <c r="B59" s="152">
        <v>1</v>
      </c>
      <c r="C59" s="153">
        <f>A56*5-4</f>
        <v>1</v>
      </c>
      <c r="D59" s="199" t="s">
        <v>251</v>
      </c>
      <c r="E59" s="200" t="s">
        <v>252</v>
      </c>
      <c r="F59" s="200" t="s">
        <v>486</v>
      </c>
      <c r="G59" s="200">
        <v>57</v>
      </c>
      <c r="H59" s="160" t="s">
        <v>130</v>
      </c>
      <c r="I59" s="127" t="s">
        <v>127</v>
      </c>
    </row>
    <row r="60" spans="1:10" ht="14.1" customHeight="1">
      <c r="A60" t="s">
        <v>94</v>
      </c>
      <c r="B60" s="152">
        <v>2</v>
      </c>
      <c r="C60" s="153">
        <f>1+C59</f>
        <v>2</v>
      </c>
      <c r="D60" s="199" t="s">
        <v>257</v>
      </c>
      <c r="E60" s="200" t="s">
        <v>258</v>
      </c>
      <c r="F60" s="200" t="s">
        <v>486</v>
      </c>
      <c r="G60" s="200">
        <v>56</v>
      </c>
      <c r="H60" s="160" t="s">
        <v>130</v>
      </c>
      <c r="I60" s="127" t="s">
        <v>127</v>
      </c>
    </row>
    <row r="61" spans="1:10" ht="14.1" customHeight="1">
      <c r="A61" t="s">
        <v>94</v>
      </c>
      <c r="B61" s="152">
        <v>3</v>
      </c>
      <c r="C61" s="153">
        <f>1+C60</f>
        <v>3</v>
      </c>
      <c r="D61" s="199" t="s">
        <v>261</v>
      </c>
      <c r="E61" s="200" t="s">
        <v>262</v>
      </c>
      <c r="F61" s="200" t="s">
        <v>486</v>
      </c>
      <c r="G61" s="200">
        <v>55</v>
      </c>
      <c r="H61" s="160" t="s">
        <v>130</v>
      </c>
      <c r="I61" s="127" t="s">
        <v>127</v>
      </c>
    </row>
    <row r="62" spans="1:10" ht="14.1" customHeight="1">
      <c r="A62" t="s">
        <v>94</v>
      </c>
      <c r="B62" s="152">
        <v>4</v>
      </c>
      <c r="C62" s="153">
        <f>1+C61</f>
        <v>4</v>
      </c>
      <c r="D62" s="199" t="s">
        <v>267</v>
      </c>
      <c r="E62" s="200" t="s">
        <v>268</v>
      </c>
      <c r="F62" s="200" t="s">
        <v>486</v>
      </c>
      <c r="G62" s="200">
        <v>52</v>
      </c>
      <c r="H62" s="160" t="s">
        <v>130</v>
      </c>
      <c r="I62" s="127" t="s">
        <v>127</v>
      </c>
    </row>
    <row r="63" spans="1:10" ht="14.1" customHeight="1">
      <c r="A63" t="s">
        <v>94</v>
      </c>
      <c r="B63" s="152">
        <v>5</v>
      </c>
      <c r="C63" s="153">
        <f>1+C62</f>
        <v>5</v>
      </c>
      <c r="D63" s="199" t="s">
        <v>273</v>
      </c>
      <c r="E63" s="200" t="s">
        <v>274</v>
      </c>
      <c r="F63" s="200" t="s">
        <v>485</v>
      </c>
      <c r="G63" s="200">
        <v>50</v>
      </c>
      <c r="H63" s="160" t="s">
        <v>94</v>
      </c>
      <c r="I63" s="127" t="s">
        <v>127</v>
      </c>
    </row>
    <row r="64" spans="1:10" ht="14.1" customHeight="1">
      <c r="B64" s="152">
        <v>6</v>
      </c>
      <c r="C64" s="153"/>
      <c r="D64" s="199" t="s">
        <v>295</v>
      </c>
      <c r="E64" s="200" t="s">
        <v>296</v>
      </c>
      <c r="F64" s="200" t="s">
        <v>485</v>
      </c>
      <c r="G64" s="200">
        <v>32</v>
      </c>
      <c r="H64" s="162"/>
      <c r="I64" s="130"/>
    </row>
    <row r="65" spans="1:12" ht="14.1" customHeight="1">
      <c r="B65" s="152">
        <v>7</v>
      </c>
      <c r="C65" s="153"/>
      <c r="D65" s="199" t="s">
        <v>301</v>
      </c>
      <c r="E65" s="200" t="s">
        <v>302</v>
      </c>
      <c r="F65" s="200" t="s">
        <v>485</v>
      </c>
      <c r="G65" s="200">
        <v>25</v>
      </c>
      <c r="H65" s="162"/>
      <c r="I65" s="130"/>
    </row>
    <row r="66" spans="1:12" ht="14.1" customHeight="1">
      <c r="B66" s="152">
        <v>8</v>
      </c>
      <c r="C66" s="153"/>
      <c r="D66" s="199" t="s">
        <v>303</v>
      </c>
      <c r="E66" s="200" t="s">
        <v>304</v>
      </c>
      <c r="F66" s="200" t="s">
        <v>486</v>
      </c>
      <c r="G66" s="200">
        <v>81</v>
      </c>
      <c r="H66" s="162"/>
      <c r="I66" s="130"/>
    </row>
    <row r="67" spans="1:12" ht="14.1" customHeight="1">
      <c r="B67" s="152">
        <v>9</v>
      </c>
      <c r="C67" s="153"/>
      <c r="D67" s="199" t="s">
        <v>319</v>
      </c>
      <c r="E67" s="200" t="s">
        <v>320</v>
      </c>
      <c r="F67" s="200" t="s">
        <v>486</v>
      </c>
      <c r="G67" s="200">
        <v>52</v>
      </c>
      <c r="H67" s="162"/>
      <c r="I67" s="130"/>
    </row>
    <row r="68" spans="1:12" ht="14.1" customHeight="1">
      <c r="B68" s="152">
        <v>10</v>
      </c>
      <c r="C68" s="153"/>
      <c r="D68" s="199" t="s">
        <v>325</v>
      </c>
      <c r="E68" s="200" t="s">
        <v>326</v>
      </c>
      <c r="F68" s="200" t="s">
        <v>485</v>
      </c>
      <c r="G68" s="200">
        <v>47</v>
      </c>
      <c r="H68" s="162"/>
      <c r="I68" s="130"/>
    </row>
    <row r="69" spans="1:12" ht="14.1" customHeight="1">
      <c r="B69" s="152">
        <v>11</v>
      </c>
      <c r="C69" s="153"/>
      <c r="D69" s="199" t="s">
        <v>327</v>
      </c>
      <c r="E69" s="200" t="s">
        <v>328</v>
      </c>
      <c r="F69" s="200" t="s">
        <v>485</v>
      </c>
      <c r="G69" s="200">
        <v>47</v>
      </c>
      <c r="H69" s="162"/>
      <c r="I69" s="130"/>
    </row>
    <row r="70" spans="1:12" ht="14.1" customHeight="1">
      <c r="B70" s="152">
        <v>12</v>
      </c>
      <c r="C70" s="153"/>
      <c r="D70" s="199" t="s">
        <v>343</v>
      </c>
      <c r="E70" s="200" t="s">
        <v>344</v>
      </c>
      <c r="F70" s="200" t="s">
        <v>485</v>
      </c>
      <c r="G70" s="200">
        <v>29</v>
      </c>
      <c r="H70" s="162"/>
      <c r="I70" s="130"/>
    </row>
    <row r="71" spans="1:12" ht="14.1" customHeight="1">
      <c r="B71" s="152">
        <v>13</v>
      </c>
      <c r="C71" s="153"/>
      <c r="D71" s="199" t="s">
        <v>349</v>
      </c>
      <c r="E71" s="200" t="s">
        <v>350</v>
      </c>
      <c r="F71" s="200" t="s">
        <v>485</v>
      </c>
      <c r="G71" s="200">
        <v>25</v>
      </c>
      <c r="H71" s="162"/>
      <c r="I71" s="130"/>
    </row>
    <row r="72" spans="1:12" ht="14.1" customHeight="1">
      <c r="A72" t="s">
        <v>94</v>
      </c>
      <c r="B72" s="218" t="s">
        <v>553</v>
      </c>
      <c r="C72" s="219"/>
      <c r="D72" s="219"/>
      <c r="E72" s="219"/>
      <c r="F72" s="219"/>
      <c r="G72" s="220"/>
      <c r="H72" s="122"/>
      <c r="I72" s="123"/>
      <c r="J72" s="125"/>
      <c r="K72" s="125"/>
    </row>
    <row r="73" spans="1:12" ht="14.1" customHeight="1">
      <c r="A73">
        <v>5</v>
      </c>
      <c r="B73" s="221" t="s">
        <v>134</v>
      </c>
      <c r="C73" s="221"/>
      <c r="D73" s="221"/>
      <c r="E73" s="221"/>
      <c r="F73" s="221"/>
      <c r="G73" s="221"/>
      <c r="H73" s="221"/>
      <c r="I73" s="119" t="e">
        <f>#REF!+#REF!+#REF!</f>
        <v>#REF!</v>
      </c>
      <c r="J73" s="120"/>
    </row>
    <row r="74" spans="1:12" ht="14.1" customHeight="1">
      <c r="A74" t="s">
        <v>94</v>
      </c>
      <c r="B74" s="222" t="s">
        <v>0</v>
      </c>
      <c r="C74" s="147"/>
      <c r="D74" s="222" t="s">
        <v>11</v>
      </c>
      <c r="E74" s="154" t="s">
        <v>7</v>
      </c>
      <c r="F74" s="222" t="s">
        <v>95</v>
      </c>
      <c r="G74" s="222" t="s">
        <v>96</v>
      </c>
      <c r="H74" s="225" t="s">
        <v>97</v>
      </c>
      <c r="I74" s="232"/>
    </row>
    <row r="75" spans="1:12" ht="14.1" customHeight="1">
      <c r="A75" t="s">
        <v>94</v>
      </c>
      <c r="B75" s="222"/>
      <c r="C75" s="147"/>
      <c r="D75" s="223"/>
      <c r="E75" s="155" t="s">
        <v>98</v>
      </c>
      <c r="F75" s="224"/>
      <c r="G75" s="222"/>
      <c r="H75" s="226"/>
      <c r="I75" s="233"/>
    </row>
    <row r="76" spans="1:12" ht="14.1" customHeight="1">
      <c r="A76" t="s">
        <v>94</v>
      </c>
      <c r="B76" s="150">
        <v>1</v>
      </c>
      <c r="C76" s="151">
        <f>A73*5-4</f>
        <v>21</v>
      </c>
      <c r="D76" s="199" t="s">
        <v>253</v>
      </c>
      <c r="E76" s="200" t="s">
        <v>254</v>
      </c>
      <c r="F76" s="200" t="s">
        <v>485</v>
      </c>
      <c r="G76" s="200">
        <v>57</v>
      </c>
      <c r="H76" s="156" t="s">
        <v>132</v>
      </c>
      <c r="I76" s="121" t="s">
        <v>127</v>
      </c>
    </row>
    <row r="77" spans="1:12" ht="14.1" customHeight="1">
      <c r="A77" t="s">
        <v>94</v>
      </c>
      <c r="B77" s="218" t="s">
        <v>120</v>
      </c>
      <c r="C77" s="219"/>
      <c r="D77" s="219"/>
      <c r="E77" s="219"/>
      <c r="F77" s="219"/>
      <c r="G77" s="220"/>
      <c r="H77" s="122"/>
      <c r="I77" s="123"/>
      <c r="J77" s="124"/>
      <c r="K77" s="125"/>
      <c r="L77" s="125"/>
    </row>
    <row r="78" spans="1:12" ht="14.1" customHeight="1">
      <c r="A78">
        <v>12</v>
      </c>
      <c r="B78" s="227" t="s">
        <v>119</v>
      </c>
      <c r="C78" s="227"/>
      <c r="D78" s="227"/>
      <c r="E78" s="227"/>
      <c r="F78" s="227"/>
      <c r="G78" s="227"/>
      <c r="H78" s="227"/>
      <c r="I78" s="126" t="e">
        <f>#REF!+#REF!+#REF!</f>
        <v>#REF!</v>
      </c>
      <c r="J78" s="120"/>
    </row>
    <row r="79" spans="1:12" ht="14.1" customHeight="1">
      <c r="A79" t="s">
        <v>94</v>
      </c>
      <c r="B79" s="236" t="s">
        <v>0</v>
      </c>
      <c r="C79" s="148"/>
      <c r="D79" s="236" t="s">
        <v>11</v>
      </c>
      <c r="E79" s="158" t="s">
        <v>7</v>
      </c>
      <c r="F79" s="236" t="s">
        <v>95</v>
      </c>
      <c r="G79" s="236" t="s">
        <v>96</v>
      </c>
      <c r="H79" s="225" t="s">
        <v>97</v>
      </c>
      <c r="I79" s="232"/>
    </row>
    <row r="80" spans="1:12" ht="14.1" customHeight="1">
      <c r="A80" t="s">
        <v>94</v>
      </c>
      <c r="B80" s="236"/>
      <c r="C80" s="148"/>
      <c r="D80" s="237"/>
      <c r="E80" s="159" t="s">
        <v>98</v>
      </c>
      <c r="F80" s="238"/>
      <c r="G80" s="236"/>
      <c r="H80" s="226"/>
      <c r="I80" s="233"/>
    </row>
    <row r="81" spans="1:11" ht="14.1" customHeight="1">
      <c r="A81" t="s">
        <v>94</v>
      </c>
      <c r="B81" s="152">
        <v>1</v>
      </c>
      <c r="C81" s="153">
        <f>A78*5-4</f>
        <v>56</v>
      </c>
      <c r="D81" s="199" t="s">
        <v>263</v>
      </c>
      <c r="E81" s="200" t="s">
        <v>264</v>
      </c>
      <c r="F81" s="200" t="s">
        <v>486</v>
      </c>
      <c r="G81" s="200">
        <v>54</v>
      </c>
      <c r="H81" s="160" t="s">
        <v>133</v>
      </c>
      <c r="I81" s="127" t="s">
        <v>127</v>
      </c>
    </row>
    <row r="82" spans="1:11" ht="14.1" customHeight="1">
      <c r="B82" s="152">
        <v>2</v>
      </c>
      <c r="C82" s="153"/>
      <c r="D82" s="199" t="s">
        <v>265</v>
      </c>
      <c r="E82" s="200" t="s">
        <v>266</v>
      </c>
      <c r="F82" s="200" t="s">
        <v>486</v>
      </c>
      <c r="G82" s="200">
        <v>52</v>
      </c>
      <c r="H82" s="162"/>
      <c r="I82" s="130"/>
    </row>
    <row r="83" spans="1:11" ht="14.1" customHeight="1">
      <c r="B83" s="152">
        <v>3</v>
      </c>
      <c r="C83" s="153"/>
      <c r="D83" s="199" t="s">
        <v>269</v>
      </c>
      <c r="E83" s="200" t="s">
        <v>270</v>
      </c>
      <c r="F83" s="200" t="s">
        <v>485</v>
      </c>
      <c r="G83" s="200">
        <v>51</v>
      </c>
      <c r="H83" s="162"/>
      <c r="I83" s="130"/>
    </row>
    <row r="84" spans="1:11" ht="14.1" customHeight="1">
      <c r="B84" s="152">
        <v>4</v>
      </c>
      <c r="C84" s="153"/>
      <c r="D84" s="199" t="s">
        <v>279</v>
      </c>
      <c r="E84" s="200" t="s">
        <v>280</v>
      </c>
      <c r="F84" s="200" t="s">
        <v>485</v>
      </c>
      <c r="G84" s="200">
        <v>41</v>
      </c>
      <c r="H84" s="162"/>
      <c r="I84" s="130"/>
    </row>
    <row r="85" spans="1:11" ht="14.1" customHeight="1">
      <c r="B85" s="152">
        <v>5</v>
      </c>
      <c r="C85" s="153"/>
      <c r="D85" s="199" t="s">
        <v>555</v>
      </c>
      <c r="E85" s="200" t="s">
        <v>556</v>
      </c>
      <c r="F85" s="200">
        <v>1</v>
      </c>
      <c r="G85" s="200">
        <v>0</v>
      </c>
      <c r="H85" s="162"/>
      <c r="I85" s="130"/>
    </row>
    <row r="86" spans="1:11" ht="14.1" customHeight="1">
      <c r="B86" s="152">
        <v>6</v>
      </c>
      <c r="C86" s="153"/>
      <c r="D86" s="199" t="s">
        <v>285</v>
      </c>
      <c r="E86" s="200" t="s">
        <v>286</v>
      </c>
      <c r="F86" s="200" t="s">
        <v>485</v>
      </c>
      <c r="G86" s="200">
        <v>38</v>
      </c>
      <c r="H86" s="162"/>
      <c r="I86" s="130"/>
    </row>
    <row r="87" spans="1:11" ht="14.1" customHeight="1">
      <c r="B87" s="152">
        <v>7</v>
      </c>
      <c r="C87" s="153"/>
      <c r="D87" s="199" t="s">
        <v>305</v>
      </c>
      <c r="E87" s="200" t="s">
        <v>306</v>
      </c>
      <c r="F87" s="200" t="s">
        <v>486</v>
      </c>
      <c r="G87" s="200">
        <v>77</v>
      </c>
      <c r="H87" s="162"/>
      <c r="I87" s="130"/>
    </row>
    <row r="88" spans="1:11" ht="14.1" customHeight="1">
      <c r="B88" s="152">
        <v>8</v>
      </c>
      <c r="C88" s="153"/>
      <c r="D88" s="199" t="s">
        <v>331</v>
      </c>
      <c r="E88" s="200" t="s">
        <v>332</v>
      </c>
      <c r="F88" s="200" t="s">
        <v>485</v>
      </c>
      <c r="G88" s="200">
        <v>43</v>
      </c>
      <c r="H88" s="162"/>
      <c r="I88" s="130"/>
    </row>
    <row r="89" spans="1:11" ht="14.1" customHeight="1">
      <c r="B89" s="152">
        <v>9</v>
      </c>
      <c r="C89" s="153"/>
      <c r="D89" s="199" t="s">
        <v>335</v>
      </c>
      <c r="E89" s="200" t="s">
        <v>336</v>
      </c>
      <c r="F89" s="200" t="s">
        <v>485</v>
      </c>
      <c r="G89" s="200">
        <v>39</v>
      </c>
      <c r="H89" s="162"/>
      <c r="I89" s="130"/>
    </row>
    <row r="90" spans="1:11" ht="14.1" customHeight="1">
      <c r="B90" s="152">
        <v>10</v>
      </c>
      <c r="C90" s="153"/>
      <c r="D90" s="199" t="s">
        <v>341</v>
      </c>
      <c r="E90" s="200" t="s">
        <v>342</v>
      </c>
      <c r="F90" s="200" t="s">
        <v>485</v>
      </c>
      <c r="G90" s="200">
        <v>34</v>
      </c>
      <c r="H90" s="162"/>
      <c r="I90" s="130"/>
    </row>
    <row r="91" spans="1:11" ht="14.1" customHeight="1">
      <c r="B91" s="152">
        <v>11</v>
      </c>
      <c r="C91" s="153"/>
      <c r="D91" s="199" t="s">
        <v>345</v>
      </c>
      <c r="E91" s="200" t="s">
        <v>346</v>
      </c>
      <c r="F91" s="200" t="s">
        <v>485</v>
      </c>
      <c r="G91" s="200">
        <v>28</v>
      </c>
      <c r="H91" s="162"/>
      <c r="I91" s="130"/>
    </row>
    <row r="92" spans="1:11" ht="14.1" customHeight="1">
      <c r="A92" t="s">
        <v>94</v>
      </c>
      <c r="B92" s="218" t="s">
        <v>557</v>
      </c>
      <c r="C92" s="219"/>
      <c r="D92" s="219"/>
      <c r="E92" s="219"/>
      <c r="F92" s="219"/>
      <c r="G92" s="220"/>
      <c r="H92" s="122"/>
      <c r="I92" s="123"/>
      <c r="J92" s="125"/>
      <c r="K92" s="125"/>
    </row>
    <row r="93" spans="1:11" ht="14.1" customHeight="1">
      <c r="B93" s="227" t="s">
        <v>109</v>
      </c>
      <c r="C93" s="227"/>
      <c r="D93" s="227"/>
      <c r="E93" s="227"/>
      <c r="F93" s="227"/>
      <c r="G93" s="227"/>
      <c r="H93" s="227"/>
      <c r="I93" s="166"/>
      <c r="J93" s="125"/>
      <c r="K93" s="125"/>
    </row>
    <row r="94" spans="1:11" ht="14.1" customHeight="1">
      <c r="B94" s="236" t="s">
        <v>0</v>
      </c>
      <c r="C94" s="148"/>
      <c r="D94" s="236" t="s">
        <v>11</v>
      </c>
      <c r="E94" s="158" t="s">
        <v>7</v>
      </c>
      <c r="F94" s="236" t="s">
        <v>95</v>
      </c>
      <c r="G94" s="236" t="s">
        <v>96</v>
      </c>
      <c r="H94" s="225" t="s">
        <v>97</v>
      </c>
      <c r="I94" s="166"/>
      <c r="J94" s="125"/>
      <c r="K94" s="125"/>
    </row>
    <row r="95" spans="1:11" ht="14.1" customHeight="1">
      <c r="B95" s="236"/>
      <c r="C95" s="148"/>
      <c r="D95" s="237"/>
      <c r="E95" s="159" t="s">
        <v>98</v>
      </c>
      <c r="F95" s="238"/>
      <c r="G95" s="236"/>
      <c r="H95" s="226"/>
      <c r="I95" s="166"/>
      <c r="J95" s="125"/>
      <c r="K95" s="125"/>
    </row>
    <row r="96" spans="1:11" ht="14.1" customHeight="1">
      <c r="B96" s="152">
        <v>1</v>
      </c>
      <c r="C96" s="153">
        <f>A41*5-4</f>
        <v>41</v>
      </c>
      <c r="D96" s="199" t="s">
        <v>247</v>
      </c>
      <c r="E96" s="200" t="s">
        <v>248</v>
      </c>
      <c r="F96" s="200" t="s">
        <v>485</v>
      </c>
      <c r="G96" s="200">
        <v>57</v>
      </c>
      <c r="H96" s="160" t="s">
        <v>129</v>
      </c>
      <c r="I96" s="166"/>
      <c r="J96" s="125"/>
      <c r="K96" s="125"/>
    </row>
    <row r="97" spans="2:26" ht="14.1" customHeight="1">
      <c r="B97" s="152">
        <v>2</v>
      </c>
      <c r="C97" s="153">
        <f>1+C96</f>
        <v>42</v>
      </c>
      <c r="D97" s="199" t="s">
        <v>289</v>
      </c>
      <c r="E97" s="200" t="s">
        <v>290</v>
      </c>
      <c r="F97" s="200" t="s">
        <v>485</v>
      </c>
      <c r="G97" s="200">
        <v>37</v>
      </c>
      <c r="H97" s="160" t="s">
        <v>129</v>
      </c>
      <c r="I97" s="166"/>
      <c r="J97" s="125"/>
      <c r="K97" s="125"/>
    </row>
    <row r="98" spans="2:26" ht="14.1" customHeight="1">
      <c r="B98" s="152">
        <v>3</v>
      </c>
      <c r="C98" s="153">
        <f>1+C97</f>
        <v>43</v>
      </c>
      <c r="D98" s="199" t="s">
        <v>291</v>
      </c>
      <c r="E98" s="200" t="s">
        <v>292</v>
      </c>
      <c r="F98" s="200" t="s">
        <v>486</v>
      </c>
      <c r="G98" s="200">
        <v>35</v>
      </c>
      <c r="H98" s="160" t="s">
        <v>129</v>
      </c>
      <c r="I98" s="166"/>
      <c r="J98" s="125"/>
      <c r="K98" s="125"/>
    </row>
    <row r="99" spans="2:26" ht="14.1" customHeight="1">
      <c r="B99" s="152">
        <v>4</v>
      </c>
      <c r="C99" s="153"/>
      <c r="D99" s="199" t="s">
        <v>293</v>
      </c>
      <c r="E99" s="200" t="s">
        <v>294</v>
      </c>
      <c r="F99" s="200" t="s">
        <v>485</v>
      </c>
      <c r="G99" s="200">
        <v>34</v>
      </c>
      <c r="H99" s="162"/>
      <c r="I99" s="166"/>
      <c r="J99" s="125"/>
      <c r="K99" s="125"/>
    </row>
    <row r="100" spans="2:26" ht="14.1" customHeight="1">
      <c r="B100" s="152">
        <v>5</v>
      </c>
      <c r="C100" s="153"/>
      <c r="D100" s="199" t="s">
        <v>321</v>
      </c>
      <c r="E100" s="200" t="s">
        <v>322</v>
      </c>
      <c r="F100" s="200" t="s">
        <v>485</v>
      </c>
      <c r="G100" s="200">
        <v>51</v>
      </c>
      <c r="H100" s="162"/>
      <c r="I100" s="166"/>
      <c r="J100" s="125"/>
      <c r="K100" s="125"/>
    </row>
    <row r="101" spans="2:26" ht="14.1" customHeight="1">
      <c r="B101" s="152">
        <v>6</v>
      </c>
      <c r="C101" s="153"/>
      <c r="D101" s="199" t="s">
        <v>323</v>
      </c>
      <c r="E101" s="200" t="s">
        <v>324</v>
      </c>
      <c r="F101" s="200" t="s">
        <v>485</v>
      </c>
      <c r="G101" s="200">
        <v>49</v>
      </c>
      <c r="H101" s="162"/>
      <c r="I101" s="166"/>
      <c r="J101" s="125"/>
      <c r="K101" s="125"/>
    </row>
    <row r="102" spans="2:26" ht="14.1" customHeight="1">
      <c r="B102" s="218" t="s">
        <v>552</v>
      </c>
      <c r="C102" s="219"/>
      <c r="D102" s="219"/>
      <c r="E102" s="219"/>
      <c r="F102" s="219"/>
      <c r="G102" s="220"/>
      <c r="H102" s="122"/>
      <c r="I102" s="166"/>
      <c r="J102" s="125"/>
      <c r="K102" s="125"/>
    </row>
    <row r="103" spans="2:26" ht="14.1" customHeight="1">
      <c r="B103" s="240" t="s">
        <v>558</v>
      </c>
      <c r="C103" s="240"/>
      <c r="D103" s="240"/>
      <c r="E103" s="240"/>
      <c r="F103" s="240"/>
      <c r="G103" s="240"/>
      <c r="H103" s="165"/>
      <c r="I103" s="166"/>
      <c r="J103" s="125"/>
      <c r="K103" s="125"/>
    </row>
    <row r="104" spans="2:26" ht="14.1" customHeight="1">
      <c r="B104" s="222" t="s">
        <v>0</v>
      </c>
      <c r="C104" s="203"/>
      <c r="D104" s="223" t="s">
        <v>11</v>
      </c>
      <c r="E104" s="154" t="s">
        <v>7</v>
      </c>
      <c r="F104" s="224" t="s">
        <v>95</v>
      </c>
      <c r="G104" s="222" t="s">
        <v>96</v>
      </c>
      <c r="H104" s="225" t="s">
        <v>97</v>
      </c>
      <c r="I104" s="232"/>
    </row>
    <row r="105" spans="2:26" ht="14.1" customHeight="1">
      <c r="B105" s="222"/>
      <c r="C105" s="203"/>
      <c r="D105" s="222"/>
      <c r="E105" s="155" t="s">
        <v>98</v>
      </c>
      <c r="F105" s="222"/>
      <c r="G105" s="222"/>
      <c r="H105" s="226"/>
      <c r="I105" s="233"/>
    </row>
    <row r="106" spans="2:26" ht="14.1" customHeight="1">
      <c r="B106" s="150">
        <v>1</v>
      </c>
      <c r="C106" s="151">
        <f>A103*5-4</f>
        <v>-4</v>
      </c>
      <c r="D106" s="199" t="s">
        <v>275</v>
      </c>
      <c r="E106" s="200" t="s">
        <v>276</v>
      </c>
      <c r="F106" s="200" t="s">
        <v>485</v>
      </c>
      <c r="G106" s="200">
        <v>47</v>
      </c>
      <c r="H106" s="156" t="s">
        <v>126</v>
      </c>
      <c r="I106" s="121" t="s">
        <v>127</v>
      </c>
    </row>
    <row r="107" spans="2:26" ht="14.1" customHeight="1">
      <c r="B107" s="218" t="s">
        <v>559</v>
      </c>
      <c r="C107" s="219"/>
      <c r="D107" s="219"/>
      <c r="E107" s="219"/>
      <c r="F107" s="219"/>
      <c r="G107" s="220"/>
      <c r="H107" s="122"/>
      <c r="I107" s="123"/>
      <c r="J107" s="124"/>
      <c r="K107" s="125"/>
      <c r="L107" s="125"/>
    </row>
    <row r="108" spans="2:26" ht="14.1" customHeight="1">
      <c r="B108" s="164"/>
      <c r="C108" s="164"/>
      <c r="D108" s="164"/>
      <c r="E108" s="164"/>
      <c r="F108" s="164"/>
      <c r="G108" s="164"/>
      <c r="H108" s="165"/>
      <c r="I108" s="166"/>
      <c r="J108" s="124"/>
      <c r="K108" s="125"/>
      <c r="L108" s="125"/>
    </row>
    <row r="109" spans="2:26" ht="14.1" customHeight="1">
      <c r="D109" s="239" t="s">
        <v>191</v>
      </c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spans="2:26" ht="14.1" customHeight="1">
      <c r="D110" s="239" t="s">
        <v>487</v>
      </c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spans="2:26" ht="14.1" customHeight="1"/>
  </sheetData>
  <mergeCells count="84">
    <mergeCell ref="B11:G11"/>
    <mergeCell ref="I104:I105"/>
    <mergeCell ref="B107:G107"/>
    <mergeCell ref="B103:G103"/>
    <mergeCell ref="B78:H78"/>
    <mergeCell ref="B41:H41"/>
    <mergeCell ref="B104:B105"/>
    <mergeCell ref="D104:D105"/>
    <mergeCell ref="F104:F105"/>
    <mergeCell ref="G104:G105"/>
    <mergeCell ref="H104:H105"/>
    <mergeCell ref="B26:H26"/>
    <mergeCell ref="H27:H28"/>
    <mergeCell ref="B12:H12"/>
    <mergeCell ref="F13:F14"/>
    <mergeCell ref="G13:G14"/>
    <mergeCell ref="D109:Z109"/>
    <mergeCell ref="D110:Z110"/>
    <mergeCell ref="I13:I14"/>
    <mergeCell ref="I57:I58"/>
    <mergeCell ref="I27:I28"/>
    <mergeCell ref="B93:H93"/>
    <mergeCell ref="B94:B95"/>
    <mergeCell ref="D94:D95"/>
    <mergeCell ref="F94:F95"/>
    <mergeCell ref="G94:G95"/>
    <mergeCell ref="H94:H95"/>
    <mergeCell ref="I42:I43"/>
    <mergeCell ref="B57:B58"/>
    <mergeCell ref="D57:D58"/>
    <mergeCell ref="B13:B14"/>
    <mergeCell ref="D13:D14"/>
    <mergeCell ref="H13:H14"/>
    <mergeCell ref="F57:F58"/>
    <mergeCell ref="G57:G58"/>
    <mergeCell ref="H57:H58"/>
    <mergeCell ref="B27:B28"/>
    <mergeCell ref="D27:D28"/>
    <mergeCell ref="B25:G25"/>
    <mergeCell ref="F27:F28"/>
    <mergeCell ref="G27:G28"/>
    <mergeCell ref="I74:I75"/>
    <mergeCell ref="B42:B43"/>
    <mergeCell ref="D42:D43"/>
    <mergeCell ref="F42:F43"/>
    <mergeCell ref="G42:G43"/>
    <mergeCell ref="H42:H43"/>
    <mergeCell ref="B72:G72"/>
    <mergeCell ref="B47:G47"/>
    <mergeCell ref="G49:G50"/>
    <mergeCell ref="H49:H50"/>
    <mergeCell ref="I79:I80"/>
    <mergeCell ref="B79:B80"/>
    <mergeCell ref="D79:D80"/>
    <mergeCell ref="F79:F80"/>
    <mergeCell ref="G79:G80"/>
    <mergeCell ref="H79:H80"/>
    <mergeCell ref="B2:AB2"/>
    <mergeCell ref="B3:AB3"/>
    <mergeCell ref="B4:AB4"/>
    <mergeCell ref="B1:G1"/>
    <mergeCell ref="I7:I8"/>
    <mergeCell ref="B6:H6"/>
    <mergeCell ref="B7:B8"/>
    <mergeCell ref="D7:D8"/>
    <mergeCell ref="F7:F8"/>
    <mergeCell ref="G7:G8"/>
    <mergeCell ref="H7:H8"/>
    <mergeCell ref="B77:G77"/>
    <mergeCell ref="B92:G92"/>
    <mergeCell ref="B102:G102"/>
    <mergeCell ref="B40:G40"/>
    <mergeCell ref="B73:H73"/>
    <mergeCell ref="B74:B75"/>
    <mergeCell ref="D74:D75"/>
    <mergeCell ref="F74:F75"/>
    <mergeCell ref="G74:G75"/>
    <mergeCell ref="H74:H75"/>
    <mergeCell ref="B56:H56"/>
    <mergeCell ref="B52:G52"/>
    <mergeCell ref="B48:H48"/>
    <mergeCell ref="B49:B50"/>
    <mergeCell ref="D49:D50"/>
    <mergeCell ref="F49:F50"/>
  </mergeCells>
  <pageMargins left="0.70866141732283472" right="0.70866141732283472" top="0.55118110236220474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6"/>
  <sheetViews>
    <sheetView workbookViewId="0">
      <selection activeCell="L25" sqref="L25"/>
    </sheetView>
  </sheetViews>
  <sheetFormatPr defaultRowHeight="14.4"/>
  <cols>
    <col min="1" max="1" width="2.88671875" customWidth="1"/>
    <col min="2" max="2" width="13.33203125" customWidth="1"/>
    <col min="3" max="3" width="2.88671875" customWidth="1"/>
    <col min="4" max="4" width="13.33203125" customWidth="1"/>
    <col min="5" max="5" width="3" customWidth="1"/>
    <col min="6" max="6" width="2.88671875" customWidth="1"/>
    <col min="7" max="7" width="13.33203125" customWidth="1"/>
    <col min="8" max="8" width="2.88671875" customWidth="1"/>
    <col min="9" max="9" width="13.33203125" customWidth="1"/>
    <col min="10" max="10" width="2.88671875" customWidth="1"/>
    <col min="11" max="11" width="13" customWidth="1"/>
    <col min="12" max="12" width="4.109375" customWidth="1"/>
  </cols>
  <sheetData>
    <row r="1" spans="1:14" ht="17.399999999999999">
      <c r="B1" s="247" t="s">
        <v>361</v>
      </c>
      <c r="C1" s="247"/>
      <c r="D1" s="247"/>
      <c r="E1" s="247"/>
      <c r="F1" s="247"/>
      <c r="G1" s="247"/>
      <c r="H1" s="247"/>
      <c r="I1" s="247"/>
      <c r="J1" s="247"/>
      <c r="K1" s="247"/>
    </row>
    <row r="2" spans="1:14" ht="15.6">
      <c r="B2" s="248" t="s">
        <v>362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14" ht="9" customHeight="1">
      <c r="B3" s="249" t="s">
        <v>363</v>
      </c>
      <c r="C3" s="249"/>
      <c r="D3" s="249"/>
      <c r="E3" s="249"/>
      <c r="F3" s="249"/>
      <c r="G3" s="249"/>
      <c r="H3" s="249"/>
      <c r="I3" s="249"/>
      <c r="J3" s="249"/>
      <c r="K3" s="249"/>
    </row>
    <row r="4" spans="1:14" ht="9" customHeight="1">
      <c r="A4" s="71">
        <v>1</v>
      </c>
      <c r="B4" s="140" t="s">
        <v>468</v>
      </c>
      <c r="C4" s="177"/>
      <c r="D4" s="138"/>
      <c r="E4" s="177"/>
      <c r="F4" s="177"/>
      <c r="G4" s="137"/>
      <c r="H4" s="67"/>
      <c r="I4" s="317" t="s">
        <v>124</v>
      </c>
      <c r="J4" s="317"/>
      <c r="K4" s="317"/>
      <c r="L4" s="79"/>
      <c r="M4" s="72"/>
      <c r="N4" s="72"/>
    </row>
    <row r="5" spans="1:14" ht="9" customHeight="1">
      <c r="A5" s="71"/>
      <c r="B5" s="139" t="s">
        <v>404</v>
      </c>
      <c r="C5" s="318">
        <v>1</v>
      </c>
      <c r="D5" s="140" t="str">
        <f>B4</f>
        <v>КЕНЖИГУЛОВ А.</v>
      </c>
      <c r="E5" s="177"/>
      <c r="F5" s="177"/>
      <c r="G5" s="137"/>
      <c r="H5" s="67"/>
      <c r="I5" s="317"/>
      <c r="J5" s="317"/>
      <c r="K5" s="317"/>
      <c r="L5" s="79"/>
      <c r="M5" s="72"/>
      <c r="N5" s="72"/>
    </row>
    <row r="6" spans="1:14" ht="9" customHeight="1">
      <c r="A6" s="71">
        <v>2</v>
      </c>
      <c r="B6" s="140" t="s">
        <v>360</v>
      </c>
      <c r="C6" s="319"/>
      <c r="D6" s="143" t="s">
        <v>489</v>
      </c>
      <c r="E6" s="318">
        <v>9</v>
      </c>
      <c r="F6" s="177"/>
      <c r="G6" s="137"/>
      <c r="H6" s="67"/>
      <c r="I6" s="136"/>
      <c r="J6" s="67"/>
      <c r="K6" s="136"/>
      <c r="L6" s="79"/>
      <c r="M6" s="72"/>
      <c r="N6" s="72"/>
    </row>
    <row r="7" spans="1:14" ht="9" customHeight="1">
      <c r="A7" s="71"/>
      <c r="B7" s="137"/>
      <c r="C7" s="67"/>
      <c r="D7" s="139" t="s">
        <v>414</v>
      </c>
      <c r="E7" s="320"/>
      <c r="F7" s="177"/>
      <c r="G7" s="140" t="str">
        <f>D5</f>
        <v>КЕНЖИГУЛОВ А.</v>
      </c>
      <c r="H7" s="177"/>
      <c r="I7" s="136"/>
      <c r="J7" s="67"/>
      <c r="K7" s="136"/>
      <c r="L7" s="79"/>
      <c r="M7" s="72"/>
      <c r="N7" s="72"/>
    </row>
    <row r="8" spans="1:14" ht="9" customHeight="1">
      <c r="A8" s="71">
        <v>3</v>
      </c>
      <c r="B8" s="140" t="s">
        <v>381</v>
      </c>
      <c r="C8" s="177"/>
      <c r="D8" s="138"/>
      <c r="E8" s="320"/>
      <c r="F8" s="69"/>
      <c r="G8" s="143" t="s">
        <v>518</v>
      </c>
      <c r="H8" s="318">
        <v>13</v>
      </c>
      <c r="I8" s="137"/>
      <c r="J8" s="67"/>
      <c r="K8" s="136"/>
      <c r="L8" s="79"/>
      <c r="M8" s="72"/>
      <c r="N8" s="72"/>
    </row>
    <row r="9" spans="1:14" ht="9" customHeight="1">
      <c r="A9" s="71"/>
      <c r="B9" s="139" t="s">
        <v>406</v>
      </c>
      <c r="C9" s="318">
        <v>2</v>
      </c>
      <c r="D9" s="140" t="str">
        <f>B8</f>
        <v>ЖУБАНОВ С.</v>
      </c>
      <c r="E9" s="319"/>
      <c r="F9" s="177"/>
      <c r="G9" s="138"/>
      <c r="H9" s="320"/>
      <c r="I9" s="137"/>
      <c r="J9" s="67"/>
      <c r="K9" s="136"/>
      <c r="L9" s="79"/>
      <c r="M9" s="72"/>
      <c r="N9" s="72"/>
    </row>
    <row r="10" spans="1:14" ht="9" customHeight="1">
      <c r="A10" s="71">
        <v>4</v>
      </c>
      <c r="B10" s="140" t="s">
        <v>93</v>
      </c>
      <c r="C10" s="319"/>
      <c r="D10" s="146" t="s">
        <v>490</v>
      </c>
      <c r="E10" s="67"/>
      <c r="F10" s="177"/>
      <c r="G10" s="138"/>
      <c r="H10" s="320"/>
      <c r="I10" s="137"/>
      <c r="J10" s="67"/>
      <c r="K10" s="146"/>
      <c r="L10" s="79"/>
      <c r="M10" s="72"/>
      <c r="N10" s="72"/>
    </row>
    <row r="11" spans="1:14" ht="9" customHeight="1">
      <c r="A11" s="71"/>
      <c r="B11" s="137"/>
      <c r="C11" s="67"/>
      <c r="D11" s="137"/>
      <c r="E11" s="67"/>
      <c r="F11" s="177"/>
      <c r="G11" s="139" t="s">
        <v>425</v>
      </c>
      <c r="H11" s="320"/>
      <c r="I11" s="140" t="str">
        <f>G7</f>
        <v>КЕНЖИГУЛОВ А.</v>
      </c>
      <c r="J11" s="177"/>
      <c r="K11" s="146"/>
      <c r="L11" s="79"/>
      <c r="M11" s="72"/>
      <c r="N11" s="72"/>
    </row>
    <row r="12" spans="1:14" ht="9" customHeight="1">
      <c r="A12" s="71">
        <v>5</v>
      </c>
      <c r="B12" s="140" t="s">
        <v>383</v>
      </c>
      <c r="C12" s="177"/>
      <c r="D12" s="137"/>
      <c r="E12" s="67"/>
      <c r="F12" s="177"/>
      <c r="G12" s="138"/>
      <c r="H12" s="320"/>
      <c r="I12" s="143" t="s">
        <v>522</v>
      </c>
      <c r="J12" s="318">
        <v>15</v>
      </c>
      <c r="K12" s="146"/>
      <c r="L12" s="79"/>
      <c r="M12" s="72"/>
      <c r="N12" s="72"/>
    </row>
    <row r="13" spans="1:14" ht="9" customHeight="1">
      <c r="A13" s="71"/>
      <c r="B13" s="139" t="s">
        <v>407</v>
      </c>
      <c r="C13" s="318">
        <v>3</v>
      </c>
      <c r="D13" s="140" t="str">
        <f>B14</f>
        <v>СУРТУБАЕВ М</v>
      </c>
      <c r="E13" s="177"/>
      <c r="F13" s="177"/>
      <c r="G13" s="138"/>
      <c r="H13" s="320"/>
      <c r="I13" s="138"/>
      <c r="J13" s="320"/>
      <c r="K13" s="146"/>
      <c r="L13" s="79"/>
      <c r="M13" s="72"/>
      <c r="N13" s="72"/>
    </row>
    <row r="14" spans="1:14" ht="9" customHeight="1">
      <c r="A14" s="71">
        <v>6</v>
      </c>
      <c r="B14" s="140" t="s">
        <v>397</v>
      </c>
      <c r="C14" s="319"/>
      <c r="D14" s="146" t="s">
        <v>491</v>
      </c>
      <c r="E14" s="318">
        <v>10</v>
      </c>
      <c r="F14" s="177"/>
      <c r="G14" s="138"/>
      <c r="H14" s="320"/>
      <c r="I14" s="138"/>
      <c r="J14" s="320"/>
      <c r="K14" s="146"/>
      <c r="L14" s="79"/>
      <c r="M14" s="72"/>
      <c r="N14" s="72"/>
    </row>
    <row r="15" spans="1:14" ht="9" customHeight="1">
      <c r="A15" s="71"/>
      <c r="B15" s="137"/>
      <c r="C15" s="67"/>
      <c r="D15" s="139" t="s">
        <v>415</v>
      </c>
      <c r="E15" s="320"/>
      <c r="F15" s="70"/>
      <c r="G15" s="140" t="str">
        <f>D17</f>
        <v xml:space="preserve">ХАРКИ И. </v>
      </c>
      <c r="H15" s="319"/>
      <c r="I15" s="138"/>
      <c r="J15" s="320"/>
      <c r="K15" s="146"/>
      <c r="L15" s="79"/>
      <c r="M15" s="72"/>
      <c r="N15" s="72"/>
    </row>
    <row r="16" spans="1:14" ht="9" customHeight="1">
      <c r="A16" s="71">
        <v>7</v>
      </c>
      <c r="B16" s="140" t="s">
        <v>385</v>
      </c>
      <c r="C16" s="177"/>
      <c r="D16" s="138"/>
      <c r="E16" s="320"/>
      <c r="F16" s="177"/>
      <c r="G16" s="146" t="s">
        <v>517</v>
      </c>
      <c r="H16" s="67"/>
      <c r="I16" s="138"/>
      <c r="J16" s="320"/>
      <c r="K16" s="146"/>
      <c r="L16" s="79"/>
      <c r="M16" s="72"/>
      <c r="N16" s="72"/>
    </row>
    <row r="17" spans="1:14" ht="9" customHeight="1">
      <c r="A17" s="71"/>
      <c r="B17" s="139" t="s">
        <v>408</v>
      </c>
      <c r="C17" s="318">
        <v>4</v>
      </c>
      <c r="D17" s="140" t="str">
        <f>B18</f>
        <v xml:space="preserve">ХАРКИ И. </v>
      </c>
      <c r="E17" s="319"/>
      <c r="F17" s="177"/>
      <c r="G17" s="137"/>
      <c r="H17" s="67"/>
      <c r="I17" s="138"/>
      <c r="J17" s="320"/>
      <c r="K17" s="146"/>
      <c r="L17" s="79"/>
      <c r="M17" s="72"/>
      <c r="N17" s="72"/>
    </row>
    <row r="18" spans="1:14" ht="9" customHeight="1">
      <c r="A18" s="71">
        <v>8</v>
      </c>
      <c r="B18" s="140" t="s">
        <v>469</v>
      </c>
      <c r="C18" s="319"/>
      <c r="D18" s="146" t="s">
        <v>493</v>
      </c>
      <c r="E18" s="67"/>
      <c r="F18" s="67"/>
      <c r="G18" s="137"/>
      <c r="H18" s="67"/>
      <c r="I18" s="138"/>
      <c r="J18" s="320"/>
      <c r="K18" s="146"/>
      <c r="L18" s="79"/>
      <c r="M18" s="72"/>
      <c r="N18" s="72"/>
    </row>
    <row r="19" spans="1:14" ht="9" customHeight="1">
      <c r="A19" s="71"/>
      <c r="B19" s="137"/>
      <c r="C19" s="67"/>
      <c r="D19" s="137"/>
      <c r="E19" s="67"/>
      <c r="F19" s="67"/>
      <c r="G19" s="137"/>
      <c r="H19" s="67"/>
      <c r="I19" s="139" t="s">
        <v>439</v>
      </c>
      <c r="J19" s="320"/>
      <c r="K19" s="140" t="str">
        <f>I11</f>
        <v>КЕНЖИГУЛОВ А.</v>
      </c>
      <c r="L19" s="321">
        <v>1</v>
      </c>
      <c r="M19" s="72"/>
      <c r="N19" s="72"/>
    </row>
    <row r="20" spans="1:14" ht="9" customHeight="1">
      <c r="A20" s="71">
        <v>9</v>
      </c>
      <c r="B20" s="140" t="s">
        <v>470</v>
      </c>
      <c r="C20" s="177"/>
      <c r="D20" s="137"/>
      <c r="E20" s="67"/>
      <c r="F20" s="67"/>
      <c r="G20" s="137"/>
      <c r="H20" s="67"/>
      <c r="I20" s="138"/>
      <c r="J20" s="320"/>
      <c r="K20" s="143" t="s">
        <v>548</v>
      </c>
      <c r="L20" s="321"/>
      <c r="M20" s="72"/>
      <c r="N20" s="72"/>
    </row>
    <row r="21" spans="1:14" ht="9" customHeight="1">
      <c r="A21" s="71"/>
      <c r="B21" s="139" t="s">
        <v>409</v>
      </c>
      <c r="C21" s="318">
        <v>5</v>
      </c>
      <c r="D21" s="140" t="str">
        <f>B22</f>
        <v xml:space="preserve">КЕНЖИГУЛОВ Д.  </v>
      </c>
      <c r="E21" s="177"/>
      <c r="F21" s="177"/>
      <c r="G21" s="137"/>
      <c r="H21" s="67"/>
      <c r="I21" s="138"/>
      <c r="J21" s="320"/>
      <c r="K21" s="144"/>
      <c r="L21" s="212"/>
      <c r="M21" s="72"/>
      <c r="N21" s="72"/>
    </row>
    <row r="22" spans="1:14" ht="9" customHeight="1">
      <c r="A22" s="71">
        <v>10</v>
      </c>
      <c r="B22" s="140" t="s">
        <v>471</v>
      </c>
      <c r="C22" s="319"/>
      <c r="D22" s="143" t="s">
        <v>495</v>
      </c>
      <c r="E22" s="318">
        <v>11</v>
      </c>
      <c r="F22" s="177"/>
      <c r="G22" s="137"/>
      <c r="H22" s="67"/>
      <c r="I22" s="138"/>
      <c r="J22" s="320"/>
      <c r="K22" s="144"/>
      <c r="L22" s="212"/>
      <c r="M22" s="72"/>
      <c r="N22" s="72"/>
    </row>
    <row r="23" spans="1:14" ht="9" customHeight="1">
      <c r="A23" s="71"/>
      <c r="B23" s="137"/>
      <c r="C23" s="67"/>
      <c r="D23" s="139" t="s">
        <v>419</v>
      </c>
      <c r="E23" s="320"/>
      <c r="F23" s="177"/>
      <c r="G23" s="140" t="str">
        <f>D25</f>
        <v>КУРМАНГАЛИЕВ А.</v>
      </c>
      <c r="H23" s="177"/>
      <c r="I23" s="138"/>
      <c r="J23" s="320"/>
      <c r="K23" s="144"/>
      <c r="L23" s="212"/>
      <c r="M23" s="72"/>
      <c r="N23" s="72"/>
    </row>
    <row r="24" spans="1:14" ht="9" customHeight="1">
      <c r="A24" s="71">
        <v>11</v>
      </c>
      <c r="B24" s="140" t="s">
        <v>472</v>
      </c>
      <c r="C24" s="177"/>
      <c r="D24" s="138"/>
      <c r="E24" s="320"/>
      <c r="F24" s="69"/>
      <c r="G24" s="143" t="s">
        <v>520</v>
      </c>
      <c r="H24" s="318">
        <v>14</v>
      </c>
      <c r="I24" s="138"/>
      <c r="J24" s="320"/>
      <c r="K24" s="144"/>
      <c r="L24" s="212"/>
      <c r="M24" s="72"/>
      <c r="N24" s="72"/>
    </row>
    <row r="25" spans="1:14" ht="9" customHeight="1">
      <c r="A25" s="71"/>
      <c r="B25" s="139" t="s">
        <v>410</v>
      </c>
      <c r="C25" s="318">
        <v>6</v>
      </c>
      <c r="D25" s="140" t="str">
        <f>B26</f>
        <v>КУРМАНГАЛИЕВ А.</v>
      </c>
      <c r="E25" s="319"/>
      <c r="F25" s="177"/>
      <c r="G25" s="138"/>
      <c r="H25" s="320"/>
      <c r="I25" s="138"/>
      <c r="J25" s="320"/>
      <c r="K25" s="144"/>
      <c r="L25" s="212"/>
      <c r="M25" s="72"/>
      <c r="N25" s="72"/>
    </row>
    <row r="26" spans="1:14" ht="9" customHeight="1">
      <c r="A26" s="71">
        <v>12</v>
      </c>
      <c r="B26" s="140" t="s">
        <v>382</v>
      </c>
      <c r="C26" s="319"/>
      <c r="D26" s="137" t="s">
        <v>492</v>
      </c>
      <c r="E26" s="67"/>
      <c r="F26" s="177"/>
      <c r="G26" s="138"/>
      <c r="H26" s="320"/>
      <c r="I26" s="138"/>
      <c r="J26" s="320"/>
      <c r="K26" s="144"/>
      <c r="L26" s="212"/>
      <c r="M26" s="72"/>
      <c r="N26" s="72"/>
    </row>
    <row r="27" spans="1:14" ht="9" customHeight="1">
      <c r="A27" s="71"/>
      <c r="B27" s="137"/>
      <c r="C27" s="67"/>
      <c r="D27" s="137"/>
      <c r="E27" s="67"/>
      <c r="F27" s="177"/>
      <c r="G27" s="139" t="s">
        <v>429</v>
      </c>
      <c r="H27" s="320"/>
      <c r="I27" s="140" t="str">
        <f>G23</f>
        <v>КУРМАНГАЛИЕВ А.</v>
      </c>
      <c r="J27" s="319"/>
      <c r="K27" s="144"/>
      <c r="L27" s="212"/>
      <c r="M27" s="72"/>
      <c r="N27" s="72"/>
    </row>
    <row r="28" spans="1:14" ht="9" customHeight="1">
      <c r="A28" s="71">
        <v>13</v>
      </c>
      <c r="B28" s="140" t="s">
        <v>384</v>
      </c>
      <c r="C28" s="177"/>
      <c r="D28" s="137"/>
      <c r="E28" s="67"/>
      <c r="F28" s="177"/>
      <c r="G28" s="138"/>
      <c r="H28" s="320"/>
      <c r="I28" s="146" t="s">
        <v>537</v>
      </c>
      <c r="J28" s="67"/>
      <c r="K28" s="144"/>
      <c r="L28" s="212"/>
      <c r="M28" s="72"/>
      <c r="N28" s="72"/>
    </row>
    <row r="29" spans="1:14" ht="9" customHeight="1">
      <c r="A29" s="71"/>
      <c r="B29" s="139" t="s">
        <v>411</v>
      </c>
      <c r="C29" s="318">
        <v>7</v>
      </c>
      <c r="D29" s="140" t="str">
        <f>B30</f>
        <v>КИМ Т.</v>
      </c>
      <c r="E29" s="177"/>
      <c r="F29" s="177"/>
      <c r="G29" s="138"/>
      <c r="H29" s="320"/>
      <c r="I29" s="137"/>
      <c r="J29" s="67">
        <v>-15</v>
      </c>
      <c r="K29" s="140" t="str">
        <f>I27</f>
        <v>КУРМАНГАЛИЕВ А.</v>
      </c>
      <c r="L29" s="322">
        <v>2</v>
      </c>
      <c r="M29" s="72"/>
      <c r="N29" s="72"/>
    </row>
    <row r="30" spans="1:14" ht="9" customHeight="1">
      <c r="A30" s="71">
        <v>14</v>
      </c>
      <c r="B30" s="140" t="s">
        <v>91</v>
      </c>
      <c r="C30" s="319"/>
      <c r="D30" s="143" t="s">
        <v>488</v>
      </c>
      <c r="E30" s="318">
        <v>12</v>
      </c>
      <c r="F30" s="177"/>
      <c r="G30" s="138"/>
      <c r="H30" s="320"/>
      <c r="I30" s="137"/>
      <c r="J30" s="67"/>
      <c r="K30" s="144"/>
      <c r="L30" s="322"/>
      <c r="M30" s="72"/>
      <c r="N30" s="72"/>
    </row>
    <row r="31" spans="1:14" ht="9" customHeight="1">
      <c r="A31" s="71"/>
      <c r="B31" s="137"/>
      <c r="C31" s="67"/>
      <c r="D31" s="139" t="s">
        <v>420</v>
      </c>
      <c r="E31" s="320"/>
      <c r="F31" s="70"/>
      <c r="G31" s="140" t="str">
        <f>D33</f>
        <v>КУРМАМБАЕВ С.</v>
      </c>
      <c r="H31" s="319"/>
      <c r="I31" s="137"/>
      <c r="J31" s="67"/>
      <c r="K31" s="144"/>
      <c r="L31" s="212"/>
      <c r="M31" s="72"/>
      <c r="N31" s="72"/>
    </row>
    <row r="32" spans="1:14" ht="9" customHeight="1">
      <c r="A32" s="71">
        <v>15</v>
      </c>
      <c r="B32" s="140" t="s">
        <v>152</v>
      </c>
      <c r="C32" s="177"/>
      <c r="D32" s="138"/>
      <c r="E32" s="320"/>
      <c r="F32" s="177"/>
      <c r="G32" s="146" t="s">
        <v>519</v>
      </c>
      <c r="H32" s="67"/>
      <c r="I32" s="137"/>
      <c r="J32" s="67"/>
      <c r="K32" s="144"/>
      <c r="L32" s="212"/>
      <c r="M32" s="72"/>
      <c r="N32" s="72"/>
    </row>
    <row r="33" spans="1:16" ht="9" customHeight="1">
      <c r="A33" s="2"/>
      <c r="B33" s="139" t="s">
        <v>412</v>
      </c>
      <c r="C33" s="318">
        <v>8</v>
      </c>
      <c r="D33" s="140" t="str">
        <f>B34</f>
        <v>КУРМАМБАЕВ С.</v>
      </c>
      <c r="E33" s="319"/>
      <c r="F33" s="177"/>
      <c r="G33" s="137"/>
      <c r="H33" s="81">
        <v>-13</v>
      </c>
      <c r="I33" s="140" t="str">
        <f>G15</f>
        <v xml:space="preserve">ХАРКИ И. </v>
      </c>
      <c r="J33" s="177"/>
      <c r="K33" s="146"/>
      <c r="L33" s="212"/>
      <c r="M33" s="72"/>
      <c r="N33" s="72"/>
    </row>
    <row r="34" spans="1:16" ht="9" customHeight="1">
      <c r="A34" s="71">
        <v>16</v>
      </c>
      <c r="B34" s="140" t="s">
        <v>230</v>
      </c>
      <c r="C34" s="319"/>
      <c r="D34" s="137" t="s">
        <v>494</v>
      </c>
      <c r="E34" s="67"/>
      <c r="F34" s="67"/>
      <c r="G34" s="137"/>
      <c r="H34" s="81"/>
      <c r="I34" s="139" t="s">
        <v>440</v>
      </c>
      <c r="J34" s="318">
        <v>16</v>
      </c>
      <c r="K34" s="140" t="str">
        <f>I35</f>
        <v>КУРМАМБАЕВ С.</v>
      </c>
      <c r="L34" s="322">
        <v>3</v>
      </c>
      <c r="M34" s="72"/>
      <c r="N34" s="72"/>
    </row>
    <row r="35" spans="1:16" ht="9" customHeight="1">
      <c r="A35" s="82"/>
      <c r="B35" s="141"/>
      <c r="C35" s="67"/>
      <c r="D35" s="141"/>
      <c r="E35" s="67"/>
      <c r="F35" s="67"/>
      <c r="G35" s="141"/>
      <c r="H35" s="81">
        <v>-14</v>
      </c>
      <c r="I35" s="140" t="str">
        <f>G31</f>
        <v>КУРМАМБАЕВ С.</v>
      </c>
      <c r="J35" s="319"/>
      <c r="K35" s="143" t="s">
        <v>547</v>
      </c>
      <c r="L35" s="322"/>
      <c r="M35" s="66"/>
      <c r="N35" s="66"/>
      <c r="O35" s="66"/>
      <c r="P35" s="2"/>
    </row>
    <row r="36" spans="1:16" ht="9" customHeight="1">
      <c r="A36" s="83"/>
      <c r="B36" s="141"/>
      <c r="C36" s="67"/>
      <c r="D36" s="137"/>
      <c r="E36" s="67"/>
      <c r="F36" s="67"/>
      <c r="G36" s="137"/>
      <c r="H36" s="67"/>
      <c r="I36" s="137"/>
      <c r="J36" s="67">
        <v>-16</v>
      </c>
      <c r="K36" s="140" t="str">
        <f>I33</f>
        <v xml:space="preserve">ХАРКИ И. </v>
      </c>
      <c r="L36" s="323">
        <v>4</v>
      </c>
    </row>
    <row r="37" spans="1:16" ht="9" customHeight="1">
      <c r="A37" s="83"/>
      <c r="B37" s="141"/>
      <c r="C37" s="67"/>
      <c r="D37" s="137"/>
      <c r="E37" s="67"/>
      <c r="F37" s="81">
        <v>-9</v>
      </c>
      <c r="G37" s="140" t="str">
        <f>D9</f>
        <v>ЖУБАНОВ С.</v>
      </c>
      <c r="H37" s="177"/>
      <c r="I37" s="137"/>
      <c r="J37" s="67"/>
      <c r="K37" s="144"/>
      <c r="L37" s="323"/>
    </row>
    <row r="38" spans="1:16" ht="9" customHeight="1">
      <c r="A38" s="83"/>
      <c r="B38" s="141"/>
      <c r="C38" s="67"/>
      <c r="D38" s="137"/>
      <c r="E38" s="67"/>
      <c r="F38" s="81"/>
      <c r="G38" s="139" t="s">
        <v>426</v>
      </c>
      <c r="H38" s="318">
        <v>17</v>
      </c>
      <c r="I38" s="140" t="str">
        <f>G37</f>
        <v>ЖУБАНОВ С.</v>
      </c>
      <c r="J38" s="177"/>
      <c r="K38" s="144"/>
      <c r="L38" s="80"/>
    </row>
    <row r="39" spans="1:16" ht="9" customHeight="1">
      <c r="A39" s="83"/>
      <c r="B39" s="141"/>
      <c r="C39" s="67"/>
      <c r="D39" s="137"/>
      <c r="E39" s="67"/>
      <c r="F39" s="81">
        <v>-10</v>
      </c>
      <c r="G39" s="140" t="str">
        <f>D13</f>
        <v>СУРТУБАЕВ М</v>
      </c>
      <c r="H39" s="319"/>
      <c r="I39" s="143" t="s">
        <v>523</v>
      </c>
      <c r="J39" s="318">
        <v>19</v>
      </c>
      <c r="K39" s="144"/>
      <c r="L39" s="80"/>
    </row>
    <row r="40" spans="1:16" ht="9" customHeight="1">
      <c r="A40" s="83"/>
      <c r="B40" s="141"/>
      <c r="C40" s="67"/>
      <c r="D40" s="137"/>
      <c r="E40" s="67"/>
      <c r="F40" s="81"/>
      <c r="G40" s="137"/>
      <c r="H40" s="67"/>
      <c r="I40" s="139" t="s">
        <v>441</v>
      </c>
      <c r="J40" s="320"/>
      <c r="K40" s="140" t="str">
        <f>I42</f>
        <v xml:space="preserve">КЕНЖИГУЛОВ Д.  </v>
      </c>
      <c r="L40" s="321">
        <v>5</v>
      </c>
    </row>
    <row r="41" spans="1:16" ht="9" customHeight="1">
      <c r="A41" s="83"/>
      <c r="B41" s="141"/>
      <c r="C41" s="67"/>
      <c r="D41" s="137"/>
      <c r="E41" s="67"/>
      <c r="F41" s="81">
        <v>-11</v>
      </c>
      <c r="G41" s="140" t="str">
        <f>D21</f>
        <v xml:space="preserve">КЕНЖИГУЛОВ Д.  </v>
      </c>
      <c r="H41" s="177"/>
      <c r="I41" s="138"/>
      <c r="J41" s="320"/>
      <c r="K41" s="144" t="s">
        <v>546</v>
      </c>
      <c r="L41" s="321"/>
    </row>
    <row r="42" spans="1:16" ht="9" customHeight="1">
      <c r="A42" s="83"/>
      <c r="B42" s="141"/>
      <c r="C42" s="67"/>
      <c r="D42" s="137"/>
      <c r="E42" s="67"/>
      <c r="F42" s="81"/>
      <c r="G42" s="139" t="s">
        <v>430</v>
      </c>
      <c r="H42" s="318">
        <v>18</v>
      </c>
      <c r="I42" s="140" t="str">
        <f>G41</f>
        <v xml:space="preserve">КЕНЖИГУЛОВ Д.  </v>
      </c>
      <c r="J42" s="319"/>
      <c r="K42" s="144"/>
      <c r="L42" s="79"/>
    </row>
    <row r="43" spans="1:16" ht="9" customHeight="1">
      <c r="A43" s="83"/>
      <c r="B43" s="141"/>
      <c r="C43" s="67"/>
      <c r="D43" s="137"/>
      <c r="E43" s="67"/>
      <c r="F43" s="81">
        <v>-12</v>
      </c>
      <c r="G43" s="140" t="str">
        <f>D29</f>
        <v>КИМ Т.</v>
      </c>
      <c r="H43" s="319"/>
      <c r="I43" s="146" t="s">
        <v>521</v>
      </c>
      <c r="J43" s="67">
        <f>19</f>
        <v>19</v>
      </c>
      <c r="K43" s="140" t="str">
        <f>I38</f>
        <v>ЖУБАНОВ С.</v>
      </c>
      <c r="L43" s="323">
        <v>6</v>
      </c>
    </row>
    <row r="44" spans="1:16" ht="9" customHeight="1">
      <c r="A44" s="83"/>
      <c r="B44" s="145"/>
      <c r="C44" s="67"/>
      <c r="D44" s="137"/>
      <c r="E44" s="67"/>
      <c r="F44" s="67"/>
      <c r="G44" s="137"/>
      <c r="H44" s="67"/>
      <c r="I44" s="137"/>
      <c r="J44" s="67"/>
      <c r="K44" s="146"/>
      <c r="L44" s="323"/>
    </row>
    <row r="45" spans="1:16" ht="9" customHeight="1">
      <c r="A45" s="73"/>
      <c r="B45" s="324"/>
      <c r="C45" s="67"/>
      <c r="D45" s="137"/>
      <c r="E45" s="67"/>
      <c r="F45" s="67"/>
      <c r="G45" s="137"/>
      <c r="H45" s="81">
        <v>-17</v>
      </c>
      <c r="I45" s="140" t="str">
        <f>G39</f>
        <v>СУРТУБАЕВ М</v>
      </c>
      <c r="J45" s="177"/>
      <c r="K45" s="146"/>
      <c r="L45" s="79"/>
    </row>
    <row r="46" spans="1:16" ht="9" customHeight="1">
      <c r="A46" s="73"/>
      <c r="B46" s="324"/>
      <c r="C46" s="67"/>
      <c r="D46" s="137"/>
      <c r="E46" s="67"/>
      <c r="F46" s="67"/>
      <c r="G46" s="137"/>
      <c r="H46" s="81"/>
      <c r="I46" s="139" t="s">
        <v>442</v>
      </c>
      <c r="J46" s="318">
        <v>20</v>
      </c>
      <c r="K46" s="140" t="str">
        <f>I47</f>
        <v>КИМ Т.</v>
      </c>
      <c r="L46" s="323">
        <v>7</v>
      </c>
    </row>
    <row r="47" spans="1:16" ht="9" customHeight="1">
      <c r="A47" s="73"/>
      <c r="B47" s="145"/>
      <c r="C47" s="67"/>
      <c r="D47" s="137"/>
      <c r="E47" s="67"/>
      <c r="F47" s="67"/>
      <c r="G47" s="137"/>
      <c r="H47" s="81">
        <v>-18</v>
      </c>
      <c r="I47" s="140" t="str">
        <f>G43</f>
        <v>КИМ Т.</v>
      </c>
      <c r="J47" s="319"/>
      <c r="K47" s="143" t="s">
        <v>539</v>
      </c>
      <c r="L47" s="323"/>
    </row>
    <row r="48" spans="1:16" ht="9" customHeight="1">
      <c r="A48" s="73"/>
      <c r="B48" s="145"/>
      <c r="C48" s="67">
        <v>-1</v>
      </c>
      <c r="D48" s="140" t="str">
        <f>B6</f>
        <v>ХАРКИ М.</v>
      </c>
      <c r="E48" s="67"/>
      <c r="F48" s="67"/>
      <c r="G48" s="137"/>
      <c r="H48" s="67"/>
      <c r="I48" s="137"/>
      <c r="J48" s="67">
        <v>-20</v>
      </c>
      <c r="K48" s="140" t="str">
        <f>I45</f>
        <v>СУРТУБАЕВ М</v>
      </c>
      <c r="L48" s="323">
        <v>8</v>
      </c>
    </row>
    <row r="49" spans="1:12" ht="9" customHeight="1">
      <c r="A49" s="68"/>
      <c r="B49" s="145"/>
      <c r="C49" s="81"/>
      <c r="D49" s="139" t="s">
        <v>416</v>
      </c>
      <c r="E49" s="318">
        <v>21</v>
      </c>
      <c r="F49" s="70"/>
      <c r="G49" s="142" t="str">
        <f>D50</f>
        <v>АКИМАЛИ Б.</v>
      </c>
      <c r="H49" s="177"/>
      <c r="I49" s="137"/>
      <c r="J49" s="67"/>
      <c r="K49" s="146"/>
      <c r="L49" s="323"/>
    </row>
    <row r="50" spans="1:12" ht="9" customHeight="1">
      <c r="A50" s="68"/>
      <c r="B50" s="145"/>
      <c r="C50" s="81">
        <v>-2</v>
      </c>
      <c r="D50" s="140" t="str">
        <f>B10</f>
        <v>АКИМАЛИ Б.</v>
      </c>
      <c r="E50" s="319"/>
      <c r="F50" s="69"/>
      <c r="G50" s="143" t="s">
        <v>507</v>
      </c>
      <c r="H50" s="318">
        <v>25</v>
      </c>
      <c r="I50" s="137"/>
      <c r="J50" s="67"/>
      <c r="K50" s="146"/>
      <c r="L50" s="79"/>
    </row>
    <row r="51" spans="1:12" ht="9" customHeight="1">
      <c r="A51" s="68"/>
      <c r="B51" s="145"/>
      <c r="C51" s="81"/>
      <c r="D51" s="137"/>
      <c r="E51" s="67"/>
      <c r="F51" s="177"/>
      <c r="G51" s="139" t="s">
        <v>424</v>
      </c>
      <c r="H51" s="320"/>
      <c r="I51" s="140" t="str">
        <f>G53</f>
        <v>АРТУКМЕТОВ И.</v>
      </c>
      <c r="J51" s="177"/>
      <c r="K51" s="146"/>
      <c r="L51" s="79"/>
    </row>
    <row r="52" spans="1:12" ht="9" customHeight="1">
      <c r="A52" s="68"/>
      <c r="B52" s="145"/>
      <c r="C52" s="81">
        <v>-3</v>
      </c>
      <c r="D52" s="140" t="str">
        <f>B12</f>
        <v>АРТУКМЕТОВ И.</v>
      </c>
      <c r="E52" s="177"/>
      <c r="F52" s="177"/>
      <c r="G52" s="144"/>
      <c r="H52" s="320"/>
      <c r="I52" s="143" t="s">
        <v>515</v>
      </c>
      <c r="J52" s="318">
        <v>27</v>
      </c>
      <c r="K52" s="146"/>
      <c r="L52" s="79"/>
    </row>
    <row r="53" spans="1:12" ht="9" customHeight="1">
      <c r="A53" s="68"/>
      <c r="B53" s="145"/>
      <c r="C53" s="81"/>
      <c r="D53" s="139" t="s">
        <v>417</v>
      </c>
      <c r="E53" s="318">
        <v>22</v>
      </c>
      <c r="F53" s="70"/>
      <c r="G53" s="140" t="str">
        <f>D52</f>
        <v>АРТУКМЕТОВ И.</v>
      </c>
      <c r="H53" s="319"/>
      <c r="I53" s="138"/>
      <c r="J53" s="320"/>
      <c r="K53" s="146"/>
      <c r="L53" s="79"/>
    </row>
    <row r="54" spans="1:12" ht="9" customHeight="1">
      <c r="A54" s="68"/>
      <c r="B54" s="145"/>
      <c r="C54" s="81">
        <v>-4</v>
      </c>
      <c r="D54" s="140" t="str">
        <f>B16</f>
        <v>ИРИСАЛИЕВ С.</v>
      </c>
      <c r="E54" s="319"/>
      <c r="F54" s="67"/>
      <c r="G54" s="146" t="s">
        <v>506</v>
      </c>
      <c r="H54" s="177"/>
      <c r="I54" s="138"/>
      <c r="J54" s="320"/>
      <c r="K54" s="146"/>
      <c r="L54" s="79"/>
    </row>
    <row r="55" spans="1:12" ht="9" customHeight="1">
      <c r="A55" s="68"/>
      <c r="B55" s="145"/>
      <c r="C55" s="81"/>
      <c r="D55" s="137"/>
      <c r="E55" s="67"/>
      <c r="F55" s="67"/>
      <c r="G55" s="141"/>
      <c r="H55" s="177"/>
      <c r="I55" s="139" t="s">
        <v>434</v>
      </c>
      <c r="J55" s="320"/>
      <c r="K55" s="140" t="str">
        <f>I51</f>
        <v>АРТУКМЕТОВ И.</v>
      </c>
      <c r="L55" s="323">
        <v>9</v>
      </c>
    </row>
    <row r="56" spans="1:12" ht="9" customHeight="1">
      <c r="A56" s="68"/>
      <c r="B56" s="145"/>
      <c r="C56" s="81">
        <v>-5</v>
      </c>
      <c r="D56" s="140" t="str">
        <f>B20</f>
        <v xml:space="preserve">РАЙТЕР Э. </v>
      </c>
      <c r="E56" s="177"/>
      <c r="F56" s="67"/>
      <c r="G56" s="141"/>
      <c r="H56" s="177"/>
      <c r="I56" s="138"/>
      <c r="J56" s="320"/>
      <c r="K56" s="143" t="s">
        <v>536</v>
      </c>
      <c r="L56" s="323"/>
    </row>
    <row r="57" spans="1:12" ht="9" customHeight="1">
      <c r="A57" s="68"/>
      <c r="B57" s="145"/>
      <c r="C57" s="81"/>
      <c r="D57" s="139" t="s">
        <v>421</v>
      </c>
      <c r="E57" s="318">
        <v>23</v>
      </c>
      <c r="F57" s="70"/>
      <c r="G57" s="142" t="str">
        <f>D56</f>
        <v xml:space="preserve">РАЙТЕР Э. </v>
      </c>
      <c r="H57" s="177"/>
      <c r="I57" s="138"/>
      <c r="J57" s="320"/>
      <c r="K57" s="144"/>
      <c r="L57" s="79"/>
    </row>
    <row r="58" spans="1:12" ht="9" customHeight="1">
      <c r="B58" s="137"/>
      <c r="C58" s="81">
        <v>-6</v>
      </c>
      <c r="D58" s="140" t="str">
        <f>B24</f>
        <v xml:space="preserve">ХАЛИЛОВ Р. </v>
      </c>
      <c r="E58" s="319"/>
      <c r="F58" s="69"/>
      <c r="G58" s="143" t="s">
        <v>516</v>
      </c>
      <c r="H58" s="318">
        <v>26</v>
      </c>
      <c r="I58" s="138"/>
      <c r="J58" s="320"/>
      <c r="K58" s="144"/>
      <c r="L58" s="79"/>
    </row>
    <row r="59" spans="1:12" ht="9" customHeight="1">
      <c r="B59" s="137"/>
      <c r="C59" s="81"/>
      <c r="D59" s="137"/>
      <c r="E59" s="67"/>
      <c r="F59" s="177"/>
      <c r="G59" s="139" t="s">
        <v>431</v>
      </c>
      <c r="H59" s="320"/>
      <c r="I59" s="140" t="str">
        <f>G57</f>
        <v xml:space="preserve">РАЙТЕР Э. </v>
      </c>
      <c r="J59" s="319"/>
      <c r="K59" s="144"/>
      <c r="L59" s="79"/>
    </row>
    <row r="60" spans="1:12" ht="9" customHeight="1">
      <c r="B60" s="136"/>
      <c r="C60" s="81">
        <f>7</f>
        <v>7</v>
      </c>
      <c r="D60" s="140" t="str">
        <f>B28</f>
        <v>ЗАХАРОВ В.</v>
      </c>
      <c r="E60" s="177"/>
      <c r="F60" s="177"/>
      <c r="G60" s="144"/>
      <c r="H60" s="320"/>
      <c r="I60" s="146" t="s">
        <v>524</v>
      </c>
      <c r="J60" s="67"/>
      <c r="K60" s="144"/>
      <c r="L60" s="79"/>
    </row>
    <row r="61" spans="1:12" ht="9" customHeight="1">
      <c r="B61" s="136"/>
      <c r="C61" s="81"/>
      <c r="D61" s="139" t="s">
        <v>422</v>
      </c>
      <c r="E61" s="318">
        <v>24</v>
      </c>
      <c r="F61" s="70"/>
      <c r="G61" s="140" t="str">
        <f>D62</f>
        <v>ГЕРАСИМЕНКО А.</v>
      </c>
      <c r="H61" s="319"/>
      <c r="I61" s="137"/>
      <c r="J61" s="67">
        <v>-27</v>
      </c>
      <c r="K61" s="140" t="str">
        <f>I59</f>
        <v xml:space="preserve">РАЙТЕР Э. </v>
      </c>
      <c r="L61" s="323">
        <v>10</v>
      </c>
    </row>
    <row r="62" spans="1:12" ht="9" customHeight="1">
      <c r="B62" s="136"/>
      <c r="C62" s="81">
        <v>-8</v>
      </c>
      <c r="D62" s="140" t="str">
        <f>B32</f>
        <v>ГЕРАСИМЕНКО А.</v>
      </c>
      <c r="E62" s="319"/>
      <c r="F62" s="67"/>
      <c r="G62" s="146" t="str">
        <f>D30</f>
        <v>W</v>
      </c>
      <c r="H62" s="67"/>
      <c r="I62" s="137"/>
      <c r="J62" s="67"/>
      <c r="K62" s="146"/>
      <c r="L62" s="323"/>
    </row>
    <row r="63" spans="1:12" ht="9" customHeight="1">
      <c r="B63" s="136"/>
      <c r="C63" s="67"/>
      <c r="D63" s="137"/>
      <c r="E63" s="67"/>
      <c r="F63" s="177"/>
      <c r="G63" s="137"/>
      <c r="H63" s="81">
        <v>-25</v>
      </c>
      <c r="I63" s="140" t="str">
        <f>G49</f>
        <v>АКИМАЛИ Б.</v>
      </c>
      <c r="J63" s="177"/>
      <c r="K63" s="146"/>
      <c r="L63" s="79"/>
    </row>
    <row r="64" spans="1:12" ht="9" customHeight="1">
      <c r="B64" s="136"/>
      <c r="D64" s="137"/>
      <c r="E64" s="67"/>
      <c r="F64" s="67"/>
      <c r="G64" s="137"/>
      <c r="H64" s="81"/>
      <c r="I64" s="139" t="s">
        <v>435</v>
      </c>
      <c r="J64" s="318">
        <v>28</v>
      </c>
      <c r="K64" s="140" t="str">
        <f>I63</f>
        <v>АКИМАЛИ Б.</v>
      </c>
      <c r="L64" s="323">
        <v>11</v>
      </c>
    </row>
    <row r="65" spans="2:12" ht="9" customHeight="1">
      <c r="B65" s="136"/>
      <c r="D65" s="137"/>
      <c r="E65" s="67"/>
      <c r="F65" s="67"/>
      <c r="G65" s="141"/>
      <c r="H65" s="81">
        <v>-26</v>
      </c>
      <c r="I65" s="140" t="str">
        <f>G61</f>
        <v>ГЕРАСИМЕНКО А.</v>
      </c>
      <c r="J65" s="319"/>
      <c r="K65" s="143"/>
      <c r="L65" s="323"/>
    </row>
    <row r="66" spans="2:12" ht="9" customHeight="1">
      <c r="B66" s="136"/>
      <c r="D66" s="137"/>
      <c r="F66" s="67"/>
      <c r="G66" s="137"/>
      <c r="H66" s="67"/>
      <c r="I66" s="137"/>
      <c r="J66" s="67">
        <v>-28</v>
      </c>
      <c r="K66" s="140" t="str">
        <f>I65</f>
        <v>ГЕРАСИМЕНКО А.</v>
      </c>
      <c r="L66" s="323">
        <v>12</v>
      </c>
    </row>
    <row r="67" spans="2:12" ht="9" customHeight="1">
      <c r="B67" s="136"/>
      <c r="D67" s="135"/>
      <c r="F67" s="81">
        <v>-21</v>
      </c>
      <c r="G67" s="140" t="str">
        <f>D48</f>
        <v>ХАРКИ М.</v>
      </c>
      <c r="H67" s="177"/>
      <c r="I67" s="137"/>
      <c r="J67" s="67"/>
      <c r="K67" s="144"/>
      <c r="L67" s="323"/>
    </row>
    <row r="68" spans="2:12" ht="9" customHeight="1">
      <c r="B68" s="136"/>
      <c r="D68" s="135"/>
      <c r="F68" s="81"/>
      <c r="G68" s="139" t="s">
        <v>427</v>
      </c>
      <c r="H68" s="318">
        <v>29</v>
      </c>
      <c r="I68" s="140" t="str">
        <f>G69</f>
        <v>ИРИСАЛИЕВ С.</v>
      </c>
      <c r="J68" s="177"/>
      <c r="K68" s="144"/>
      <c r="L68" s="79"/>
    </row>
    <row r="69" spans="2:12" ht="9" customHeight="1">
      <c r="B69" s="136"/>
      <c r="F69" s="81">
        <v>-22</v>
      </c>
      <c r="G69" s="140" t="str">
        <f>D54</f>
        <v>ИРИСАЛИЕВ С.</v>
      </c>
      <c r="H69" s="319"/>
      <c r="I69" s="143" t="s">
        <v>525</v>
      </c>
      <c r="J69" s="318">
        <v>31</v>
      </c>
      <c r="K69" s="144"/>
      <c r="L69" s="79"/>
    </row>
    <row r="70" spans="2:12" ht="9" customHeight="1">
      <c r="B70" s="136"/>
      <c r="F70" s="81"/>
      <c r="G70" s="137"/>
      <c r="H70" s="67"/>
      <c r="I70" s="139" t="s">
        <v>436</v>
      </c>
      <c r="J70" s="320"/>
      <c r="K70" s="140" t="str">
        <f>I68</f>
        <v>ИРИСАЛИЕВ С.</v>
      </c>
      <c r="L70" s="323">
        <v>13</v>
      </c>
    </row>
    <row r="71" spans="2:12" ht="9" customHeight="1">
      <c r="B71" s="136"/>
      <c r="F71" s="81">
        <v>-23</v>
      </c>
      <c r="G71" s="140" t="str">
        <f>D58</f>
        <v xml:space="preserve">ХАЛИЛОВ Р. </v>
      </c>
      <c r="H71" s="177"/>
      <c r="I71" s="138"/>
      <c r="J71" s="320"/>
      <c r="K71" s="144" t="s">
        <v>538</v>
      </c>
      <c r="L71" s="323"/>
    </row>
    <row r="72" spans="2:12" ht="9" customHeight="1">
      <c r="B72" s="136"/>
      <c r="F72" s="81"/>
      <c r="G72" s="139" t="s">
        <v>432</v>
      </c>
      <c r="H72" s="318">
        <v>30</v>
      </c>
      <c r="I72" s="140" t="str">
        <f>G71</f>
        <v xml:space="preserve">ХАЛИЛОВ Р. </v>
      </c>
      <c r="J72" s="319"/>
      <c r="K72" s="144"/>
      <c r="L72" s="79"/>
    </row>
    <row r="73" spans="2:12" ht="9" customHeight="1">
      <c r="B73" s="136"/>
      <c r="F73" s="81">
        <v>-24</v>
      </c>
      <c r="G73" s="140" t="str">
        <f>D60</f>
        <v>ЗАХАРОВ В.</v>
      </c>
      <c r="H73" s="319"/>
      <c r="I73" s="146" t="str">
        <f>G62</f>
        <v>W</v>
      </c>
      <c r="J73" s="67">
        <v>-31</v>
      </c>
      <c r="K73" s="140" t="str">
        <f>I72</f>
        <v xml:space="preserve">ХАЛИЛОВ Р. </v>
      </c>
      <c r="L73" s="323">
        <v>14</v>
      </c>
    </row>
    <row r="74" spans="2:12" ht="9" customHeight="1">
      <c r="B74" s="136"/>
      <c r="F74" s="67"/>
      <c r="G74" s="137"/>
      <c r="H74" s="67"/>
      <c r="I74" s="137"/>
      <c r="J74" s="67"/>
      <c r="K74" s="146"/>
      <c r="L74" s="323"/>
    </row>
    <row r="75" spans="2:12" ht="9" customHeight="1">
      <c r="B75" s="136"/>
      <c r="E75" s="66"/>
      <c r="F75" s="67"/>
      <c r="G75" s="137"/>
      <c r="H75" s="81">
        <v>-29</v>
      </c>
      <c r="I75" s="140" t="str">
        <f>G67</f>
        <v>ХАРКИ М.</v>
      </c>
      <c r="J75" s="177"/>
      <c r="K75" s="146"/>
      <c r="L75" s="79"/>
    </row>
    <row r="76" spans="2:12" ht="9" customHeight="1">
      <c r="B76" s="136"/>
      <c r="F76" s="67"/>
      <c r="G76" s="137"/>
      <c r="H76" s="81"/>
      <c r="I76" s="139" t="s">
        <v>437</v>
      </c>
      <c r="J76" s="318">
        <v>32</v>
      </c>
      <c r="K76" s="140" t="str">
        <f>I75</f>
        <v>ХАРКИ М.</v>
      </c>
      <c r="L76" s="323">
        <v>15</v>
      </c>
    </row>
    <row r="77" spans="2:12" ht="9" customHeight="1">
      <c r="B77" s="136"/>
      <c r="F77" s="67"/>
      <c r="G77" s="137"/>
      <c r="H77" s="81">
        <v>-30</v>
      </c>
      <c r="I77" s="140" t="str">
        <f>G73</f>
        <v>ЗАХАРОВ В.</v>
      </c>
      <c r="J77" s="319"/>
      <c r="K77" s="143" t="str">
        <f>I73</f>
        <v>W</v>
      </c>
      <c r="L77" s="323"/>
    </row>
    <row r="78" spans="2:12" ht="9" customHeight="1">
      <c r="B78" s="136"/>
      <c r="F78" s="67"/>
      <c r="G78" s="137"/>
      <c r="H78" s="67"/>
      <c r="I78" s="137"/>
      <c r="J78" s="67">
        <v>-32</v>
      </c>
      <c r="K78" s="140" t="str">
        <f>I77</f>
        <v>ЗАХАРОВ В.</v>
      </c>
      <c r="L78" s="323">
        <v>16</v>
      </c>
    </row>
    <row r="79" spans="2:12" ht="9" customHeight="1">
      <c r="G79" s="136"/>
      <c r="H79" s="67"/>
      <c r="I79" s="137"/>
      <c r="J79" s="72"/>
      <c r="K79" s="146"/>
      <c r="L79" s="323"/>
    </row>
    <row r="80" spans="2:12" ht="9" customHeight="1"/>
    <row r="81" spans="2:24" ht="9" customHeight="1">
      <c r="B81" s="239" t="s">
        <v>388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</row>
    <row r="82" spans="2:24" ht="9" customHeight="1">
      <c r="B82" s="239" t="s">
        <v>389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</row>
    <row r="83" spans="2:24" ht="9" customHeight="1"/>
    <row r="84" spans="2:24" ht="9" customHeight="1"/>
    <row r="85" spans="2:24" ht="9" customHeight="1"/>
    <row r="86" spans="2:24" ht="9.9" customHeight="1"/>
    <row r="87" spans="2:24" ht="9.9" customHeight="1"/>
    <row r="88" spans="2:24" ht="9.9" customHeight="1"/>
    <row r="89" spans="2:24" ht="9.9" customHeight="1"/>
    <row r="90" spans="2:24" ht="9.9" customHeight="1"/>
    <row r="91" spans="2:24" ht="9.9" customHeight="1"/>
    <row r="92" spans="2:24" ht="9.9" customHeight="1"/>
    <row r="93" spans="2:24" ht="9.9" customHeight="1"/>
    <row r="94" spans="2:24" ht="9.9" customHeight="1"/>
    <row r="95" spans="2:24" ht="9.9" customHeight="1"/>
    <row r="96" spans="2:24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</sheetData>
  <mergeCells count="55">
    <mergeCell ref="B1:K1"/>
    <mergeCell ref="B2:K2"/>
    <mergeCell ref="B3:K3"/>
    <mergeCell ref="I4:K5"/>
    <mergeCell ref="C5:C6"/>
    <mergeCell ref="E6:E9"/>
    <mergeCell ref="H8:H15"/>
    <mergeCell ref="C9:C10"/>
    <mergeCell ref="J12:J27"/>
    <mergeCell ref="C13:C14"/>
    <mergeCell ref="E14:E17"/>
    <mergeCell ref="C17:C18"/>
    <mergeCell ref="L19:L20"/>
    <mergeCell ref="C21:C22"/>
    <mergeCell ref="E22:E25"/>
    <mergeCell ref="H24:H31"/>
    <mergeCell ref="C25:C26"/>
    <mergeCell ref="C29:C30"/>
    <mergeCell ref="L29:L30"/>
    <mergeCell ref="E30:E33"/>
    <mergeCell ref="C33:C34"/>
    <mergeCell ref="J34:J35"/>
    <mergeCell ref="L34:L35"/>
    <mergeCell ref="L36:L37"/>
    <mergeCell ref="H38:H39"/>
    <mergeCell ref="J39:J42"/>
    <mergeCell ref="L40:L41"/>
    <mergeCell ref="H42:H43"/>
    <mergeCell ref="L43:L44"/>
    <mergeCell ref="L66:L67"/>
    <mergeCell ref="B45:B46"/>
    <mergeCell ref="J46:J47"/>
    <mergeCell ref="L46:L47"/>
    <mergeCell ref="L48:L49"/>
    <mergeCell ref="E49:E50"/>
    <mergeCell ref="H50:H53"/>
    <mergeCell ref="J52:J59"/>
    <mergeCell ref="E53:E54"/>
    <mergeCell ref="L55:L56"/>
    <mergeCell ref="E57:E58"/>
    <mergeCell ref="H58:H61"/>
    <mergeCell ref="E61:E62"/>
    <mergeCell ref="L61:L62"/>
    <mergeCell ref="J64:J65"/>
    <mergeCell ref="L64:L65"/>
    <mergeCell ref="L78:L79"/>
    <mergeCell ref="B81:X81"/>
    <mergeCell ref="B82:X82"/>
    <mergeCell ref="H68:H69"/>
    <mergeCell ref="J69:J72"/>
    <mergeCell ref="L70:L71"/>
    <mergeCell ref="H72:H73"/>
    <mergeCell ref="L73:L74"/>
    <mergeCell ref="J76:J77"/>
    <mergeCell ref="L76:L7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H5" sqref="H5"/>
    </sheetView>
  </sheetViews>
  <sheetFormatPr defaultRowHeight="14.4"/>
  <cols>
    <col min="1" max="1" width="5.6640625" customWidth="1"/>
    <col min="2" max="2" width="34.6640625" customWidth="1"/>
    <col min="3" max="6" width="11.6640625" customWidth="1"/>
  </cols>
  <sheetData>
    <row r="1" spans="1:9" ht="18">
      <c r="A1" s="231" t="s">
        <v>37</v>
      </c>
      <c r="B1" s="231"/>
      <c r="C1" s="231"/>
      <c r="D1" s="231"/>
      <c r="E1" s="231"/>
      <c r="F1" s="231"/>
    </row>
    <row r="2" spans="1:9" ht="18">
      <c r="A2" s="231" t="s">
        <v>38</v>
      </c>
      <c r="B2" s="231"/>
      <c r="C2" s="231"/>
      <c r="D2" s="231"/>
      <c r="E2" s="231"/>
      <c r="F2" s="231"/>
    </row>
    <row r="3" spans="1:9">
      <c r="A3" s="328" t="s">
        <v>480</v>
      </c>
      <c r="B3" s="328"/>
      <c r="C3" s="328"/>
      <c r="D3" s="328"/>
      <c r="E3" s="328"/>
      <c r="F3" s="328"/>
    </row>
    <row r="4" spans="1:9" ht="15.6">
      <c r="A4" s="325" t="s">
        <v>35</v>
      </c>
      <c r="B4" s="325"/>
      <c r="C4" s="325"/>
      <c r="D4" s="325"/>
      <c r="E4" s="325"/>
      <c r="F4" s="325"/>
      <c r="H4" s="217"/>
    </row>
    <row r="5" spans="1:9">
      <c r="A5" s="326" t="s">
        <v>0</v>
      </c>
      <c r="B5" s="326" t="s">
        <v>39</v>
      </c>
      <c r="C5" s="87" t="s">
        <v>40</v>
      </c>
      <c r="D5" s="88" t="s">
        <v>40</v>
      </c>
      <c r="E5" s="87" t="s">
        <v>43</v>
      </c>
      <c r="F5" s="88" t="s">
        <v>45</v>
      </c>
    </row>
    <row r="6" spans="1:9">
      <c r="A6" s="327"/>
      <c r="B6" s="327"/>
      <c r="C6" s="89" t="s">
        <v>41</v>
      </c>
      <c r="D6" s="90" t="s">
        <v>42</v>
      </c>
      <c r="E6" s="89" t="s">
        <v>44</v>
      </c>
      <c r="F6" s="90" t="s">
        <v>46</v>
      </c>
    </row>
    <row r="7" spans="1:9">
      <c r="A7" s="85">
        <v>1</v>
      </c>
      <c r="B7" s="134" t="s">
        <v>47</v>
      </c>
      <c r="C7" s="168">
        <v>1</v>
      </c>
      <c r="D7" s="168">
        <v>1</v>
      </c>
      <c r="E7" s="168">
        <f>D7+C7</f>
        <v>2</v>
      </c>
      <c r="F7" s="168">
        <v>1</v>
      </c>
    </row>
    <row r="8" spans="1:9">
      <c r="A8" s="85">
        <v>2</v>
      </c>
      <c r="B8" s="134" t="s">
        <v>48</v>
      </c>
      <c r="C8" s="168">
        <v>2</v>
      </c>
      <c r="D8" s="168">
        <v>3</v>
      </c>
      <c r="E8" s="168">
        <f t="shared" ref="E8:E22" si="0">D8+C8</f>
        <v>5</v>
      </c>
      <c r="F8" s="168">
        <v>2</v>
      </c>
    </row>
    <row r="9" spans="1:9">
      <c r="A9" s="85">
        <v>3</v>
      </c>
      <c r="B9" s="134" t="s">
        <v>49</v>
      </c>
      <c r="C9" s="168">
        <v>3</v>
      </c>
      <c r="D9" s="168">
        <v>5</v>
      </c>
      <c r="E9" s="168">
        <f t="shared" si="0"/>
        <v>8</v>
      </c>
      <c r="F9" s="168">
        <v>4</v>
      </c>
    </row>
    <row r="10" spans="1:9">
      <c r="A10" s="85">
        <v>4</v>
      </c>
      <c r="B10" s="134" t="s">
        <v>50</v>
      </c>
      <c r="C10" s="168">
        <v>4</v>
      </c>
      <c r="D10" s="168">
        <v>8</v>
      </c>
      <c r="E10" s="168">
        <f t="shared" si="0"/>
        <v>12</v>
      </c>
      <c r="F10" s="168">
        <v>6</v>
      </c>
      <c r="I10" s="132"/>
    </row>
    <row r="11" spans="1:9">
      <c r="A11" s="85">
        <v>5</v>
      </c>
      <c r="B11" s="133" t="s">
        <v>102</v>
      </c>
      <c r="C11" s="168">
        <v>5</v>
      </c>
      <c r="D11" s="168">
        <v>4</v>
      </c>
      <c r="E11" s="168">
        <f t="shared" si="0"/>
        <v>9</v>
      </c>
      <c r="F11" s="168">
        <v>5</v>
      </c>
    </row>
    <row r="12" spans="1:9">
      <c r="A12" s="85">
        <v>6</v>
      </c>
      <c r="B12" s="133" t="s">
        <v>121</v>
      </c>
      <c r="C12" s="168">
        <v>6</v>
      </c>
      <c r="D12" s="168">
        <v>2</v>
      </c>
      <c r="E12" s="168">
        <f t="shared" si="0"/>
        <v>8</v>
      </c>
      <c r="F12" s="168">
        <v>3</v>
      </c>
    </row>
    <row r="13" spans="1:9">
      <c r="A13" s="85">
        <v>7</v>
      </c>
      <c r="B13" s="133" t="s">
        <v>122</v>
      </c>
      <c r="C13" s="168">
        <v>7</v>
      </c>
      <c r="D13" s="168">
        <v>7</v>
      </c>
      <c r="E13" s="168">
        <f t="shared" si="0"/>
        <v>14</v>
      </c>
      <c r="F13" s="168">
        <v>7</v>
      </c>
    </row>
    <row r="14" spans="1:9">
      <c r="A14" s="85">
        <v>8</v>
      </c>
      <c r="B14" s="133" t="s">
        <v>475</v>
      </c>
      <c r="C14" s="168">
        <v>8</v>
      </c>
      <c r="D14" s="168">
        <v>10</v>
      </c>
      <c r="E14" s="168">
        <f t="shared" si="0"/>
        <v>18</v>
      </c>
      <c r="F14" s="168">
        <v>9</v>
      </c>
    </row>
    <row r="15" spans="1:9">
      <c r="A15" s="85">
        <v>9</v>
      </c>
      <c r="B15" s="133" t="s">
        <v>112</v>
      </c>
      <c r="C15" s="168">
        <v>9</v>
      </c>
      <c r="D15" s="168">
        <v>6</v>
      </c>
      <c r="E15" s="168">
        <f t="shared" si="0"/>
        <v>15</v>
      </c>
      <c r="F15" s="168">
        <v>8</v>
      </c>
    </row>
    <row r="16" spans="1:9">
      <c r="A16" s="85">
        <v>10</v>
      </c>
      <c r="B16" s="133" t="s">
        <v>157</v>
      </c>
      <c r="C16" s="168">
        <v>10</v>
      </c>
      <c r="D16" s="168">
        <v>9</v>
      </c>
      <c r="E16" s="168">
        <f t="shared" si="0"/>
        <v>19</v>
      </c>
      <c r="F16" s="168">
        <v>10</v>
      </c>
    </row>
    <row r="17" spans="1:6">
      <c r="A17" s="85">
        <v>11</v>
      </c>
      <c r="B17" s="133" t="s">
        <v>476</v>
      </c>
      <c r="C17" s="168">
        <v>11</v>
      </c>
      <c r="D17" s="168">
        <v>11</v>
      </c>
      <c r="E17" s="168">
        <f t="shared" si="0"/>
        <v>22</v>
      </c>
      <c r="F17" s="168">
        <v>11</v>
      </c>
    </row>
    <row r="18" spans="1:6">
      <c r="A18" s="85">
        <v>12</v>
      </c>
      <c r="B18" s="167" t="s">
        <v>154</v>
      </c>
      <c r="C18" s="168">
        <v>12</v>
      </c>
      <c r="D18" s="168">
        <v>13</v>
      </c>
      <c r="E18" s="168">
        <f t="shared" si="0"/>
        <v>25</v>
      </c>
      <c r="F18" s="168">
        <v>12</v>
      </c>
    </row>
    <row r="19" spans="1:6">
      <c r="A19" s="85">
        <v>13</v>
      </c>
      <c r="B19" s="133" t="s">
        <v>111</v>
      </c>
      <c r="C19" s="168">
        <v>13</v>
      </c>
      <c r="D19" s="168">
        <v>12</v>
      </c>
      <c r="E19" s="168">
        <f t="shared" si="0"/>
        <v>25</v>
      </c>
      <c r="F19" s="168">
        <v>13</v>
      </c>
    </row>
    <row r="20" spans="1:6">
      <c r="A20" s="85">
        <v>14</v>
      </c>
      <c r="B20" s="167" t="s">
        <v>478</v>
      </c>
      <c r="C20" s="168">
        <v>14</v>
      </c>
      <c r="D20" s="168">
        <v>15</v>
      </c>
      <c r="E20" s="168">
        <f t="shared" si="0"/>
        <v>29</v>
      </c>
      <c r="F20" s="168">
        <v>14</v>
      </c>
    </row>
    <row r="21" spans="1:6">
      <c r="A21" s="85">
        <v>15</v>
      </c>
      <c r="B21" s="133" t="s">
        <v>477</v>
      </c>
      <c r="C21" s="168">
        <v>15</v>
      </c>
      <c r="D21" s="168">
        <v>14</v>
      </c>
      <c r="E21" s="168">
        <f t="shared" si="0"/>
        <v>29</v>
      </c>
      <c r="F21" s="168">
        <v>15</v>
      </c>
    </row>
    <row r="22" spans="1:6">
      <c r="A22" s="85">
        <v>16</v>
      </c>
      <c r="B22" s="133" t="s">
        <v>479</v>
      </c>
      <c r="C22" s="168">
        <v>16</v>
      </c>
      <c r="D22" s="168">
        <v>16</v>
      </c>
      <c r="E22" s="168">
        <f t="shared" si="0"/>
        <v>32</v>
      </c>
      <c r="F22" s="168">
        <v>16</v>
      </c>
    </row>
    <row r="24" spans="1:6" ht="15.6">
      <c r="A24" s="325" t="s">
        <v>36</v>
      </c>
      <c r="B24" s="325"/>
      <c r="C24" s="325"/>
      <c r="D24" s="325"/>
      <c r="E24" s="325"/>
      <c r="F24" s="325"/>
    </row>
    <row r="25" spans="1:6">
      <c r="A25" s="326" t="s">
        <v>0</v>
      </c>
      <c r="B25" s="326" t="s">
        <v>39</v>
      </c>
      <c r="C25" s="87" t="s">
        <v>40</v>
      </c>
      <c r="D25" s="88" t="s">
        <v>40</v>
      </c>
      <c r="E25" s="87" t="s">
        <v>43</v>
      </c>
      <c r="F25" s="88" t="s">
        <v>45</v>
      </c>
    </row>
    <row r="26" spans="1:6">
      <c r="A26" s="327"/>
      <c r="B26" s="327"/>
      <c r="C26" s="89" t="s">
        <v>41</v>
      </c>
      <c r="D26" s="90" t="s">
        <v>42</v>
      </c>
      <c r="E26" s="89" t="s">
        <v>44</v>
      </c>
      <c r="F26" s="90" t="s">
        <v>46</v>
      </c>
    </row>
    <row r="27" spans="1:6">
      <c r="A27" s="92">
        <v>1</v>
      </c>
      <c r="B27" s="133" t="s">
        <v>105</v>
      </c>
      <c r="C27" s="168">
        <v>1</v>
      </c>
      <c r="D27" s="168">
        <v>1</v>
      </c>
      <c r="E27" s="168">
        <f>D27+C27</f>
        <v>2</v>
      </c>
      <c r="F27" s="168">
        <v>1</v>
      </c>
    </row>
    <row r="28" spans="1:6">
      <c r="A28" s="92">
        <v>2</v>
      </c>
      <c r="B28" s="133" t="s">
        <v>481</v>
      </c>
      <c r="C28" s="168">
        <v>2</v>
      </c>
      <c r="D28" s="168">
        <v>3</v>
      </c>
      <c r="E28" s="168">
        <f t="shared" ref="E28:E42" si="1">D28+C28</f>
        <v>5</v>
      </c>
      <c r="F28" s="168">
        <v>2</v>
      </c>
    </row>
    <row r="29" spans="1:6">
      <c r="A29" s="92">
        <v>3</v>
      </c>
      <c r="B29" s="133" t="s">
        <v>113</v>
      </c>
      <c r="C29" s="168">
        <v>3</v>
      </c>
      <c r="D29" s="168">
        <v>10</v>
      </c>
      <c r="E29" s="168">
        <f t="shared" si="1"/>
        <v>13</v>
      </c>
      <c r="F29" s="168">
        <v>5</v>
      </c>
    </row>
    <row r="30" spans="1:6">
      <c r="A30" s="92">
        <v>4</v>
      </c>
      <c r="B30" s="133" t="s">
        <v>123</v>
      </c>
      <c r="C30" s="168">
        <v>4</v>
      </c>
      <c r="D30" s="168">
        <v>4</v>
      </c>
      <c r="E30" s="168">
        <f t="shared" si="1"/>
        <v>8</v>
      </c>
      <c r="F30" s="168">
        <v>4</v>
      </c>
    </row>
    <row r="31" spans="1:6">
      <c r="A31" s="92">
        <v>5</v>
      </c>
      <c r="B31" s="133" t="s">
        <v>107</v>
      </c>
      <c r="C31" s="168">
        <v>5</v>
      </c>
      <c r="D31" s="168">
        <v>9</v>
      </c>
      <c r="E31" s="168">
        <f t="shared" si="1"/>
        <v>14</v>
      </c>
      <c r="F31" s="168">
        <v>6</v>
      </c>
    </row>
    <row r="32" spans="1:6">
      <c r="A32" s="92">
        <v>6</v>
      </c>
      <c r="B32" s="133" t="s">
        <v>116</v>
      </c>
      <c r="C32" s="168">
        <v>6</v>
      </c>
      <c r="D32" s="168">
        <v>2</v>
      </c>
      <c r="E32" s="168">
        <f t="shared" si="1"/>
        <v>8</v>
      </c>
      <c r="F32" s="168">
        <v>3</v>
      </c>
    </row>
    <row r="33" spans="1:24" ht="16.5" customHeight="1">
      <c r="A33" s="92">
        <v>7</v>
      </c>
      <c r="B33" s="133" t="s">
        <v>114</v>
      </c>
      <c r="C33" s="168">
        <v>7</v>
      </c>
      <c r="D33" s="168">
        <v>16</v>
      </c>
      <c r="E33" s="168">
        <f t="shared" si="1"/>
        <v>23</v>
      </c>
      <c r="F33" s="168">
        <v>12</v>
      </c>
    </row>
    <row r="34" spans="1:24" ht="16.5" customHeight="1">
      <c r="A34" s="92">
        <v>8</v>
      </c>
      <c r="B34" s="133" t="s">
        <v>117</v>
      </c>
      <c r="C34" s="168">
        <v>8</v>
      </c>
      <c r="D34" s="168">
        <v>11</v>
      </c>
      <c r="E34" s="168">
        <f t="shared" si="1"/>
        <v>19</v>
      </c>
      <c r="F34" s="168">
        <v>10</v>
      </c>
    </row>
    <row r="35" spans="1:24" ht="16.5" customHeight="1">
      <c r="A35" s="92">
        <v>9</v>
      </c>
      <c r="B35" s="167" t="s">
        <v>153</v>
      </c>
      <c r="C35" s="168">
        <v>9</v>
      </c>
      <c r="D35" s="168">
        <v>6</v>
      </c>
      <c r="E35" s="168">
        <f t="shared" si="1"/>
        <v>15</v>
      </c>
      <c r="F35" s="168">
        <v>7</v>
      </c>
    </row>
    <row r="36" spans="1:24" ht="16.5" customHeight="1">
      <c r="A36" s="92">
        <v>10</v>
      </c>
      <c r="B36" s="133" t="s">
        <v>115</v>
      </c>
      <c r="C36" s="168">
        <v>10</v>
      </c>
      <c r="D36" s="168">
        <v>7</v>
      </c>
      <c r="E36" s="168">
        <f t="shared" si="1"/>
        <v>17</v>
      </c>
      <c r="F36" s="168">
        <v>8</v>
      </c>
    </row>
    <row r="37" spans="1:24" ht="16.5" customHeight="1">
      <c r="A37" s="92">
        <v>11</v>
      </c>
      <c r="B37" s="133" t="s">
        <v>482</v>
      </c>
      <c r="C37" s="168">
        <v>11</v>
      </c>
      <c r="D37" s="168">
        <v>14</v>
      </c>
      <c r="E37" s="168">
        <f t="shared" si="1"/>
        <v>25</v>
      </c>
      <c r="F37" s="168">
        <v>13</v>
      </c>
    </row>
    <row r="38" spans="1:24" ht="16.5" customHeight="1">
      <c r="A38" s="92">
        <v>12</v>
      </c>
      <c r="B38" s="133" t="s">
        <v>483</v>
      </c>
      <c r="C38" s="168">
        <v>12</v>
      </c>
      <c r="D38" s="168">
        <v>8</v>
      </c>
      <c r="E38" s="168">
        <f t="shared" si="1"/>
        <v>20</v>
      </c>
      <c r="F38" s="168">
        <v>11</v>
      </c>
    </row>
    <row r="39" spans="1:24" ht="16.5" customHeight="1">
      <c r="A39" s="92">
        <v>13</v>
      </c>
      <c r="B39" s="133" t="s">
        <v>108</v>
      </c>
      <c r="C39" s="168">
        <v>13</v>
      </c>
      <c r="D39" s="168">
        <v>13</v>
      </c>
      <c r="E39" s="168">
        <f t="shared" si="1"/>
        <v>26</v>
      </c>
      <c r="F39" s="168">
        <v>14</v>
      </c>
    </row>
    <row r="40" spans="1:24" ht="16.5" customHeight="1">
      <c r="A40" s="92">
        <v>14</v>
      </c>
      <c r="B40" s="133" t="s">
        <v>104</v>
      </c>
      <c r="C40" s="168">
        <v>14</v>
      </c>
      <c r="D40" s="168">
        <v>5</v>
      </c>
      <c r="E40" s="168">
        <f t="shared" si="1"/>
        <v>19</v>
      </c>
      <c r="F40" s="168">
        <v>9</v>
      </c>
    </row>
    <row r="41" spans="1:24" ht="16.5" customHeight="1">
      <c r="A41" s="92">
        <v>15</v>
      </c>
      <c r="B41" s="133" t="s">
        <v>155</v>
      </c>
      <c r="C41" s="168">
        <v>15</v>
      </c>
      <c r="D41" s="168">
        <v>12</v>
      </c>
      <c r="E41" s="168">
        <f t="shared" si="1"/>
        <v>27</v>
      </c>
      <c r="F41" s="168">
        <v>15</v>
      </c>
    </row>
    <row r="42" spans="1:24" ht="16.5" customHeight="1">
      <c r="A42" s="92">
        <v>16</v>
      </c>
      <c r="B42" s="133" t="s">
        <v>484</v>
      </c>
      <c r="C42" s="168">
        <v>16</v>
      </c>
      <c r="D42" s="168">
        <v>15</v>
      </c>
      <c r="E42" s="168">
        <f t="shared" si="1"/>
        <v>31</v>
      </c>
      <c r="F42" s="168">
        <v>16</v>
      </c>
    </row>
    <row r="43" spans="1:24" ht="17.100000000000001" customHeight="1">
      <c r="A43" s="91"/>
      <c r="B43" s="86"/>
      <c r="C43" s="86"/>
      <c r="D43" s="86"/>
      <c r="E43" s="86"/>
      <c r="F43" s="86"/>
    </row>
    <row r="44" spans="1:24" ht="16.2">
      <c r="B44" s="239" t="s">
        <v>191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ht="16.2">
      <c r="B45" s="239" t="s">
        <v>192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</sheetData>
  <mergeCells count="11">
    <mergeCell ref="A1:F1"/>
    <mergeCell ref="A2:F2"/>
    <mergeCell ref="A3:F3"/>
    <mergeCell ref="A4:F4"/>
    <mergeCell ref="A5:A6"/>
    <mergeCell ref="B5:B6"/>
    <mergeCell ref="A24:F24"/>
    <mergeCell ref="A25:A26"/>
    <mergeCell ref="B25:B26"/>
    <mergeCell ref="B44:X44"/>
    <mergeCell ref="B45:X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workbookViewId="0">
      <selection activeCell="H6" sqref="H6"/>
    </sheetView>
  </sheetViews>
  <sheetFormatPr defaultColWidth="9.109375" defaultRowHeight="14.4"/>
  <cols>
    <col min="1" max="1" width="2.88671875" customWidth="1"/>
    <col min="2" max="2" width="17.109375" customWidth="1"/>
    <col min="3" max="3" width="2.88671875" customWidth="1"/>
    <col min="4" max="4" width="17.109375" customWidth="1"/>
    <col min="5" max="5" width="2.88671875" customWidth="1"/>
    <col min="6" max="6" width="17" customWidth="1"/>
    <col min="7" max="7" width="2.44140625" customWidth="1"/>
    <col min="8" max="8" width="17.109375" customWidth="1"/>
  </cols>
  <sheetData>
    <row r="1" spans="1:8" ht="17.399999999999999">
      <c r="B1" s="247" t="s">
        <v>361</v>
      </c>
      <c r="C1" s="247"/>
      <c r="D1" s="247"/>
      <c r="E1" s="247"/>
      <c r="F1" s="247"/>
      <c r="G1" s="247"/>
      <c r="H1" s="247"/>
    </row>
    <row r="2" spans="1:8" ht="15.6">
      <c r="B2" s="248" t="s">
        <v>362</v>
      </c>
      <c r="C2" s="248"/>
      <c r="D2" s="248"/>
      <c r="E2" s="248"/>
      <c r="F2" s="248"/>
      <c r="G2" s="248"/>
      <c r="H2" s="248"/>
    </row>
    <row r="3" spans="1:8" ht="16.2">
      <c r="B3" s="249" t="s">
        <v>363</v>
      </c>
      <c r="C3" s="249"/>
      <c r="D3" s="249"/>
      <c r="E3" s="249"/>
      <c r="F3" s="249"/>
      <c r="G3" s="249"/>
      <c r="H3" s="249"/>
    </row>
    <row r="4" spans="1:8" ht="15.6">
      <c r="B4" s="250" t="s">
        <v>366</v>
      </c>
      <c r="C4" s="250"/>
      <c r="D4" s="250"/>
      <c r="E4" s="250"/>
      <c r="F4" s="250"/>
      <c r="G4" s="250"/>
      <c r="H4" s="250"/>
    </row>
    <row r="5" spans="1:8">
      <c r="B5" s="211"/>
      <c r="D5" s="211"/>
      <c r="F5" s="211"/>
      <c r="H5" s="211"/>
    </row>
    <row r="6" spans="1:8">
      <c r="A6" s="84"/>
      <c r="B6" s="183"/>
      <c r="C6" s="241">
        <v>1</v>
      </c>
      <c r="D6" s="182" t="s">
        <v>182</v>
      </c>
      <c r="E6" s="74"/>
      <c r="F6" s="184"/>
      <c r="G6" s="72"/>
      <c r="H6" s="184"/>
    </row>
    <row r="7" spans="1:8">
      <c r="A7" s="84"/>
      <c r="B7" s="183"/>
      <c r="C7" s="241"/>
      <c r="D7" s="185"/>
      <c r="E7" s="242">
        <v>9</v>
      </c>
      <c r="F7" s="184"/>
      <c r="G7" s="72"/>
      <c r="H7" s="184"/>
    </row>
    <row r="8" spans="1:8">
      <c r="A8" s="84"/>
      <c r="B8" s="184"/>
      <c r="C8" s="66"/>
      <c r="D8" s="183"/>
      <c r="E8" s="243"/>
      <c r="F8" s="182" t="str">
        <f>D10</f>
        <v>ЦВИГУН А.</v>
      </c>
      <c r="G8" s="74"/>
      <c r="H8" s="184"/>
    </row>
    <row r="9" spans="1:8">
      <c r="A9" s="84">
        <v>2</v>
      </c>
      <c r="B9" s="182" t="s">
        <v>180</v>
      </c>
      <c r="C9" s="68"/>
      <c r="D9" s="183"/>
      <c r="E9" s="243"/>
      <c r="F9" s="185"/>
      <c r="G9" s="242">
        <v>17</v>
      </c>
      <c r="H9" s="184"/>
    </row>
    <row r="10" spans="1:8">
      <c r="A10" s="84"/>
      <c r="B10" s="185"/>
      <c r="C10" s="242">
        <v>1</v>
      </c>
      <c r="D10" s="182" t="str">
        <f>B9</f>
        <v>ЦВИГУН А.</v>
      </c>
      <c r="E10" s="244"/>
      <c r="F10" s="183"/>
      <c r="G10" s="243"/>
      <c r="H10" s="184"/>
    </row>
    <row r="11" spans="1:8">
      <c r="A11" s="84">
        <v>3</v>
      </c>
      <c r="B11" s="182" t="s">
        <v>242</v>
      </c>
      <c r="C11" s="244"/>
      <c r="D11" s="184"/>
      <c r="E11" s="66"/>
      <c r="F11" s="183"/>
      <c r="G11" s="243"/>
      <c r="H11" s="184"/>
    </row>
    <row r="12" spans="1:8">
      <c r="A12" s="84"/>
      <c r="B12" s="184"/>
      <c r="C12" s="66"/>
      <c r="D12" s="184"/>
      <c r="E12" s="66"/>
      <c r="F12" s="183"/>
      <c r="G12" s="243"/>
      <c r="H12" s="182" t="str">
        <f>F8</f>
        <v>ЦВИГУН А.</v>
      </c>
    </row>
    <row r="13" spans="1:8">
      <c r="A13" s="84">
        <v>4</v>
      </c>
      <c r="B13" s="182" t="s">
        <v>242</v>
      </c>
      <c r="C13" s="68"/>
      <c r="D13" s="184"/>
      <c r="E13" s="66"/>
      <c r="F13" s="183"/>
      <c r="G13" s="243"/>
      <c r="H13" s="185"/>
    </row>
    <row r="14" spans="1:8">
      <c r="A14" s="84"/>
      <c r="B14" s="185"/>
      <c r="C14" s="242">
        <v>2</v>
      </c>
      <c r="D14" s="182" t="str">
        <f>B15</f>
        <v>УСИПБАЕВА А.</v>
      </c>
      <c r="E14" s="68"/>
      <c r="F14" s="183"/>
      <c r="G14" s="243"/>
      <c r="H14" s="183"/>
    </row>
    <row r="15" spans="1:8">
      <c r="A15" s="84">
        <v>5</v>
      </c>
      <c r="B15" s="182" t="s">
        <v>367</v>
      </c>
      <c r="C15" s="244"/>
      <c r="D15" s="185"/>
      <c r="E15" s="242">
        <v>10</v>
      </c>
      <c r="F15" s="183"/>
      <c r="G15" s="243"/>
      <c r="H15" s="183"/>
    </row>
    <row r="16" spans="1:8">
      <c r="A16" s="84"/>
      <c r="B16" s="184"/>
      <c r="C16" s="66"/>
      <c r="D16" s="183"/>
      <c r="E16" s="243"/>
      <c r="F16" s="182" t="str">
        <f>D18</f>
        <v>САНДЫБАЕВА М.</v>
      </c>
      <c r="G16" s="244"/>
      <c r="H16" s="183"/>
    </row>
    <row r="17" spans="1:8">
      <c r="A17" s="84"/>
      <c r="B17" s="183"/>
      <c r="C17" s="68"/>
      <c r="D17" s="183"/>
      <c r="E17" s="243"/>
      <c r="F17" s="184"/>
      <c r="G17" s="66"/>
      <c r="H17" s="183"/>
    </row>
    <row r="18" spans="1:8">
      <c r="A18" s="84"/>
      <c r="B18" s="183"/>
      <c r="C18" s="241">
        <v>6</v>
      </c>
      <c r="D18" s="182" t="s">
        <v>184</v>
      </c>
      <c r="E18" s="244"/>
      <c r="F18" s="184"/>
      <c r="G18" s="66"/>
      <c r="H18" s="183"/>
    </row>
    <row r="19" spans="1:8">
      <c r="A19" s="84"/>
      <c r="B19" s="183"/>
      <c r="C19" s="241"/>
      <c r="D19" s="184"/>
      <c r="E19" s="66"/>
      <c r="F19" s="184"/>
      <c r="G19" s="66"/>
      <c r="H19" s="183"/>
    </row>
    <row r="20" spans="1:8">
      <c r="A20" s="84"/>
      <c r="B20" s="184"/>
      <c r="C20" s="66"/>
      <c r="D20" s="184"/>
      <c r="E20" s="66"/>
      <c r="F20" s="184"/>
      <c r="G20" s="66"/>
      <c r="H20" s="183"/>
    </row>
    <row r="21" spans="1:8">
      <c r="A21" s="84"/>
      <c r="B21" s="183"/>
      <c r="C21" s="68"/>
      <c r="D21" s="184"/>
      <c r="E21" s="66"/>
      <c r="F21" s="184"/>
      <c r="G21" s="66"/>
      <c r="H21" s="183"/>
    </row>
    <row r="22" spans="1:8">
      <c r="A22" s="84"/>
      <c r="B22" s="183"/>
      <c r="C22" s="241">
        <v>7</v>
      </c>
      <c r="D22" s="182" t="s">
        <v>368</v>
      </c>
      <c r="E22" s="68"/>
      <c r="F22" s="184"/>
      <c r="G22" s="66"/>
      <c r="H22" s="183"/>
    </row>
    <row r="23" spans="1:8">
      <c r="A23" s="84"/>
      <c r="B23" s="183"/>
      <c r="C23" s="241"/>
      <c r="D23" s="185"/>
      <c r="E23" s="242">
        <v>11</v>
      </c>
      <c r="F23" s="184"/>
      <c r="G23" s="66"/>
      <c r="H23" s="183"/>
    </row>
    <row r="24" spans="1:8">
      <c r="A24" s="84"/>
      <c r="B24" s="184"/>
      <c r="C24" s="66"/>
      <c r="D24" s="183"/>
      <c r="E24" s="243"/>
      <c r="F24" s="182" t="str">
        <f>D22</f>
        <v>АЗАТОВА О.</v>
      </c>
      <c r="G24" s="68"/>
      <c r="H24" s="183"/>
    </row>
    <row r="25" spans="1:8">
      <c r="A25" s="84">
        <v>8</v>
      </c>
      <c r="B25" s="183" t="s">
        <v>375</v>
      </c>
      <c r="C25" s="68"/>
      <c r="D25" s="183"/>
      <c r="E25" s="243"/>
      <c r="F25" s="185"/>
      <c r="G25" s="242">
        <v>18</v>
      </c>
      <c r="H25" s="183"/>
    </row>
    <row r="26" spans="1:8">
      <c r="A26" s="84"/>
      <c r="B26" s="185"/>
      <c r="C26" s="245">
        <v>3</v>
      </c>
      <c r="D26" s="182" t="str">
        <f>B25</f>
        <v>БЕКИШ А.</v>
      </c>
      <c r="E26" s="244"/>
      <c r="F26" s="183"/>
      <c r="G26" s="243"/>
      <c r="H26" s="183"/>
    </row>
    <row r="27" spans="1:8">
      <c r="A27" s="84">
        <v>9</v>
      </c>
      <c r="B27" s="182"/>
      <c r="C27" s="246"/>
      <c r="D27" s="184"/>
      <c r="E27" s="66"/>
      <c r="F27" s="183"/>
      <c r="G27" s="243"/>
      <c r="H27" s="183"/>
    </row>
    <row r="28" spans="1:8">
      <c r="A28" s="84"/>
      <c r="B28" s="184"/>
      <c r="C28" s="66"/>
      <c r="D28" s="184"/>
      <c r="E28" s="66"/>
      <c r="F28" s="183"/>
      <c r="G28" s="243"/>
      <c r="H28" s="182" t="str">
        <f>F32</f>
        <v>ТОРШАЕВА Г.</v>
      </c>
    </row>
    <row r="29" spans="1:8">
      <c r="A29" s="84">
        <v>10</v>
      </c>
      <c r="B29" s="182"/>
      <c r="C29" s="68"/>
      <c r="D29" s="184"/>
      <c r="E29" s="66"/>
      <c r="F29" s="183"/>
      <c r="G29" s="243"/>
      <c r="H29" s="184"/>
    </row>
    <row r="30" spans="1:8">
      <c r="A30" s="84"/>
      <c r="B30" s="185"/>
      <c r="C30" s="242">
        <v>4</v>
      </c>
      <c r="D30" s="182" t="str">
        <f>B31</f>
        <v>ТОРШАЕВА Г.</v>
      </c>
      <c r="E30" s="68"/>
      <c r="F30" s="183"/>
      <c r="G30" s="243"/>
      <c r="H30" s="184"/>
    </row>
    <row r="31" spans="1:8">
      <c r="A31" s="84">
        <v>11</v>
      </c>
      <c r="B31" s="182" t="s">
        <v>145</v>
      </c>
      <c r="C31" s="244"/>
      <c r="D31" s="185"/>
      <c r="E31" s="242">
        <v>12</v>
      </c>
      <c r="F31" s="183"/>
      <c r="G31" s="243"/>
      <c r="H31" s="184"/>
    </row>
    <row r="32" spans="1:8">
      <c r="A32" s="84"/>
      <c r="B32" s="184"/>
      <c r="C32" s="66"/>
      <c r="D32" s="183"/>
      <c r="E32" s="243"/>
      <c r="F32" s="182" t="str">
        <f>D30</f>
        <v>ТОРШАЕВА Г.</v>
      </c>
      <c r="G32" s="244"/>
      <c r="H32" s="184"/>
    </row>
    <row r="33" spans="1:8">
      <c r="A33" s="84"/>
      <c r="B33" s="183"/>
      <c r="C33" s="68"/>
      <c r="D33" s="183"/>
      <c r="E33" s="243"/>
      <c r="F33" s="184"/>
      <c r="G33" s="66"/>
      <c r="H33" s="184"/>
    </row>
    <row r="34" spans="1:8">
      <c r="A34" s="84"/>
      <c r="B34" s="183"/>
      <c r="C34" s="241">
        <v>12</v>
      </c>
      <c r="D34" s="182" t="s">
        <v>181</v>
      </c>
      <c r="E34" s="244"/>
      <c r="F34" s="184"/>
      <c r="G34" s="66"/>
      <c r="H34" s="184"/>
    </row>
    <row r="35" spans="1:8">
      <c r="A35" s="84"/>
      <c r="B35" s="183"/>
      <c r="C35" s="241"/>
      <c r="D35" s="184"/>
      <c r="E35" s="66"/>
      <c r="F35" s="184"/>
      <c r="G35" s="66"/>
      <c r="H35" s="184"/>
    </row>
    <row r="36" spans="1:8">
      <c r="A36" s="84"/>
      <c r="B36" s="184"/>
      <c r="C36" s="66"/>
      <c r="D36" s="184"/>
      <c r="E36" s="66"/>
      <c r="F36" s="184"/>
      <c r="G36" s="66"/>
      <c r="H36" s="184"/>
    </row>
    <row r="37" spans="1:8">
      <c r="A37" s="84"/>
      <c r="B37" s="183"/>
      <c r="C37" s="68"/>
      <c r="D37" s="184"/>
      <c r="E37" s="66"/>
      <c r="F37" s="184"/>
      <c r="G37" s="66"/>
      <c r="H37" s="184"/>
    </row>
    <row r="38" spans="1:8">
      <c r="A38" s="84"/>
      <c r="B38" s="183"/>
      <c r="C38" s="241">
        <v>13</v>
      </c>
      <c r="D38" s="182" t="s">
        <v>147</v>
      </c>
      <c r="E38" s="68"/>
      <c r="F38" s="184"/>
      <c r="G38" s="66"/>
      <c r="H38" s="184"/>
    </row>
    <row r="39" spans="1:8">
      <c r="A39" s="84"/>
      <c r="B39" s="183"/>
      <c r="C39" s="241"/>
      <c r="D39" s="185"/>
      <c r="E39" s="242">
        <v>13</v>
      </c>
      <c r="F39" s="184"/>
      <c r="G39" s="66"/>
      <c r="H39" s="184"/>
    </row>
    <row r="40" spans="1:8">
      <c r="A40" s="84"/>
      <c r="B40" s="184"/>
      <c r="C40" s="66"/>
      <c r="D40" s="183"/>
      <c r="E40" s="243"/>
      <c r="F40" s="182" t="str">
        <f>D38</f>
        <v>КОШКУМБАЕВА Ж.</v>
      </c>
      <c r="G40" s="68"/>
      <c r="H40" s="184"/>
    </row>
    <row r="41" spans="1:8">
      <c r="A41" s="84">
        <v>14</v>
      </c>
      <c r="B41" s="182" t="s">
        <v>369</v>
      </c>
      <c r="C41" s="68"/>
      <c r="D41" s="183"/>
      <c r="E41" s="243"/>
      <c r="F41" s="185"/>
      <c r="G41" s="242">
        <v>19</v>
      </c>
      <c r="H41" s="184"/>
    </row>
    <row r="42" spans="1:8">
      <c r="A42" s="84"/>
      <c r="B42" s="185"/>
      <c r="C42" s="242">
        <v>5</v>
      </c>
      <c r="D42" s="182" t="str">
        <f>B41</f>
        <v>ШАПЕЙ Т.</v>
      </c>
      <c r="E42" s="244"/>
      <c r="F42" s="183"/>
      <c r="G42" s="243"/>
      <c r="H42" s="184"/>
    </row>
    <row r="43" spans="1:8">
      <c r="A43" s="84">
        <v>15</v>
      </c>
      <c r="B43" s="182"/>
      <c r="C43" s="244"/>
      <c r="D43" s="184"/>
      <c r="E43" s="66"/>
      <c r="F43" s="183"/>
      <c r="G43" s="243"/>
      <c r="H43" s="184"/>
    </row>
    <row r="44" spans="1:8">
      <c r="A44" s="84"/>
      <c r="B44" s="184"/>
      <c r="C44" s="66"/>
      <c r="D44" s="183"/>
      <c r="E44" s="68"/>
      <c r="F44" s="183"/>
      <c r="G44" s="243"/>
      <c r="H44" s="182" t="str">
        <f>F40</f>
        <v>КОШКУМБАЕВА Ж.</v>
      </c>
    </row>
    <row r="45" spans="1:8">
      <c r="A45" s="84">
        <v>16</v>
      </c>
      <c r="B45" s="182"/>
      <c r="C45" s="68"/>
      <c r="D45" s="183"/>
      <c r="E45" s="68"/>
      <c r="F45" s="183"/>
      <c r="G45" s="243"/>
      <c r="H45" s="185"/>
    </row>
    <row r="46" spans="1:8">
      <c r="A46" s="84"/>
      <c r="B46" s="185"/>
      <c r="C46" s="242">
        <v>6</v>
      </c>
      <c r="D46" s="182" t="str">
        <f>B47</f>
        <v>ИЛЬЯС А.</v>
      </c>
      <c r="E46" s="68"/>
      <c r="F46" s="183"/>
      <c r="G46" s="243"/>
      <c r="H46" s="183"/>
    </row>
    <row r="47" spans="1:8">
      <c r="A47" s="84">
        <v>17</v>
      </c>
      <c r="B47" s="182" t="s">
        <v>374</v>
      </c>
      <c r="C47" s="244"/>
      <c r="D47" s="185"/>
      <c r="E47" s="242">
        <v>14</v>
      </c>
      <c r="F47" s="183"/>
      <c r="G47" s="243"/>
      <c r="H47" s="183"/>
    </row>
    <row r="48" spans="1:8">
      <c r="A48" s="84"/>
      <c r="B48" s="184"/>
      <c r="C48" s="66"/>
      <c r="D48" s="183"/>
      <c r="E48" s="243"/>
      <c r="F48" s="182" t="str">
        <f>D46</f>
        <v>ИЛЬЯС А.</v>
      </c>
      <c r="G48" s="244"/>
      <c r="H48" s="183"/>
    </row>
    <row r="49" spans="1:8">
      <c r="A49" s="84"/>
      <c r="B49" s="183"/>
      <c r="C49" s="68"/>
      <c r="D49" s="183"/>
      <c r="E49" s="243"/>
      <c r="F49" s="184"/>
      <c r="G49" s="66"/>
      <c r="H49" s="183"/>
    </row>
    <row r="50" spans="1:8">
      <c r="A50" s="84"/>
      <c r="B50" s="183"/>
      <c r="C50" s="241">
        <v>18</v>
      </c>
      <c r="D50" s="182" t="s">
        <v>370</v>
      </c>
      <c r="E50" s="244"/>
      <c r="F50" s="184"/>
      <c r="G50" s="66"/>
      <c r="H50" s="183"/>
    </row>
    <row r="51" spans="1:8">
      <c r="A51" s="84"/>
      <c r="B51" s="183"/>
      <c r="C51" s="241"/>
      <c r="D51" s="184"/>
      <c r="E51" s="66"/>
      <c r="F51" s="184"/>
      <c r="G51" s="66"/>
      <c r="H51" s="183"/>
    </row>
    <row r="52" spans="1:8">
      <c r="A52" s="84"/>
      <c r="B52" s="184"/>
      <c r="C52" s="66"/>
      <c r="D52" s="184"/>
      <c r="E52" s="66"/>
      <c r="F52" s="184"/>
      <c r="G52" s="66"/>
      <c r="H52" s="183"/>
    </row>
    <row r="53" spans="1:8">
      <c r="A53" s="84"/>
      <c r="B53" s="183"/>
      <c r="C53" s="68"/>
      <c r="D53" s="184"/>
      <c r="E53" s="66"/>
      <c r="F53" s="184"/>
      <c r="G53" s="66"/>
      <c r="H53" s="183"/>
    </row>
    <row r="54" spans="1:8">
      <c r="A54" s="84"/>
      <c r="B54" s="183"/>
      <c r="C54" s="241">
        <v>19</v>
      </c>
      <c r="D54" s="182" t="s">
        <v>371</v>
      </c>
      <c r="E54" s="68"/>
      <c r="F54" s="184"/>
      <c r="G54" s="66"/>
      <c r="H54" s="183"/>
    </row>
    <row r="55" spans="1:8">
      <c r="A55" s="84"/>
      <c r="B55" s="183"/>
      <c r="C55" s="241"/>
      <c r="D55" s="185"/>
      <c r="E55" s="242">
        <v>15</v>
      </c>
      <c r="F55" s="184"/>
      <c r="G55" s="66"/>
      <c r="H55" s="183"/>
    </row>
    <row r="56" spans="1:8">
      <c r="A56" s="84"/>
      <c r="B56" s="184"/>
      <c r="C56" s="66"/>
      <c r="D56" s="183"/>
      <c r="E56" s="243"/>
      <c r="F56" s="182" t="str">
        <f>D58</f>
        <v>ОХМАК Е.</v>
      </c>
      <c r="G56" s="68"/>
      <c r="H56" s="183"/>
    </row>
    <row r="57" spans="1:8">
      <c r="A57" s="84">
        <v>20</v>
      </c>
      <c r="B57" s="182" t="s">
        <v>183</v>
      </c>
      <c r="C57" s="68"/>
      <c r="D57" s="183"/>
      <c r="E57" s="243"/>
      <c r="F57" s="185"/>
      <c r="G57" s="242">
        <v>20</v>
      </c>
      <c r="H57" s="183"/>
    </row>
    <row r="58" spans="1:8">
      <c r="A58" s="84"/>
      <c r="B58" s="185"/>
      <c r="C58" s="242">
        <v>7</v>
      </c>
      <c r="D58" s="182" t="str">
        <f>B57</f>
        <v>ОХМАК Е.</v>
      </c>
      <c r="E58" s="244"/>
      <c r="F58" s="183"/>
      <c r="G58" s="243"/>
      <c r="H58" s="183"/>
    </row>
    <row r="59" spans="1:8">
      <c r="A59" s="84">
        <v>21</v>
      </c>
      <c r="B59" s="182"/>
      <c r="C59" s="244"/>
      <c r="D59" s="184"/>
      <c r="E59" s="66"/>
      <c r="F59" s="183"/>
      <c r="G59" s="243"/>
      <c r="H59" s="183"/>
    </row>
    <row r="60" spans="1:8">
      <c r="A60" s="84"/>
      <c r="B60" s="184"/>
      <c r="C60" s="66"/>
      <c r="D60" s="184"/>
      <c r="E60" s="66"/>
      <c r="F60" s="183"/>
      <c r="G60" s="243"/>
      <c r="H60" s="182" t="str">
        <f>F56</f>
        <v>ОХМАК Е.</v>
      </c>
    </row>
    <row r="61" spans="1:8">
      <c r="A61" s="84">
        <v>22</v>
      </c>
      <c r="B61" s="182" t="s">
        <v>372</v>
      </c>
      <c r="C61" s="68"/>
      <c r="D61" s="184"/>
      <c r="E61" s="66"/>
      <c r="F61" s="183"/>
      <c r="G61" s="243"/>
      <c r="H61" s="184"/>
    </row>
    <row r="62" spans="1:8">
      <c r="A62" s="84"/>
      <c r="B62" s="185"/>
      <c r="C62" s="242">
        <v>8</v>
      </c>
      <c r="D62" s="182" t="str">
        <f>B63</f>
        <v>ЗУБКОВА Е.</v>
      </c>
      <c r="E62" s="68"/>
      <c r="F62" s="183"/>
      <c r="G62" s="243"/>
      <c r="H62" s="184"/>
    </row>
    <row r="63" spans="1:8">
      <c r="A63" s="84">
        <v>23</v>
      </c>
      <c r="B63" s="182" t="s">
        <v>376</v>
      </c>
      <c r="C63" s="244"/>
      <c r="D63" s="185"/>
      <c r="E63" s="242">
        <v>16</v>
      </c>
      <c r="F63" s="183"/>
      <c r="G63" s="243"/>
      <c r="H63" s="184"/>
    </row>
    <row r="64" spans="1:8">
      <c r="A64" s="84"/>
      <c r="B64" s="184"/>
      <c r="C64" s="66"/>
      <c r="D64" s="183"/>
      <c r="E64" s="243"/>
      <c r="F64" s="182" t="str">
        <f>D62</f>
        <v>ЗУБКОВА Е.</v>
      </c>
      <c r="G64" s="244"/>
      <c r="H64" s="184"/>
    </row>
    <row r="65" spans="1:24" ht="9.9" customHeight="1">
      <c r="A65" s="84"/>
      <c r="B65" s="183"/>
      <c r="C65" s="68"/>
      <c r="D65" s="183"/>
      <c r="E65" s="243"/>
      <c r="F65" s="184"/>
      <c r="G65" s="72"/>
      <c r="H65" s="181"/>
    </row>
    <row r="66" spans="1:24" ht="9.9" customHeight="1">
      <c r="A66" s="84"/>
      <c r="B66" s="183"/>
      <c r="C66" s="241">
        <v>24</v>
      </c>
      <c r="D66" s="182" t="s">
        <v>373</v>
      </c>
      <c r="E66" s="244"/>
      <c r="F66" s="184"/>
      <c r="G66" s="72"/>
      <c r="H66" s="181"/>
    </row>
    <row r="67" spans="1:24" ht="9.6" customHeight="1">
      <c r="A67" s="84"/>
      <c r="B67" s="183"/>
      <c r="C67" s="241"/>
      <c r="D67" s="184"/>
      <c r="E67" s="72"/>
      <c r="F67" s="184"/>
      <c r="G67" s="72"/>
      <c r="H67" s="181"/>
    </row>
    <row r="68" spans="1:24" ht="14.1" customHeight="1">
      <c r="B68" s="211"/>
      <c r="D68" s="180"/>
      <c r="F68" s="181"/>
      <c r="H68" s="181"/>
    </row>
    <row r="69" spans="1:24" ht="14.1" customHeight="1">
      <c r="B69" s="194" t="s">
        <v>378</v>
      </c>
      <c r="C69" s="194"/>
      <c r="D69" s="194"/>
      <c r="E69" s="194"/>
      <c r="F69" s="194"/>
      <c r="G69" s="194"/>
      <c r="H69" s="194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</row>
    <row r="70" spans="1:24" ht="14.1" customHeight="1">
      <c r="B70" s="239" t="s">
        <v>377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</row>
    <row r="71" spans="1:24" ht="14.1" customHeight="1">
      <c r="D71" s="180"/>
      <c r="H71" s="181"/>
    </row>
    <row r="72" spans="1:24" ht="8.4" customHeight="1">
      <c r="D72" s="180"/>
    </row>
    <row r="73" spans="1:24" ht="8.4" customHeight="1"/>
    <row r="74" spans="1:24" ht="8.4" customHeight="1"/>
    <row r="75" spans="1:24" ht="8.4" customHeight="1"/>
  </sheetData>
  <mergeCells count="33">
    <mergeCell ref="B1:H1"/>
    <mergeCell ref="B2:H2"/>
    <mergeCell ref="B3:H3"/>
    <mergeCell ref="B4:H4"/>
    <mergeCell ref="C6:C7"/>
    <mergeCell ref="E7:E10"/>
    <mergeCell ref="G9:G16"/>
    <mergeCell ref="C10:C11"/>
    <mergeCell ref="C14:C15"/>
    <mergeCell ref="E15:E18"/>
    <mergeCell ref="C18:C19"/>
    <mergeCell ref="C22:C23"/>
    <mergeCell ref="E23:E26"/>
    <mergeCell ref="G25:G32"/>
    <mergeCell ref="C26:C27"/>
    <mergeCell ref="C30:C31"/>
    <mergeCell ref="E31:E34"/>
    <mergeCell ref="C34:C35"/>
    <mergeCell ref="C38:C39"/>
    <mergeCell ref="E39:E42"/>
    <mergeCell ref="G41:G48"/>
    <mergeCell ref="C42:C43"/>
    <mergeCell ref="C46:C47"/>
    <mergeCell ref="E47:E50"/>
    <mergeCell ref="C50:C51"/>
    <mergeCell ref="B70:X70"/>
    <mergeCell ref="C54:C55"/>
    <mergeCell ref="E55:E58"/>
    <mergeCell ref="G57:G64"/>
    <mergeCell ref="C58:C59"/>
    <mergeCell ref="C62:C63"/>
    <mergeCell ref="E63:E66"/>
    <mergeCell ref="C66:C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K6" sqref="K6"/>
    </sheetView>
  </sheetViews>
  <sheetFormatPr defaultColWidth="9.109375" defaultRowHeight="14.4"/>
  <cols>
    <col min="1" max="1" width="2.88671875" customWidth="1"/>
    <col min="2" max="2" width="19.6640625" style="184" customWidth="1"/>
    <col min="3" max="3" width="2.88671875" customWidth="1"/>
    <col min="4" max="4" width="20.33203125" customWidth="1"/>
    <col min="5" max="5" width="2.88671875" customWidth="1"/>
    <col min="6" max="6" width="19.5546875" customWidth="1"/>
    <col min="7" max="7" width="4" customWidth="1"/>
    <col min="8" max="8" width="0.109375" customWidth="1"/>
    <col min="9" max="9" width="20.44140625" customWidth="1"/>
    <col min="10" max="10" width="3.44140625" customWidth="1"/>
    <col min="11" max="11" width="20" customWidth="1"/>
    <col min="12" max="12" width="2.88671875" customWidth="1"/>
    <col min="13" max="13" width="14.44140625" customWidth="1"/>
    <col min="14" max="14" width="2.88671875" customWidth="1"/>
    <col min="15" max="15" width="14.44140625" customWidth="1"/>
    <col min="16" max="16" width="3.109375" customWidth="1"/>
    <col min="17" max="17" width="13" customWidth="1"/>
    <col min="18" max="18" width="3.5546875" customWidth="1"/>
    <col min="19" max="19" width="10.88671875" customWidth="1"/>
    <col min="20" max="20" width="3" customWidth="1"/>
    <col min="21" max="21" width="10.88671875" customWidth="1"/>
    <col min="22" max="22" width="2.6640625" customWidth="1"/>
  </cols>
  <sheetData>
    <row r="1" spans="1:28" ht="18">
      <c r="B1" s="247" t="s">
        <v>361</v>
      </c>
      <c r="C1" s="247"/>
      <c r="D1" s="247"/>
      <c r="E1" s="247"/>
      <c r="F1" s="247"/>
      <c r="G1" s="247"/>
      <c r="H1" s="247"/>
      <c r="I1" s="247"/>
      <c r="J1" s="247"/>
      <c r="K1" s="247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15.75" customHeight="1">
      <c r="B2" s="248" t="s">
        <v>362</v>
      </c>
      <c r="C2" s="248"/>
      <c r="D2" s="248"/>
      <c r="E2" s="248"/>
      <c r="F2" s="248"/>
      <c r="G2" s="248"/>
      <c r="H2" s="248"/>
      <c r="I2" s="248"/>
      <c r="J2" s="248"/>
      <c r="K2" s="248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.75" customHeight="1">
      <c r="B3" s="249" t="s">
        <v>363</v>
      </c>
      <c r="C3" s="249"/>
      <c r="D3" s="249"/>
      <c r="E3" s="249"/>
      <c r="F3" s="249"/>
      <c r="G3" s="249"/>
      <c r="H3" s="249"/>
      <c r="I3" s="249"/>
      <c r="J3" s="249"/>
      <c r="K3" s="249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</row>
    <row r="4" spans="1:28" ht="15" customHeight="1">
      <c r="A4" s="66"/>
      <c r="B4" s="250" t="s">
        <v>366</v>
      </c>
      <c r="C4" s="250"/>
      <c r="D4" s="250"/>
      <c r="E4" s="250"/>
      <c r="F4" s="250"/>
      <c r="G4" s="250"/>
      <c r="H4" s="250"/>
      <c r="I4" s="250"/>
      <c r="J4" s="250"/>
      <c r="K4" s="250"/>
      <c r="M4" s="2"/>
    </row>
    <row r="5" spans="1:28" ht="12" customHeight="1">
      <c r="A5" s="66"/>
      <c r="B5" s="186"/>
      <c r="C5" s="66"/>
      <c r="D5" s="186"/>
      <c r="E5" s="66"/>
      <c r="F5" s="186"/>
      <c r="G5" s="66"/>
      <c r="H5" s="66"/>
      <c r="I5" s="186"/>
      <c r="K5" s="184" t="s">
        <v>365</v>
      </c>
    </row>
    <row r="6" spans="1:28" ht="12" customHeight="1">
      <c r="A6" s="66"/>
      <c r="B6" s="186"/>
      <c r="C6" s="66"/>
      <c r="D6" s="186"/>
      <c r="E6" s="66">
        <v>-18</v>
      </c>
      <c r="F6" s="186" t="str">
        <f>[1]Кв.Ж.1л.!F24</f>
        <v>АЗАТОВА О.</v>
      </c>
      <c r="G6" s="66"/>
      <c r="H6" s="66"/>
      <c r="I6" s="186"/>
      <c r="J6" s="66"/>
      <c r="K6" s="189"/>
    </row>
    <row r="7" spans="1:28" ht="12" customHeight="1">
      <c r="A7" s="66">
        <v>-1</v>
      </c>
      <c r="B7" s="186" t="s">
        <v>242</v>
      </c>
      <c r="C7" s="66"/>
      <c r="D7" s="186"/>
      <c r="E7" s="66"/>
      <c r="F7" s="187"/>
      <c r="G7" s="242">
        <v>36</v>
      </c>
      <c r="H7" s="176"/>
      <c r="I7" s="186"/>
      <c r="J7" s="66"/>
      <c r="K7" s="189"/>
    </row>
    <row r="8" spans="1:28" ht="12" customHeight="1">
      <c r="A8" s="68"/>
      <c r="B8" s="187"/>
      <c r="C8" s="242">
        <v>24</v>
      </c>
      <c r="D8" s="186" t="str">
        <f>B9</f>
        <v>АСЫКБЕК А.</v>
      </c>
      <c r="E8" s="66"/>
      <c r="F8" s="189"/>
      <c r="G8" s="243"/>
      <c r="H8" s="176"/>
      <c r="I8" s="186" t="str">
        <f>F6</f>
        <v>АЗАТОВА О.</v>
      </c>
      <c r="J8" s="66"/>
      <c r="K8" s="189"/>
    </row>
    <row r="9" spans="1:28" ht="12" customHeight="1">
      <c r="A9" s="241">
        <v>-16</v>
      </c>
      <c r="B9" s="188" t="str">
        <f>[1]Кв.Ж.1л.!D66</f>
        <v>АСЫКБЕК А.</v>
      </c>
      <c r="C9" s="244"/>
      <c r="D9" s="187"/>
      <c r="E9" s="242">
        <v>32</v>
      </c>
      <c r="F9" s="189"/>
      <c r="G9" s="243"/>
      <c r="H9" s="75"/>
      <c r="I9" s="187"/>
      <c r="J9" s="242">
        <v>40</v>
      </c>
      <c r="K9" s="189"/>
    </row>
    <row r="10" spans="1:28" ht="12" customHeight="1">
      <c r="A10" s="241"/>
      <c r="B10" s="187"/>
      <c r="C10" s="68"/>
      <c r="D10" s="189"/>
      <c r="E10" s="243"/>
      <c r="F10" s="188" t="str">
        <f>D12</f>
        <v>ЕРЖАНКЫЗЫ А.</v>
      </c>
      <c r="G10" s="244"/>
      <c r="H10" s="176"/>
      <c r="I10" s="189"/>
      <c r="J10" s="243"/>
      <c r="K10" s="189"/>
    </row>
    <row r="11" spans="1:28" ht="12" customHeight="1">
      <c r="A11" s="66">
        <v>-2</v>
      </c>
      <c r="B11" s="189" t="s">
        <v>242</v>
      </c>
      <c r="C11" s="68"/>
      <c r="D11" s="189"/>
      <c r="E11" s="243"/>
      <c r="F11" s="186"/>
      <c r="G11" s="66"/>
      <c r="H11" s="68"/>
      <c r="I11" s="189"/>
      <c r="J11" s="243"/>
      <c r="K11" s="189"/>
    </row>
    <row r="12" spans="1:28" ht="12" customHeight="1">
      <c r="A12" s="68"/>
      <c r="B12" s="187"/>
      <c r="C12" s="242">
        <v>25</v>
      </c>
      <c r="D12" s="188" t="str">
        <f>B13</f>
        <v>ЕРЖАНКЫЗЫ А.</v>
      </c>
      <c r="E12" s="244"/>
      <c r="F12" s="186"/>
      <c r="G12" s="66"/>
      <c r="H12" s="68"/>
      <c r="I12" s="189"/>
      <c r="J12" s="243"/>
      <c r="K12" s="188" t="str">
        <f>I16</f>
        <v>САНДЫБАЕВА М.</v>
      </c>
    </row>
    <row r="13" spans="1:28" ht="12" customHeight="1">
      <c r="A13" s="241">
        <v>-15</v>
      </c>
      <c r="B13" s="188" t="str">
        <f>[1]Кв.Ж.1л.!D54</f>
        <v>ЕРЖАНКЫЗЫ А.</v>
      </c>
      <c r="C13" s="244"/>
      <c r="D13" s="186"/>
      <c r="E13" s="66"/>
      <c r="F13" s="186"/>
      <c r="G13" s="66"/>
      <c r="H13" s="68"/>
      <c r="I13" s="189"/>
      <c r="J13" s="243"/>
      <c r="K13" s="186"/>
    </row>
    <row r="14" spans="1:28" ht="12" customHeight="1">
      <c r="A14" s="241"/>
      <c r="B14" s="186"/>
      <c r="C14" s="66"/>
      <c r="D14" s="186"/>
      <c r="E14" s="66">
        <v>-17</v>
      </c>
      <c r="F14" s="186" t="str">
        <f>[1]Кв.Ж.1л.!F16</f>
        <v>САНДЫБАЕВА М.</v>
      </c>
      <c r="G14" s="66"/>
      <c r="H14" s="68"/>
      <c r="I14" s="189"/>
      <c r="J14" s="243"/>
      <c r="K14" s="186"/>
    </row>
    <row r="15" spans="1:28" ht="12" customHeight="1">
      <c r="A15" s="66">
        <v>-3</v>
      </c>
      <c r="B15" s="186" t="s">
        <v>242</v>
      </c>
      <c r="C15" s="66"/>
      <c r="D15" s="186"/>
      <c r="E15" s="66"/>
      <c r="F15" s="187"/>
      <c r="G15" s="242">
        <v>37</v>
      </c>
      <c r="H15" s="176"/>
      <c r="I15" s="189"/>
      <c r="J15" s="243"/>
      <c r="K15" s="186"/>
    </row>
    <row r="16" spans="1:28" ht="12" customHeight="1">
      <c r="A16" s="68"/>
      <c r="B16" s="187"/>
      <c r="C16" s="242">
        <v>26</v>
      </c>
      <c r="D16" s="186" t="str">
        <f>B17</f>
        <v>БОНДАРЬ Е.</v>
      </c>
      <c r="E16" s="66"/>
      <c r="F16" s="189"/>
      <c r="G16" s="243"/>
      <c r="H16" s="76"/>
      <c r="I16" s="188" t="str">
        <f>F14</f>
        <v>САНДЫБАЕВА М.</v>
      </c>
      <c r="J16" s="244"/>
      <c r="K16" s="186"/>
    </row>
    <row r="17" spans="1:17" ht="12" customHeight="1">
      <c r="A17" s="241">
        <v>-14</v>
      </c>
      <c r="B17" s="188" t="str">
        <f>[1]Кв.Ж.1л.!D50</f>
        <v>БОНДАРЬ Е.</v>
      </c>
      <c r="C17" s="244"/>
      <c r="D17" s="187"/>
      <c r="E17" s="242">
        <v>33</v>
      </c>
      <c r="F17" s="189"/>
      <c r="G17" s="243"/>
      <c r="H17" s="176"/>
      <c r="I17" s="186"/>
      <c r="J17" s="66"/>
      <c r="K17" s="186"/>
    </row>
    <row r="18" spans="1:17" ht="12" customHeight="1">
      <c r="A18" s="241"/>
      <c r="B18" s="187"/>
      <c r="C18" s="68"/>
      <c r="D18" s="189"/>
      <c r="E18" s="243"/>
      <c r="F18" s="188" t="str">
        <f>D20</f>
        <v>ШАПЕЙ Т.</v>
      </c>
      <c r="G18" s="244"/>
      <c r="H18" s="176"/>
      <c r="I18" s="186"/>
      <c r="J18" s="66"/>
      <c r="K18" s="186"/>
    </row>
    <row r="19" spans="1:17" ht="12" customHeight="1">
      <c r="A19" s="66">
        <v>-4</v>
      </c>
      <c r="B19" s="189" t="s">
        <v>242</v>
      </c>
      <c r="C19" s="68"/>
      <c r="D19" s="189"/>
      <c r="E19" s="243"/>
      <c r="F19" s="186"/>
      <c r="G19" s="66"/>
      <c r="H19" s="66"/>
      <c r="I19" s="186"/>
      <c r="K19" s="184"/>
    </row>
    <row r="20" spans="1:17" ht="12" customHeight="1">
      <c r="A20" s="68"/>
      <c r="B20" s="187"/>
      <c r="C20" s="242">
        <v>27</v>
      </c>
      <c r="D20" s="188" t="str">
        <f>B21</f>
        <v>ШАПЕЙ Т.</v>
      </c>
      <c r="E20" s="244"/>
      <c r="F20" s="186"/>
      <c r="G20" s="66"/>
      <c r="H20" s="66"/>
      <c r="I20" s="186"/>
      <c r="K20" s="184"/>
    </row>
    <row r="21" spans="1:17" ht="12" customHeight="1">
      <c r="A21" s="241">
        <v>-13</v>
      </c>
      <c r="B21" s="188" t="s">
        <v>369</v>
      </c>
      <c r="C21" s="244"/>
      <c r="D21" s="186"/>
      <c r="E21" s="66"/>
      <c r="F21" s="186"/>
      <c r="G21" s="66"/>
      <c r="H21" s="66"/>
      <c r="I21" s="186"/>
      <c r="K21" s="184"/>
    </row>
    <row r="22" spans="1:17" ht="12" customHeight="1">
      <c r="A22" s="241"/>
      <c r="B22" s="186"/>
      <c r="C22" s="66"/>
      <c r="D22" s="186"/>
      <c r="E22" s="66">
        <v>-20</v>
      </c>
      <c r="F22" s="186" t="str">
        <f>[1]Кв.Ж.1л.!F64</f>
        <v>ЗУБКОВА Е.</v>
      </c>
      <c r="G22" s="66"/>
      <c r="H22" s="66"/>
      <c r="I22" s="186"/>
      <c r="J22" s="66"/>
      <c r="K22" s="189"/>
    </row>
    <row r="23" spans="1:17" ht="12" customHeight="1">
      <c r="A23" s="66">
        <v>-5</v>
      </c>
      <c r="B23" s="186" t="s">
        <v>242</v>
      </c>
      <c r="C23" s="66"/>
      <c r="D23" s="186"/>
      <c r="E23" s="66"/>
      <c r="F23" s="187"/>
      <c r="G23" s="242">
        <v>38</v>
      </c>
      <c r="H23" s="176"/>
      <c r="I23" s="186"/>
      <c r="J23" s="66"/>
      <c r="K23" s="189"/>
    </row>
    <row r="24" spans="1:17" ht="12" customHeight="1">
      <c r="A24" s="178"/>
      <c r="B24" s="190"/>
      <c r="C24" s="242">
        <v>28</v>
      </c>
      <c r="D24" s="186" t="str">
        <f>B25</f>
        <v>КАЛЫКБАЙ М.</v>
      </c>
      <c r="E24" s="66"/>
      <c r="F24" s="189"/>
      <c r="G24" s="243"/>
      <c r="H24" s="176"/>
      <c r="I24" s="186" t="str">
        <f>F26</f>
        <v>КАЛЫКБАЙ М.</v>
      </c>
      <c r="J24" s="66"/>
      <c r="K24" s="189"/>
    </row>
    <row r="25" spans="1:17" ht="12" customHeight="1">
      <c r="A25" s="241">
        <v>-12</v>
      </c>
      <c r="B25" s="191" t="str">
        <f>[1]Кв.Ж.1л.!D34</f>
        <v>КАЛЫКБАЙ М.</v>
      </c>
      <c r="C25" s="244"/>
      <c r="D25" s="187"/>
      <c r="E25" s="242">
        <v>34</v>
      </c>
      <c r="F25" s="189"/>
      <c r="G25" s="243"/>
      <c r="H25" s="75"/>
      <c r="I25" s="187"/>
      <c r="J25" s="242">
        <v>41</v>
      </c>
      <c r="K25" s="189"/>
    </row>
    <row r="26" spans="1:17" ht="12" customHeight="1">
      <c r="A26" s="241"/>
      <c r="B26" s="190"/>
      <c r="C26" s="68"/>
      <c r="D26" s="189"/>
      <c r="E26" s="243"/>
      <c r="F26" s="188" t="str">
        <f>D24</f>
        <v>КАЛЫКБАЙ М.</v>
      </c>
      <c r="G26" s="244"/>
      <c r="H26" s="176"/>
      <c r="I26" s="189"/>
      <c r="J26" s="243"/>
      <c r="K26" s="189"/>
    </row>
    <row r="27" spans="1:17" ht="12" customHeight="1">
      <c r="A27" s="66">
        <v>-6</v>
      </c>
      <c r="B27" s="189" t="s">
        <v>242</v>
      </c>
      <c r="C27" s="68"/>
      <c r="D27" s="189"/>
      <c r="E27" s="243"/>
      <c r="F27" s="186"/>
      <c r="G27" s="66"/>
      <c r="H27" s="68"/>
      <c r="I27" s="189"/>
      <c r="J27" s="243"/>
      <c r="K27" s="189"/>
    </row>
    <row r="28" spans="1:17" ht="12" customHeight="1">
      <c r="A28" s="68"/>
      <c r="B28" s="187"/>
      <c r="C28" s="242">
        <v>29</v>
      </c>
      <c r="D28" s="188" t="str">
        <f>B29</f>
        <v>БЕКИШ А.</v>
      </c>
      <c r="E28" s="244"/>
      <c r="F28" s="186"/>
      <c r="G28" s="66"/>
      <c r="H28" s="68"/>
      <c r="I28" s="189"/>
      <c r="J28" s="243"/>
      <c r="K28" s="188" t="str">
        <f>I32</f>
        <v>ОТЕПОВА А.</v>
      </c>
      <c r="L28" s="66"/>
    </row>
    <row r="29" spans="1:17" ht="12" customHeight="1">
      <c r="A29" s="241">
        <v>-11</v>
      </c>
      <c r="B29" s="188" t="str">
        <f>[1]Кв.Ж.1л.!D26</f>
        <v>БЕКИШ А.</v>
      </c>
      <c r="C29" s="244"/>
      <c r="D29" s="186"/>
      <c r="E29" s="66"/>
      <c r="F29" s="186"/>
      <c r="G29" s="66"/>
      <c r="H29" s="68"/>
      <c r="I29" s="189"/>
      <c r="J29" s="243"/>
      <c r="K29" s="186"/>
      <c r="L29" s="66"/>
    </row>
    <row r="30" spans="1:17" ht="12" customHeight="1">
      <c r="A30" s="241"/>
      <c r="B30" s="186"/>
      <c r="C30" s="66"/>
      <c r="D30" s="186"/>
      <c r="E30" s="66">
        <v>-19</v>
      </c>
      <c r="F30" s="186" t="str">
        <f>[1]Кв.Ж.1л.!F48</f>
        <v>ИЛЬЯС А.</v>
      </c>
      <c r="G30" s="66"/>
      <c r="H30" s="68"/>
      <c r="I30" s="189"/>
      <c r="J30" s="243"/>
      <c r="K30" s="186"/>
      <c r="L30" s="66"/>
      <c r="M30" s="66"/>
      <c r="N30" s="66"/>
      <c r="O30" s="66"/>
      <c r="P30" s="77"/>
      <c r="Q30" s="66"/>
    </row>
    <row r="31" spans="1:17" ht="12" customHeight="1">
      <c r="A31" s="66">
        <v>-7</v>
      </c>
      <c r="B31" s="186" t="s">
        <v>242</v>
      </c>
      <c r="C31" s="66"/>
      <c r="D31" s="186"/>
      <c r="E31" s="66"/>
      <c r="F31" s="187"/>
      <c r="G31" s="242">
        <v>39</v>
      </c>
      <c r="H31" s="176"/>
      <c r="I31" s="189"/>
      <c r="J31" s="243"/>
      <c r="K31" s="186"/>
      <c r="L31" s="66"/>
      <c r="M31" s="66"/>
      <c r="N31" s="66"/>
      <c r="O31" s="66"/>
      <c r="P31" s="77"/>
      <c r="Q31" s="66"/>
    </row>
    <row r="32" spans="1:17" ht="12" customHeight="1">
      <c r="A32" s="68"/>
      <c r="B32" s="187"/>
      <c r="C32" s="242">
        <v>30</v>
      </c>
      <c r="D32" s="186" t="str">
        <f>B33</f>
        <v>УСИПБАЕВА А.</v>
      </c>
      <c r="E32" s="66"/>
      <c r="F32" s="189"/>
      <c r="G32" s="243"/>
      <c r="H32" s="76"/>
      <c r="I32" s="188" t="str">
        <f>F34</f>
        <v>ОТЕПОВА А.</v>
      </c>
      <c r="J32" s="244"/>
      <c r="K32" s="186"/>
      <c r="L32" s="66"/>
      <c r="M32" s="66"/>
      <c r="N32" s="66"/>
    </row>
    <row r="33" spans="1:24" ht="12" customHeight="1">
      <c r="A33" s="241">
        <v>-10</v>
      </c>
      <c r="B33" s="188" t="str">
        <f>[1]Кв.Ж.1л.!D14</f>
        <v>УСИПБАЕВА А.</v>
      </c>
      <c r="C33" s="244"/>
      <c r="D33" s="187"/>
      <c r="E33" s="242">
        <v>35</v>
      </c>
      <c r="F33" s="189"/>
      <c r="G33" s="243"/>
      <c r="H33" s="176"/>
      <c r="I33" s="186"/>
      <c r="J33" s="66"/>
      <c r="K33" s="186"/>
    </row>
    <row r="34" spans="1:24" ht="12" customHeight="1">
      <c r="A34" s="241"/>
      <c r="B34" s="187"/>
      <c r="C34" s="68"/>
      <c r="D34" s="189"/>
      <c r="E34" s="243"/>
      <c r="F34" s="188" t="str">
        <f>D36</f>
        <v>ОТЕПОВА А.</v>
      </c>
      <c r="G34" s="244"/>
      <c r="I34" s="184"/>
      <c r="K34" s="184"/>
      <c r="O34" s="72"/>
      <c r="P34" s="179"/>
    </row>
    <row r="35" spans="1:24" ht="12" customHeight="1">
      <c r="A35" s="66">
        <v>-8</v>
      </c>
      <c r="B35" s="189" t="str">
        <f>[1]Кв.Ж.1л.!B61</f>
        <v>МОЧАЛКИНА В.</v>
      </c>
      <c r="C35" s="68"/>
      <c r="D35" s="189"/>
      <c r="E35" s="243"/>
      <c r="F35" s="186"/>
      <c r="G35" s="66">
        <v>-40</v>
      </c>
      <c r="I35" s="182" t="str">
        <f>I8</f>
        <v>АЗАТОВА О.</v>
      </c>
      <c r="J35" s="78"/>
      <c r="O35" s="72"/>
      <c r="P35" s="179"/>
    </row>
    <row r="36" spans="1:24" ht="12" customHeight="1">
      <c r="A36" s="68"/>
      <c r="B36" s="187"/>
      <c r="C36" s="242">
        <v>31</v>
      </c>
      <c r="D36" s="188" t="str">
        <f>B37</f>
        <v>ОТЕПОВА А.</v>
      </c>
      <c r="E36" s="244"/>
      <c r="F36" s="186"/>
      <c r="G36" s="66"/>
      <c r="I36" s="91"/>
      <c r="J36" s="192"/>
      <c r="K36" s="182" t="str">
        <f>I37</f>
        <v>КАЛЫКБАЙ М.</v>
      </c>
      <c r="O36" s="72"/>
      <c r="P36" s="179"/>
    </row>
    <row r="37" spans="1:24" ht="12" customHeight="1">
      <c r="A37" s="241">
        <v>-9</v>
      </c>
      <c r="B37" s="188" t="str">
        <f>[1]Кв.Ж.1л.!D6</f>
        <v>ОТЕПОВА А.</v>
      </c>
      <c r="C37" s="244"/>
      <c r="D37" s="186"/>
      <c r="E37" s="66"/>
      <c r="F37" s="186"/>
      <c r="G37" s="66">
        <v>-41</v>
      </c>
      <c r="I37" s="182" t="str">
        <f>I24</f>
        <v>КАЛЫКБАЙ М.</v>
      </c>
      <c r="J37" s="193"/>
      <c r="O37" s="72"/>
      <c r="P37" s="179"/>
    </row>
    <row r="38" spans="1:24" ht="12" customHeight="1">
      <c r="A38" s="241"/>
      <c r="B38" s="186"/>
      <c r="C38" s="66"/>
      <c r="D38" s="186"/>
      <c r="E38" s="66"/>
      <c r="F38" s="186"/>
      <c r="G38" s="216"/>
      <c r="H38" s="216"/>
      <c r="I38" s="216"/>
      <c r="J38" s="216"/>
      <c r="K38" s="216"/>
      <c r="O38" s="72"/>
      <c r="P38" s="179"/>
      <c r="Q38" s="216"/>
    </row>
    <row r="39" spans="1:24" ht="12" customHeight="1">
      <c r="B39" s="216" t="s">
        <v>188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</row>
    <row r="40" spans="1:24" ht="12" customHeight="1">
      <c r="B40" s="216" t="s">
        <v>190</v>
      </c>
      <c r="C40" s="216"/>
      <c r="D40" s="216"/>
      <c r="E40" s="216"/>
      <c r="F40" s="216"/>
      <c r="L40" s="216"/>
      <c r="M40" s="216"/>
      <c r="N40" s="216"/>
      <c r="O40" s="216"/>
      <c r="P40" s="216"/>
      <c r="R40" s="216"/>
      <c r="S40" s="216"/>
      <c r="T40" s="216"/>
      <c r="U40" s="216"/>
      <c r="V40" s="216"/>
      <c r="W40" s="216"/>
      <c r="X40" s="216"/>
    </row>
    <row r="41" spans="1:24" ht="12" customHeight="1">
      <c r="D41" s="184"/>
      <c r="F41" s="184"/>
    </row>
    <row r="42" spans="1:24" ht="8.1" customHeight="1"/>
    <row r="43" spans="1:24" ht="8.1" customHeight="1"/>
    <row r="44" spans="1:24" ht="8.1" customHeight="1"/>
    <row r="45" spans="1:24" ht="8.1" customHeight="1"/>
    <row r="46" spans="1:24" ht="8.1" customHeight="1"/>
    <row r="47" spans="1:24" ht="8.1" customHeight="1"/>
    <row r="48" spans="1:24" ht="8.1" customHeight="1"/>
    <row r="49" spans="23:24" ht="8.1" customHeight="1"/>
    <row r="50" spans="23:24" ht="8.1" customHeight="1"/>
    <row r="51" spans="23:24" ht="8.1" customHeight="1"/>
    <row r="52" spans="23:24" ht="8.1" customHeight="1"/>
    <row r="53" spans="23:24" ht="8.1" customHeight="1"/>
    <row r="54" spans="23:24" ht="8.1" customHeight="1"/>
    <row r="55" spans="23:24" ht="8.1" customHeight="1"/>
    <row r="56" spans="23:24" ht="8.1" customHeight="1"/>
    <row r="57" spans="23:24" ht="8.1" customHeight="1"/>
    <row r="58" spans="23:24" ht="8.1" customHeight="1">
      <c r="W58" s="72"/>
      <c r="X58" s="72"/>
    </row>
    <row r="59" spans="23:24" ht="8.1" customHeight="1">
      <c r="W59" s="72"/>
      <c r="X59" s="72"/>
    </row>
    <row r="60" spans="23:24" ht="8.1" customHeight="1">
      <c r="W60" s="72"/>
      <c r="X60" s="72"/>
    </row>
    <row r="61" spans="23:24" ht="8.1" customHeight="1">
      <c r="W61" s="72"/>
      <c r="X61" s="72"/>
    </row>
    <row r="62" spans="23:24" ht="8.1" customHeight="1">
      <c r="W62" s="72"/>
      <c r="X62" s="72"/>
    </row>
    <row r="63" spans="23:24" ht="8.1" customHeight="1">
      <c r="W63" s="72"/>
      <c r="X63" s="72"/>
    </row>
    <row r="64" spans="23:24" ht="8.1" customHeight="1">
      <c r="W64" s="72"/>
      <c r="X64" s="72"/>
    </row>
    <row r="65" spans="23:24">
      <c r="W65" s="72"/>
      <c r="X65" s="72"/>
    </row>
    <row r="66" spans="23:24">
      <c r="W66" s="72"/>
      <c r="X66" s="72"/>
    </row>
    <row r="67" spans="23:24">
      <c r="W67" s="72"/>
      <c r="X67" s="72"/>
    </row>
    <row r="68" spans="23:24">
      <c r="W68" s="66"/>
      <c r="X68" s="72"/>
    </row>
    <row r="69" spans="23:24">
      <c r="W69" s="66"/>
      <c r="X69" s="72"/>
    </row>
  </sheetData>
  <mergeCells count="30">
    <mergeCell ref="B1:K1"/>
    <mergeCell ref="B2:K2"/>
    <mergeCell ref="B3:K3"/>
    <mergeCell ref="B4:K4"/>
    <mergeCell ref="G7:G10"/>
    <mergeCell ref="C8:C9"/>
    <mergeCell ref="A9:A10"/>
    <mergeCell ref="E9:E12"/>
    <mergeCell ref="J9:J16"/>
    <mergeCell ref="C12:C13"/>
    <mergeCell ref="A13:A14"/>
    <mergeCell ref="G15:G18"/>
    <mergeCell ref="C16:C17"/>
    <mergeCell ref="A17:A18"/>
    <mergeCell ref="E17:E20"/>
    <mergeCell ref="C20:C21"/>
    <mergeCell ref="A21:A22"/>
    <mergeCell ref="G23:G26"/>
    <mergeCell ref="C24:C25"/>
    <mergeCell ref="A25:A26"/>
    <mergeCell ref="E25:E28"/>
    <mergeCell ref="J25:J32"/>
    <mergeCell ref="C28:C29"/>
    <mergeCell ref="A29:A30"/>
    <mergeCell ref="G31:G34"/>
    <mergeCell ref="C32:C33"/>
    <mergeCell ref="A33:A34"/>
    <mergeCell ref="E33:E36"/>
    <mergeCell ref="C36:C37"/>
    <mergeCell ref="A37:A3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workbookViewId="0">
      <selection activeCell="H5" sqref="H5"/>
    </sheetView>
  </sheetViews>
  <sheetFormatPr defaultColWidth="9.109375" defaultRowHeight="14.4"/>
  <cols>
    <col min="1" max="1" width="2.88671875" customWidth="1"/>
    <col min="2" max="2" width="17.109375" customWidth="1"/>
    <col min="3" max="3" width="2.88671875" customWidth="1"/>
    <col min="4" max="4" width="17.109375" customWidth="1"/>
    <col min="5" max="5" width="2.88671875" customWidth="1"/>
    <col min="6" max="6" width="17" customWidth="1"/>
    <col min="7" max="7" width="2.44140625" customWidth="1"/>
    <col min="8" max="8" width="17.109375" customWidth="1"/>
  </cols>
  <sheetData>
    <row r="1" spans="1:8" ht="17.399999999999999">
      <c r="B1" s="247" t="s">
        <v>361</v>
      </c>
      <c r="C1" s="247"/>
      <c r="D1" s="247"/>
      <c r="E1" s="247"/>
      <c r="F1" s="247"/>
      <c r="G1" s="247"/>
      <c r="H1" s="247"/>
    </row>
    <row r="2" spans="1:8" ht="15.6">
      <c r="B2" s="248" t="s">
        <v>362</v>
      </c>
      <c r="C2" s="248"/>
      <c r="D2" s="248"/>
      <c r="E2" s="248"/>
      <c r="F2" s="248"/>
      <c r="G2" s="248"/>
      <c r="H2" s="248"/>
    </row>
    <row r="3" spans="1:8" ht="16.2">
      <c r="B3" s="249" t="s">
        <v>363</v>
      </c>
      <c r="C3" s="249"/>
      <c r="D3" s="249"/>
      <c r="E3" s="249"/>
      <c r="F3" s="249"/>
      <c r="G3" s="249"/>
      <c r="H3" s="249"/>
    </row>
    <row r="4" spans="1:8" ht="15.6">
      <c r="B4" s="250" t="s">
        <v>364</v>
      </c>
      <c r="C4" s="250"/>
      <c r="D4" s="250"/>
      <c r="E4" s="250"/>
      <c r="F4" s="250"/>
      <c r="G4" s="250"/>
      <c r="H4" s="250"/>
    </row>
    <row r="5" spans="1:8" ht="9.9" customHeight="1">
      <c r="B5" s="211"/>
      <c r="D5" s="211"/>
      <c r="F5" s="211"/>
      <c r="H5" s="211"/>
    </row>
    <row r="6" spans="1:8" ht="9.9" customHeight="1">
      <c r="A6" s="84"/>
      <c r="B6" s="183"/>
      <c r="C6" s="241">
        <v>1</v>
      </c>
      <c r="D6" s="182" t="s">
        <v>230</v>
      </c>
      <c r="E6" s="74"/>
      <c r="F6" s="184"/>
      <c r="G6" s="72"/>
      <c r="H6" s="184"/>
    </row>
    <row r="7" spans="1:8" ht="9.9" customHeight="1">
      <c r="A7" s="84"/>
      <c r="B7" s="183"/>
      <c r="C7" s="241"/>
      <c r="D7" s="185"/>
      <c r="E7" s="242">
        <v>9</v>
      </c>
      <c r="F7" s="184"/>
      <c r="G7" s="72"/>
      <c r="H7" s="184"/>
    </row>
    <row r="8" spans="1:8" ht="9.9" customHeight="1">
      <c r="A8" s="84"/>
      <c r="B8" s="184"/>
      <c r="C8" s="66"/>
      <c r="D8" s="183"/>
      <c r="E8" s="243"/>
      <c r="F8" s="182" t="str">
        <f>D6</f>
        <v>КУРМАМБАЕВ С.</v>
      </c>
      <c r="G8" s="74"/>
      <c r="H8" s="184"/>
    </row>
    <row r="9" spans="1:8" ht="9.9" customHeight="1">
      <c r="A9" s="84">
        <v>2</v>
      </c>
      <c r="B9" s="182" t="s">
        <v>231</v>
      </c>
      <c r="C9" s="68"/>
      <c r="D9" s="183"/>
      <c r="E9" s="243"/>
      <c r="F9" s="185"/>
      <c r="G9" s="242">
        <v>17</v>
      </c>
      <c r="H9" s="184"/>
    </row>
    <row r="10" spans="1:8" ht="9.9" customHeight="1">
      <c r="A10" s="84"/>
      <c r="B10" s="185"/>
      <c r="C10" s="242">
        <v>1</v>
      </c>
      <c r="D10" s="182" t="str">
        <f>B9</f>
        <v>ГЕРАСИМЕНКО Т.</v>
      </c>
      <c r="E10" s="244"/>
      <c r="F10" s="183"/>
      <c r="G10" s="243"/>
      <c r="H10" s="184"/>
    </row>
    <row r="11" spans="1:8" ht="9.9" customHeight="1">
      <c r="A11" s="84">
        <v>3</v>
      </c>
      <c r="B11" s="182" t="s">
        <v>242</v>
      </c>
      <c r="C11" s="244"/>
      <c r="D11" s="184"/>
      <c r="E11" s="66"/>
      <c r="F11" s="183"/>
      <c r="G11" s="243"/>
      <c r="H11" s="184"/>
    </row>
    <row r="12" spans="1:8" ht="9.9" customHeight="1">
      <c r="A12" s="84"/>
      <c r="B12" s="184"/>
      <c r="C12" s="66"/>
      <c r="D12" s="184"/>
      <c r="E12" s="66"/>
      <c r="F12" s="183"/>
      <c r="G12" s="243"/>
      <c r="H12" s="182" t="str">
        <f>F8</f>
        <v>КУРМАМБАЕВ С.</v>
      </c>
    </row>
    <row r="13" spans="1:8" ht="9.9" customHeight="1">
      <c r="A13" s="84">
        <v>4</v>
      </c>
      <c r="B13" s="182" t="s">
        <v>355</v>
      </c>
      <c r="C13" s="68"/>
      <c r="D13" s="184"/>
      <c r="E13" s="66"/>
      <c r="F13" s="183"/>
      <c r="G13" s="243"/>
      <c r="H13" s="185"/>
    </row>
    <row r="14" spans="1:8" ht="9.9" customHeight="1">
      <c r="A14" s="84"/>
      <c r="B14" s="185"/>
      <c r="C14" s="242">
        <v>2</v>
      </c>
      <c r="D14" s="182" t="str">
        <f>B15</f>
        <v>АБЕЛЬДИНОВ Д.</v>
      </c>
      <c r="E14" s="68"/>
      <c r="F14" s="183"/>
      <c r="G14" s="243"/>
      <c r="H14" s="183"/>
    </row>
    <row r="15" spans="1:8" ht="9.9" customHeight="1">
      <c r="A15" s="84">
        <v>5</v>
      </c>
      <c r="B15" s="182" t="s">
        <v>232</v>
      </c>
      <c r="C15" s="244"/>
      <c r="D15" s="185"/>
      <c r="E15" s="242">
        <v>10</v>
      </c>
      <c r="F15" s="183"/>
      <c r="G15" s="243"/>
      <c r="H15" s="183"/>
    </row>
    <row r="16" spans="1:8" ht="9.9" customHeight="1">
      <c r="A16" s="84"/>
      <c r="B16" s="184"/>
      <c r="C16" s="66"/>
      <c r="D16" s="183"/>
      <c r="E16" s="243"/>
      <c r="F16" s="182" t="str">
        <f>D18</f>
        <v>АМАН С.</v>
      </c>
      <c r="G16" s="244"/>
      <c r="H16" s="183"/>
    </row>
    <row r="17" spans="1:8" ht="9.9" customHeight="1">
      <c r="A17" s="84"/>
      <c r="B17" s="183"/>
      <c r="C17" s="68"/>
      <c r="D17" s="183"/>
      <c r="E17" s="243"/>
      <c r="F17" s="184"/>
      <c r="G17" s="66"/>
      <c r="H17" s="183"/>
    </row>
    <row r="18" spans="1:8" ht="9.9" customHeight="1">
      <c r="A18" s="84"/>
      <c r="B18" s="183"/>
      <c r="C18" s="241">
        <v>6</v>
      </c>
      <c r="D18" s="182" t="s">
        <v>233</v>
      </c>
      <c r="E18" s="244"/>
      <c r="F18" s="184"/>
      <c r="G18" s="66"/>
      <c r="H18" s="183"/>
    </row>
    <row r="19" spans="1:8" ht="9.9" customHeight="1">
      <c r="A19" s="84"/>
      <c r="B19" s="183"/>
      <c r="C19" s="241"/>
      <c r="D19" s="184"/>
      <c r="E19" s="66"/>
      <c r="F19" s="184"/>
      <c r="G19" s="66"/>
      <c r="H19" s="183"/>
    </row>
    <row r="20" spans="1:8" ht="9.9" customHeight="1">
      <c r="A20" s="84"/>
      <c r="B20" s="184"/>
      <c r="C20" s="66"/>
      <c r="D20" s="184"/>
      <c r="E20" s="66"/>
      <c r="F20" s="184"/>
      <c r="G20" s="66"/>
      <c r="H20" s="183"/>
    </row>
    <row r="21" spans="1:8" ht="9.9" customHeight="1">
      <c r="A21" s="84"/>
      <c r="B21" s="183"/>
      <c r="C21" s="68"/>
      <c r="D21" s="184"/>
      <c r="E21" s="66"/>
      <c r="F21" s="184"/>
      <c r="G21" s="66"/>
      <c r="H21" s="183"/>
    </row>
    <row r="22" spans="1:8" ht="9.9" customHeight="1">
      <c r="A22" s="84"/>
      <c r="B22" s="183"/>
      <c r="C22" s="241">
        <v>7</v>
      </c>
      <c r="D22" s="182" t="s">
        <v>234</v>
      </c>
      <c r="E22" s="68"/>
      <c r="F22" s="184"/>
      <c r="G22" s="66"/>
      <c r="H22" s="183"/>
    </row>
    <row r="23" spans="1:8" ht="9.9" customHeight="1">
      <c r="A23" s="84"/>
      <c r="B23" s="183"/>
      <c r="C23" s="241"/>
      <c r="D23" s="185"/>
      <c r="E23" s="242">
        <v>11</v>
      </c>
      <c r="F23" s="184"/>
      <c r="G23" s="66"/>
      <c r="H23" s="183"/>
    </row>
    <row r="24" spans="1:8" ht="9.9" customHeight="1">
      <c r="A24" s="84"/>
      <c r="B24" s="184"/>
      <c r="C24" s="66"/>
      <c r="D24" s="183"/>
      <c r="E24" s="243"/>
      <c r="F24" s="182" t="str">
        <f>D22</f>
        <v>ГЕРАСИМЕНКО Г.</v>
      </c>
      <c r="G24" s="68"/>
      <c r="H24" s="183"/>
    </row>
    <row r="25" spans="1:8" ht="9.9" customHeight="1">
      <c r="A25" s="84">
        <v>8</v>
      </c>
      <c r="B25" s="183" t="s">
        <v>235</v>
      </c>
      <c r="C25" s="68"/>
      <c r="D25" s="183"/>
      <c r="E25" s="243"/>
      <c r="F25" s="185"/>
      <c r="G25" s="242">
        <v>18</v>
      </c>
      <c r="H25" s="183"/>
    </row>
    <row r="26" spans="1:8" ht="9.9" customHeight="1">
      <c r="A26" s="84"/>
      <c r="B26" s="185"/>
      <c r="C26" s="245">
        <v>3</v>
      </c>
      <c r="D26" s="182" t="str">
        <f>B25</f>
        <v>БАЯНДИН Э.</v>
      </c>
      <c r="E26" s="244"/>
      <c r="F26" s="183"/>
      <c r="G26" s="243"/>
      <c r="H26" s="183"/>
    </row>
    <row r="27" spans="1:8" ht="9.9" customHeight="1">
      <c r="A27" s="84">
        <v>9</v>
      </c>
      <c r="B27" s="182" t="s">
        <v>356</v>
      </c>
      <c r="C27" s="246"/>
      <c r="D27" s="184"/>
      <c r="E27" s="66"/>
      <c r="F27" s="183"/>
      <c r="G27" s="243"/>
      <c r="H27" s="183"/>
    </row>
    <row r="28" spans="1:8" ht="9.9" customHeight="1">
      <c r="A28" s="84"/>
      <c r="B28" s="184"/>
      <c r="C28" s="66"/>
      <c r="D28" s="184"/>
      <c r="E28" s="66"/>
      <c r="F28" s="183"/>
      <c r="G28" s="243"/>
      <c r="H28" s="182" t="str">
        <f>F32</f>
        <v>СУРТУБАЕВ М.</v>
      </c>
    </row>
    <row r="29" spans="1:8" ht="9.9" customHeight="1">
      <c r="A29" s="84">
        <v>10</v>
      </c>
      <c r="B29" s="182" t="s">
        <v>241</v>
      </c>
      <c r="C29" s="68"/>
      <c r="D29" s="184"/>
      <c r="E29" s="66"/>
      <c r="F29" s="183"/>
      <c r="G29" s="243"/>
      <c r="H29" s="184"/>
    </row>
    <row r="30" spans="1:8" ht="9.9" customHeight="1">
      <c r="A30" s="84"/>
      <c r="B30" s="185"/>
      <c r="C30" s="242">
        <v>4</v>
      </c>
      <c r="D30" s="182" t="str">
        <f>B31</f>
        <v>ХАРКИ А.</v>
      </c>
      <c r="E30" s="68"/>
      <c r="F30" s="183"/>
      <c r="G30" s="243"/>
      <c r="H30" s="184"/>
    </row>
    <row r="31" spans="1:8" ht="9.9" customHeight="1">
      <c r="A31" s="84">
        <v>11</v>
      </c>
      <c r="B31" s="182" t="s">
        <v>89</v>
      </c>
      <c r="C31" s="244"/>
      <c r="D31" s="185"/>
      <c r="E31" s="242">
        <v>12</v>
      </c>
      <c r="F31" s="183"/>
      <c r="G31" s="243"/>
      <c r="H31" s="184"/>
    </row>
    <row r="32" spans="1:8" ht="9.9" customHeight="1">
      <c r="A32" s="84"/>
      <c r="B32" s="184"/>
      <c r="C32" s="66"/>
      <c r="D32" s="183"/>
      <c r="E32" s="243"/>
      <c r="F32" s="182" t="str">
        <f>D34</f>
        <v>СУРТУБАЕВ М.</v>
      </c>
      <c r="G32" s="244"/>
      <c r="H32" s="184"/>
    </row>
    <row r="33" spans="1:8" ht="9.9" customHeight="1">
      <c r="A33" s="84"/>
      <c r="B33" s="183"/>
      <c r="C33" s="68"/>
      <c r="D33" s="183"/>
      <c r="E33" s="243"/>
      <c r="F33" s="184"/>
      <c r="G33" s="66"/>
      <c r="H33" s="184"/>
    </row>
    <row r="34" spans="1:8" ht="9.9" customHeight="1">
      <c r="A34" s="84"/>
      <c r="B34" s="183"/>
      <c r="C34" s="241">
        <v>12</v>
      </c>
      <c r="D34" s="182" t="s">
        <v>236</v>
      </c>
      <c r="E34" s="244"/>
      <c r="F34" s="184"/>
      <c r="G34" s="66"/>
      <c r="H34" s="184"/>
    </row>
    <row r="35" spans="1:8" ht="9.9" customHeight="1">
      <c r="A35" s="84"/>
      <c r="B35" s="183"/>
      <c r="C35" s="241"/>
      <c r="D35" s="184"/>
      <c r="E35" s="66"/>
      <c r="F35" s="184"/>
      <c r="G35" s="66"/>
      <c r="H35" s="184"/>
    </row>
    <row r="36" spans="1:8" ht="9.9" customHeight="1">
      <c r="A36" s="84"/>
      <c r="B36" s="184"/>
      <c r="C36" s="66"/>
      <c r="D36" s="184"/>
      <c r="E36" s="66"/>
      <c r="F36" s="184"/>
      <c r="G36" s="66"/>
      <c r="H36" s="184"/>
    </row>
    <row r="37" spans="1:8" ht="9.9" customHeight="1">
      <c r="A37" s="84"/>
      <c r="B37" s="183"/>
      <c r="C37" s="68"/>
      <c r="D37" s="184"/>
      <c r="E37" s="66"/>
      <c r="F37" s="184"/>
      <c r="G37" s="66"/>
      <c r="H37" s="184"/>
    </row>
    <row r="38" spans="1:8" ht="9.9" customHeight="1">
      <c r="A38" s="84"/>
      <c r="B38" s="183"/>
      <c r="C38" s="241">
        <v>13</v>
      </c>
      <c r="D38" s="182" t="s">
        <v>237</v>
      </c>
      <c r="E38" s="68"/>
      <c r="F38" s="184"/>
      <c r="G38" s="66"/>
      <c r="H38" s="184"/>
    </row>
    <row r="39" spans="1:8" ht="9.9" customHeight="1">
      <c r="A39" s="84"/>
      <c r="B39" s="183"/>
      <c r="C39" s="241"/>
      <c r="D39" s="185"/>
      <c r="E39" s="242">
        <v>13</v>
      </c>
      <c r="F39" s="184"/>
      <c r="G39" s="66"/>
      <c r="H39" s="184"/>
    </row>
    <row r="40" spans="1:8" ht="9.9" customHeight="1">
      <c r="A40" s="84"/>
      <c r="B40" s="184"/>
      <c r="C40" s="66"/>
      <c r="D40" s="183"/>
      <c r="E40" s="243"/>
      <c r="F40" s="182" t="str">
        <f>D38</f>
        <v>ХАЛИЛОВ Р.</v>
      </c>
      <c r="G40" s="68"/>
      <c r="H40" s="184"/>
    </row>
    <row r="41" spans="1:8" ht="9.9" customHeight="1">
      <c r="A41" s="84">
        <v>14</v>
      </c>
      <c r="B41" s="182" t="s">
        <v>238</v>
      </c>
      <c r="C41" s="68"/>
      <c r="D41" s="183"/>
      <c r="E41" s="243"/>
      <c r="F41" s="185"/>
      <c r="G41" s="242">
        <v>19</v>
      </c>
      <c r="H41" s="184"/>
    </row>
    <row r="42" spans="1:8" ht="9.9" customHeight="1">
      <c r="A42" s="84"/>
      <c r="B42" s="185"/>
      <c r="C42" s="242">
        <v>5</v>
      </c>
      <c r="D42" s="182" t="str">
        <f>B43</f>
        <v>ХАРКИ  М.</v>
      </c>
      <c r="E42" s="244"/>
      <c r="F42" s="183"/>
      <c r="G42" s="243"/>
      <c r="H42" s="184"/>
    </row>
    <row r="43" spans="1:8" ht="9.9" customHeight="1">
      <c r="A43" s="84">
        <v>15</v>
      </c>
      <c r="B43" s="182" t="s">
        <v>239</v>
      </c>
      <c r="C43" s="244"/>
      <c r="D43" s="184"/>
      <c r="E43" s="66"/>
      <c r="F43" s="183"/>
      <c r="G43" s="243"/>
      <c r="H43" s="184"/>
    </row>
    <row r="44" spans="1:8" ht="9.9" customHeight="1">
      <c r="A44" s="84"/>
      <c r="B44" s="184"/>
      <c r="C44" s="66"/>
      <c r="D44" s="183"/>
      <c r="E44" s="68"/>
      <c r="F44" s="183"/>
      <c r="G44" s="243"/>
      <c r="H44" s="182" t="str">
        <f>F40</f>
        <v>ХАЛИЛОВ Р.</v>
      </c>
    </row>
    <row r="45" spans="1:8" ht="9.9" customHeight="1">
      <c r="A45" s="84">
        <v>16</v>
      </c>
      <c r="B45" s="182" t="s">
        <v>357</v>
      </c>
      <c r="C45" s="68"/>
      <c r="D45" s="183"/>
      <c r="E45" s="68"/>
      <c r="F45" s="183"/>
      <c r="G45" s="243"/>
      <c r="H45" s="185"/>
    </row>
    <row r="46" spans="1:8" ht="9.9" customHeight="1">
      <c r="A46" s="84"/>
      <c r="B46" s="185"/>
      <c r="C46" s="242">
        <v>6</v>
      </c>
      <c r="D46" s="182" t="str">
        <f>B47</f>
        <v>ХАРКИ А-М.</v>
      </c>
      <c r="E46" s="68"/>
      <c r="F46" s="183"/>
      <c r="G46" s="243"/>
      <c r="H46" s="183"/>
    </row>
    <row r="47" spans="1:8" ht="9.9" customHeight="1">
      <c r="A47" s="84">
        <v>17</v>
      </c>
      <c r="B47" s="182" t="s">
        <v>92</v>
      </c>
      <c r="C47" s="244"/>
      <c r="D47" s="185"/>
      <c r="E47" s="242">
        <v>14</v>
      </c>
      <c r="F47" s="183"/>
      <c r="G47" s="243"/>
      <c r="H47" s="183"/>
    </row>
    <row r="48" spans="1:8" ht="9.9" customHeight="1">
      <c r="A48" s="84"/>
      <c r="B48" s="184"/>
      <c r="C48" s="66"/>
      <c r="D48" s="183"/>
      <c r="E48" s="243"/>
      <c r="F48" s="182" t="str">
        <f>D46</f>
        <v>ХАРКИ А-М.</v>
      </c>
      <c r="G48" s="244"/>
      <c r="H48" s="183"/>
    </row>
    <row r="49" spans="1:8" ht="9.9" customHeight="1">
      <c r="A49" s="84"/>
      <c r="B49" s="183"/>
      <c r="C49" s="68"/>
      <c r="D49" s="183"/>
      <c r="E49" s="243"/>
      <c r="F49" s="184"/>
      <c r="G49" s="66"/>
      <c r="H49" s="183"/>
    </row>
    <row r="50" spans="1:8" ht="9.9" customHeight="1">
      <c r="A50" s="84"/>
      <c r="B50" s="183"/>
      <c r="C50" s="241">
        <v>18</v>
      </c>
      <c r="D50" s="182" t="s">
        <v>240</v>
      </c>
      <c r="E50" s="244"/>
      <c r="F50" s="184"/>
      <c r="G50" s="66"/>
      <c r="H50" s="183"/>
    </row>
    <row r="51" spans="1:8" ht="9.9" customHeight="1">
      <c r="A51" s="84"/>
      <c r="B51" s="183"/>
      <c r="C51" s="241"/>
      <c r="D51" s="184"/>
      <c r="E51" s="66"/>
      <c r="F51" s="184"/>
      <c r="G51" s="66"/>
      <c r="H51" s="183"/>
    </row>
    <row r="52" spans="1:8" ht="9.9" customHeight="1">
      <c r="A52" s="84"/>
      <c r="B52" s="184"/>
      <c r="C52" s="66"/>
      <c r="D52" s="184"/>
      <c r="E52" s="66"/>
      <c r="F52" s="184"/>
      <c r="G52" s="66"/>
      <c r="H52" s="183"/>
    </row>
    <row r="53" spans="1:8" ht="9.9" customHeight="1">
      <c r="A53" s="84"/>
      <c r="B53" s="183"/>
      <c r="C53" s="68"/>
      <c r="D53" s="184"/>
      <c r="E53" s="66"/>
      <c r="F53" s="184"/>
      <c r="G53" s="66"/>
      <c r="H53" s="183"/>
    </row>
    <row r="54" spans="1:8" ht="9.9" customHeight="1">
      <c r="A54" s="84"/>
      <c r="B54" s="183"/>
      <c r="C54" s="241">
        <v>19</v>
      </c>
      <c r="D54" s="182" t="s">
        <v>91</v>
      </c>
      <c r="E54" s="68"/>
      <c r="F54" s="184"/>
      <c r="G54" s="66"/>
      <c r="H54" s="183"/>
    </row>
    <row r="55" spans="1:8" ht="9.9" customHeight="1">
      <c r="A55" s="84"/>
      <c r="B55" s="183"/>
      <c r="C55" s="241"/>
      <c r="D55" s="185"/>
      <c r="E55" s="242">
        <v>15</v>
      </c>
      <c r="F55" s="184"/>
      <c r="G55" s="66"/>
      <c r="H55" s="183"/>
    </row>
    <row r="56" spans="1:8" ht="9.9" customHeight="1">
      <c r="A56" s="84"/>
      <c r="B56" s="184"/>
      <c r="C56" s="66"/>
      <c r="D56" s="183"/>
      <c r="E56" s="243"/>
      <c r="F56" s="182" t="str">
        <f>D54</f>
        <v>КИМ Т.</v>
      </c>
      <c r="G56" s="68"/>
      <c r="H56" s="183"/>
    </row>
    <row r="57" spans="1:8" ht="9.9" customHeight="1">
      <c r="A57" s="84">
        <v>20</v>
      </c>
      <c r="B57" s="182" t="s">
        <v>358</v>
      </c>
      <c r="C57" s="68"/>
      <c r="D57" s="183"/>
      <c r="E57" s="243"/>
      <c r="F57" s="185"/>
      <c r="G57" s="242">
        <v>20</v>
      </c>
      <c r="H57" s="183"/>
    </row>
    <row r="58" spans="1:8" ht="9.9" customHeight="1">
      <c r="A58" s="84"/>
      <c r="B58" s="185"/>
      <c r="C58" s="242">
        <v>7</v>
      </c>
      <c r="D58" s="182" t="str">
        <f>B59</f>
        <v>НИЕТКАЛИЕВ Б.</v>
      </c>
      <c r="E58" s="244"/>
      <c r="F58" s="183"/>
      <c r="G58" s="243"/>
      <c r="H58" s="183"/>
    </row>
    <row r="59" spans="1:8" ht="9.9" customHeight="1">
      <c r="A59" s="84">
        <v>21</v>
      </c>
      <c r="B59" s="182" t="s">
        <v>359</v>
      </c>
      <c r="C59" s="244"/>
      <c r="D59" s="184"/>
      <c r="E59" s="66"/>
      <c r="F59" s="183"/>
      <c r="G59" s="243"/>
      <c r="H59" s="183"/>
    </row>
    <row r="60" spans="1:8" ht="9.9" customHeight="1">
      <c r="A60" s="84"/>
      <c r="B60" s="184"/>
      <c r="C60" s="66"/>
      <c r="D60" s="184"/>
      <c r="E60" s="66"/>
      <c r="F60" s="183"/>
      <c r="G60" s="243"/>
      <c r="H60" s="182" t="str">
        <f>F56</f>
        <v>КИМ Т.</v>
      </c>
    </row>
    <row r="61" spans="1:8" ht="9.9" customHeight="1">
      <c r="A61" s="84">
        <v>22</v>
      </c>
      <c r="B61" s="182" t="s">
        <v>242</v>
      </c>
      <c r="C61" s="68"/>
      <c r="D61" s="184"/>
      <c r="E61" s="66"/>
      <c r="F61" s="183"/>
      <c r="G61" s="243"/>
      <c r="H61" s="184"/>
    </row>
    <row r="62" spans="1:8" ht="9.9" customHeight="1">
      <c r="A62" s="84"/>
      <c r="B62" s="185"/>
      <c r="C62" s="242">
        <v>8</v>
      </c>
      <c r="D62" s="182" t="str">
        <f>B63</f>
        <v>САРСЕНБАЙ Д.</v>
      </c>
      <c r="E62" s="68"/>
      <c r="F62" s="183"/>
      <c r="G62" s="243"/>
      <c r="H62" s="184"/>
    </row>
    <row r="63" spans="1:8" ht="9.9" customHeight="1">
      <c r="A63" s="84">
        <v>23</v>
      </c>
      <c r="B63" s="182" t="s">
        <v>90</v>
      </c>
      <c r="C63" s="244"/>
      <c r="D63" s="185"/>
      <c r="E63" s="242">
        <v>16</v>
      </c>
      <c r="F63" s="183"/>
      <c r="G63" s="243"/>
      <c r="H63" s="184"/>
    </row>
    <row r="64" spans="1:8" ht="9.9" customHeight="1">
      <c r="A64" s="84"/>
      <c r="B64" s="184"/>
      <c r="C64" s="66"/>
      <c r="D64" s="183"/>
      <c r="E64" s="243"/>
      <c r="F64" s="182" t="str">
        <f>D66</f>
        <v>ГЕРАСИМЕНКО А.</v>
      </c>
      <c r="G64" s="244"/>
      <c r="H64" s="184"/>
    </row>
    <row r="65" spans="1:24" ht="9.9" customHeight="1">
      <c r="A65" s="84"/>
      <c r="B65" s="183"/>
      <c r="C65" s="68"/>
      <c r="D65" s="183"/>
      <c r="E65" s="243"/>
      <c r="F65" s="184"/>
      <c r="G65" s="72"/>
      <c r="H65" s="181"/>
    </row>
    <row r="66" spans="1:24" ht="9.9" customHeight="1">
      <c r="A66" s="84"/>
      <c r="B66" s="183"/>
      <c r="C66" s="241">
        <v>24</v>
      </c>
      <c r="D66" s="182" t="s">
        <v>152</v>
      </c>
      <c r="E66" s="244"/>
      <c r="F66" s="184"/>
      <c r="G66" s="72"/>
      <c r="H66" s="181"/>
    </row>
    <row r="67" spans="1:24" ht="9.9" customHeight="1">
      <c r="A67" s="84"/>
      <c r="B67" s="183"/>
      <c r="C67" s="241"/>
      <c r="D67" s="184"/>
      <c r="E67" s="72"/>
      <c r="F67" s="184"/>
      <c r="G67" s="72"/>
      <c r="H67" s="181"/>
    </row>
    <row r="68" spans="1:24" ht="9.9" customHeight="1">
      <c r="B68" s="211"/>
      <c r="D68" s="180"/>
      <c r="F68" s="181"/>
      <c r="H68" s="181"/>
    </row>
    <row r="69" spans="1:24" ht="9.9" customHeight="1">
      <c r="B69" s="205" t="s">
        <v>188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</row>
    <row r="70" spans="1:24" ht="9.9" customHeight="1">
      <c r="B70" s="239" t="s">
        <v>561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</row>
    <row r="71" spans="1:24" ht="9.9" customHeight="1">
      <c r="D71" s="180"/>
      <c r="H71" s="181"/>
    </row>
    <row r="72" spans="1:24" ht="9.9" customHeight="1">
      <c r="D72" s="180"/>
    </row>
    <row r="73" spans="1:24" ht="9.9" customHeight="1"/>
    <row r="74" spans="1:24" ht="9.9" customHeight="1"/>
    <row r="75" spans="1:24" ht="8.4" customHeight="1"/>
  </sheetData>
  <mergeCells count="33">
    <mergeCell ref="B1:H1"/>
    <mergeCell ref="B2:H2"/>
    <mergeCell ref="B3:H3"/>
    <mergeCell ref="B4:H4"/>
    <mergeCell ref="C6:C7"/>
    <mergeCell ref="E7:E10"/>
    <mergeCell ref="G9:G16"/>
    <mergeCell ref="C10:C11"/>
    <mergeCell ref="C14:C15"/>
    <mergeCell ref="E15:E18"/>
    <mergeCell ref="C18:C19"/>
    <mergeCell ref="C22:C23"/>
    <mergeCell ref="E23:E26"/>
    <mergeCell ref="G25:G32"/>
    <mergeCell ref="C26:C27"/>
    <mergeCell ref="C30:C31"/>
    <mergeCell ref="E31:E34"/>
    <mergeCell ref="C34:C35"/>
    <mergeCell ref="C38:C39"/>
    <mergeCell ref="E39:E42"/>
    <mergeCell ref="G41:G48"/>
    <mergeCell ref="C42:C43"/>
    <mergeCell ref="C46:C47"/>
    <mergeCell ref="E47:E50"/>
    <mergeCell ref="C50:C51"/>
    <mergeCell ref="B70:X70"/>
    <mergeCell ref="C54:C55"/>
    <mergeCell ref="E55:E58"/>
    <mergeCell ref="G57:G64"/>
    <mergeCell ref="C58:C59"/>
    <mergeCell ref="C62:C63"/>
    <mergeCell ref="E63:E66"/>
    <mergeCell ref="C66:C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J5" sqref="J5"/>
    </sheetView>
  </sheetViews>
  <sheetFormatPr defaultColWidth="9.109375" defaultRowHeight="14.4"/>
  <cols>
    <col min="1" max="1" width="2.88671875" customWidth="1"/>
    <col min="2" max="2" width="19.6640625" style="184" customWidth="1"/>
    <col min="3" max="3" width="2.88671875" customWidth="1"/>
    <col min="4" max="4" width="20.33203125" customWidth="1"/>
    <col min="5" max="5" width="2.88671875" customWidth="1"/>
    <col min="6" max="6" width="19.5546875" customWidth="1"/>
    <col min="7" max="7" width="4" customWidth="1"/>
    <col min="8" max="8" width="0.109375" customWidth="1"/>
    <col min="9" max="9" width="20.44140625" customWidth="1"/>
    <col min="10" max="10" width="3.44140625" customWidth="1"/>
    <col min="11" max="11" width="20" customWidth="1"/>
    <col min="12" max="12" width="2.88671875" customWidth="1"/>
    <col min="13" max="13" width="14.44140625" customWidth="1"/>
    <col min="14" max="14" width="2.88671875" customWidth="1"/>
    <col min="15" max="15" width="14.44140625" customWidth="1"/>
    <col min="16" max="16" width="3.109375" customWidth="1"/>
    <col min="17" max="17" width="13" customWidth="1"/>
    <col min="18" max="18" width="3.5546875" customWidth="1"/>
    <col min="19" max="19" width="10.88671875" customWidth="1"/>
    <col min="20" max="20" width="3" customWidth="1"/>
    <col min="21" max="21" width="10.88671875" customWidth="1"/>
    <col min="22" max="22" width="2.6640625" customWidth="1"/>
  </cols>
  <sheetData>
    <row r="1" spans="1:28" ht="18">
      <c r="B1" s="247" t="s">
        <v>361</v>
      </c>
      <c r="C1" s="247"/>
      <c r="D1" s="247"/>
      <c r="E1" s="247"/>
      <c r="F1" s="247"/>
      <c r="G1" s="247"/>
      <c r="H1" s="247"/>
      <c r="I1" s="247"/>
      <c r="J1" s="247"/>
      <c r="K1" s="247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ht="15.75" customHeight="1">
      <c r="B2" s="248" t="s">
        <v>362</v>
      </c>
      <c r="C2" s="248"/>
      <c r="D2" s="248"/>
      <c r="E2" s="248"/>
      <c r="F2" s="248"/>
      <c r="G2" s="248"/>
      <c r="H2" s="248"/>
      <c r="I2" s="248"/>
      <c r="J2" s="248"/>
      <c r="K2" s="248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5.75" customHeight="1">
      <c r="B3" s="249" t="s">
        <v>363</v>
      </c>
      <c r="C3" s="249"/>
      <c r="D3" s="249"/>
      <c r="E3" s="249"/>
      <c r="F3" s="249"/>
      <c r="G3" s="249"/>
      <c r="H3" s="249"/>
      <c r="I3" s="249"/>
      <c r="J3" s="249"/>
      <c r="K3" s="249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</row>
    <row r="4" spans="1:28" ht="15" customHeight="1">
      <c r="A4" s="66"/>
      <c r="B4" s="250" t="s">
        <v>364</v>
      </c>
      <c r="C4" s="250"/>
      <c r="D4" s="250"/>
      <c r="E4" s="250"/>
      <c r="F4" s="250"/>
      <c r="G4" s="250"/>
      <c r="H4" s="250"/>
      <c r="I4" s="250"/>
      <c r="J4" s="250"/>
      <c r="K4" s="250"/>
      <c r="M4" s="2"/>
    </row>
    <row r="5" spans="1:28" ht="12" customHeight="1">
      <c r="A5" s="66"/>
      <c r="B5" s="186"/>
      <c r="C5" s="66"/>
      <c r="D5" s="186"/>
      <c r="E5" s="66"/>
      <c r="F5" s="186"/>
      <c r="G5" s="66"/>
      <c r="H5" s="66"/>
      <c r="I5" s="186"/>
      <c r="K5" s="184" t="s">
        <v>365</v>
      </c>
    </row>
    <row r="6" spans="1:28" ht="12" customHeight="1">
      <c r="A6" s="66"/>
      <c r="B6" s="186"/>
      <c r="C6" s="66"/>
      <c r="D6" s="186"/>
      <c r="E6" s="66">
        <v>-18</v>
      </c>
      <c r="F6" s="186" t="s">
        <v>234</v>
      </c>
      <c r="G6" s="66"/>
      <c r="H6" s="66"/>
      <c r="I6" s="186"/>
      <c r="J6" s="66"/>
      <c r="K6" s="189"/>
    </row>
    <row r="7" spans="1:28" ht="12" customHeight="1">
      <c r="A7" s="66">
        <v>-1</v>
      </c>
      <c r="B7" s="186" t="s">
        <v>242</v>
      </c>
      <c r="C7" s="66"/>
      <c r="D7" s="186"/>
      <c r="E7" s="66"/>
      <c r="F7" s="187"/>
      <c r="G7" s="242">
        <v>36</v>
      </c>
      <c r="H7" s="176"/>
      <c r="I7" s="186"/>
      <c r="J7" s="66"/>
      <c r="K7" s="189"/>
    </row>
    <row r="8" spans="1:28" ht="12" customHeight="1">
      <c r="A8" s="68"/>
      <c r="B8" s="187"/>
      <c r="C8" s="242">
        <v>24</v>
      </c>
      <c r="D8" s="186" t="str">
        <f>B9</f>
        <v>САРСЕНБАЙ Д.</v>
      </c>
      <c r="E8" s="66"/>
      <c r="F8" s="189"/>
      <c r="G8" s="243"/>
      <c r="H8" s="176"/>
      <c r="I8" s="186" t="str">
        <f>F10</f>
        <v>САРСЕНБАЙ Д.</v>
      </c>
      <c r="J8" s="66"/>
      <c r="K8" s="189"/>
    </row>
    <row r="9" spans="1:28" ht="12" customHeight="1">
      <c r="A9" s="241">
        <v>-16</v>
      </c>
      <c r="B9" s="188" t="s">
        <v>90</v>
      </c>
      <c r="C9" s="244"/>
      <c r="D9" s="187"/>
      <c r="E9" s="242">
        <v>32</v>
      </c>
      <c r="F9" s="189"/>
      <c r="G9" s="243"/>
      <c r="H9" s="75"/>
      <c r="I9" s="187"/>
      <c r="J9" s="242">
        <v>40</v>
      </c>
      <c r="K9" s="189"/>
    </row>
    <row r="10" spans="1:28" ht="12" customHeight="1">
      <c r="A10" s="241"/>
      <c r="B10" s="187"/>
      <c r="C10" s="68"/>
      <c r="D10" s="189"/>
      <c r="E10" s="243"/>
      <c r="F10" s="188" t="str">
        <f>D8</f>
        <v>САРСЕНБАЙ Д.</v>
      </c>
      <c r="G10" s="244"/>
      <c r="H10" s="176"/>
      <c r="I10" s="189"/>
      <c r="J10" s="243"/>
      <c r="K10" s="189"/>
    </row>
    <row r="11" spans="1:28" ht="12" customHeight="1">
      <c r="A11" s="66">
        <v>-2</v>
      </c>
      <c r="B11" s="189" t="s">
        <v>355</v>
      </c>
      <c r="C11" s="68"/>
      <c r="D11" s="189"/>
      <c r="E11" s="243"/>
      <c r="F11" s="186"/>
      <c r="G11" s="66"/>
      <c r="H11" s="68"/>
      <c r="I11" s="189"/>
      <c r="J11" s="243"/>
      <c r="K11" s="189"/>
    </row>
    <row r="12" spans="1:28" ht="12" customHeight="1">
      <c r="A12" s="68"/>
      <c r="B12" s="187"/>
      <c r="C12" s="242">
        <v>25</v>
      </c>
      <c r="D12" s="188" t="str">
        <f>B13</f>
        <v>НИЕТКАЛИЕВ Б.</v>
      </c>
      <c r="E12" s="244"/>
      <c r="F12" s="186"/>
      <c r="G12" s="66"/>
      <c r="H12" s="68"/>
      <c r="I12" s="189"/>
      <c r="J12" s="243"/>
      <c r="K12" s="188" t="str">
        <f>I16</f>
        <v>ХАРКИ М.</v>
      </c>
    </row>
    <row r="13" spans="1:28" ht="12" customHeight="1">
      <c r="A13" s="241">
        <v>-15</v>
      </c>
      <c r="B13" s="188" t="s">
        <v>359</v>
      </c>
      <c r="C13" s="244"/>
      <c r="D13" s="186"/>
      <c r="E13" s="66"/>
      <c r="F13" s="186"/>
      <c r="G13" s="66"/>
      <c r="H13" s="68"/>
      <c r="I13" s="189"/>
      <c r="J13" s="243"/>
      <c r="K13" s="186"/>
    </row>
    <row r="14" spans="1:28" ht="12" customHeight="1">
      <c r="A14" s="241"/>
      <c r="B14" s="186"/>
      <c r="C14" s="66"/>
      <c r="D14" s="186"/>
      <c r="E14" s="66">
        <v>-17</v>
      </c>
      <c r="F14" s="186" t="s">
        <v>233</v>
      </c>
      <c r="G14" s="66"/>
      <c r="H14" s="68"/>
      <c r="I14" s="189"/>
      <c r="J14" s="243"/>
      <c r="K14" s="186"/>
    </row>
    <row r="15" spans="1:28" ht="12" customHeight="1">
      <c r="A15" s="66">
        <v>-3</v>
      </c>
      <c r="B15" s="186" t="s">
        <v>356</v>
      </c>
      <c r="C15" s="66"/>
      <c r="D15" s="186"/>
      <c r="E15" s="66"/>
      <c r="F15" s="187"/>
      <c r="G15" s="242">
        <v>37</v>
      </c>
      <c r="H15" s="176"/>
      <c r="I15" s="189"/>
      <c r="J15" s="243"/>
      <c r="K15" s="186"/>
    </row>
    <row r="16" spans="1:28" ht="12" customHeight="1">
      <c r="A16" s="68"/>
      <c r="B16" s="187"/>
      <c r="C16" s="242">
        <v>26</v>
      </c>
      <c r="D16" s="186" t="str">
        <f>B15</f>
        <v>ТОРГАЙБЕКОВ А.</v>
      </c>
      <c r="E16" s="66"/>
      <c r="F16" s="189"/>
      <c r="G16" s="243"/>
      <c r="H16" s="76"/>
      <c r="I16" s="188" t="str">
        <f>F18</f>
        <v>ХАРКИ М.</v>
      </c>
      <c r="J16" s="244"/>
      <c r="K16" s="186"/>
    </row>
    <row r="17" spans="1:17" ht="12" customHeight="1">
      <c r="A17" s="241">
        <v>-14</v>
      </c>
      <c r="B17" s="188" t="s">
        <v>240</v>
      </c>
      <c r="C17" s="244"/>
      <c r="D17" s="187"/>
      <c r="E17" s="242">
        <v>33</v>
      </c>
      <c r="F17" s="189"/>
      <c r="G17" s="243"/>
      <c r="H17" s="176"/>
      <c r="I17" s="186"/>
      <c r="J17" s="66"/>
      <c r="K17" s="186"/>
    </row>
    <row r="18" spans="1:17" ht="12" customHeight="1">
      <c r="A18" s="241"/>
      <c r="B18" s="187"/>
      <c r="C18" s="68"/>
      <c r="D18" s="189"/>
      <c r="E18" s="243"/>
      <c r="F18" s="188" t="str">
        <f>D20</f>
        <v>ХАРКИ М.</v>
      </c>
      <c r="G18" s="244"/>
      <c r="H18" s="176"/>
      <c r="I18" s="186"/>
      <c r="J18" s="66"/>
      <c r="K18" s="186"/>
    </row>
    <row r="19" spans="1:17" ht="12" customHeight="1">
      <c r="A19" s="66">
        <v>-4</v>
      </c>
      <c r="B19" s="189" t="s">
        <v>241</v>
      </c>
      <c r="C19" s="68"/>
      <c r="D19" s="189"/>
      <c r="E19" s="243"/>
      <c r="F19" s="186"/>
      <c r="G19" s="66"/>
      <c r="H19" s="66"/>
      <c r="I19" s="186"/>
      <c r="K19" s="184"/>
    </row>
    <row r="20" spans="1:17" ht="12" customHeight="1">
      <c r="A20" s="68"/>
      <c r="B20" s="187"/>
      <c r="C20" s="242">
        <v>27</v>
      </c>
      <c r="D20" s="188" t="str">
        <f>B21</f>
        <v>ХАРКИ М.</v>
      </c>
      <c r="E20" s="244"/>
      <c r="F20" s="186"/>
      <c r="G20" s="66"/>
      <c r="H20" s="66"/>
      <c r="I20" s="186"/>
      <c r="K20" s="184"/>
    </row>
    <row r="21" spans="1:17" ht="12" customHeight="1">
      <c r="A21" s="241">
        <v>-13</v>
      </c>
      <c r="B21" s="188" t="s">
        <v>360</v>
      </c>
      <c r="C21" s="244"/>
      <c r="D21" s="186"/>
      <c r="E21" s="66"/>
      <c r="F21" s="186"/>
      <c r="G21" s="66"/>
      <c r="H21" s="66"/>
      <c r="I21" s="186"/>
      <c r="K21" s="184"/>
    </row>
    <row r="22" spans="1:17" ht="12" customHeight="1">
      <c r="A22" s="241"/>
      <c r="B22" s="186"/>
      <c r="C22" s="66"/>
      <c r="D22" s="186"/>
      <c r="E22" s="66">
        <v>-20</v>
      </c>
      <c r="F22" s="186" t="str">
        <f>I24</f>
        <v>ГЕРАСИМЕНКО А.</v>
      </c>
      <c r="G22" s="66"/>
      <c r="H22" s="66"/>
      <c r="I22" s="186"/>
      <c r="J22" s="66"/>
      <c r="K22" s="189"/>
    </row>
    <row r="23" spans="1:17" ht="12" customHeight="1">
      <c r="A23" s="66">
        <v>-5</v>
      </c>
      <c r="B23" s="186" t="s">
        <v>238</v>
      </c>
      <c r="C23" s="66"/>
      <c r="D23" s="186"/>
      <c r="E23" s="66"/>
      <c r="F23" s="187"/>
      <c r="G23" s="242">
        <v>38</v>
      </c>
      <c r="H23" s="176"/>
      <c r="I23" s="186"/>
      <c r="J23" s="66"/>
      <c r="K23" s="189"/>
    </row>
    <row r="24" spans="1:17" ht="12" customHeight="1">
      <c r="A24" s="178"/>
      <c r="B24" s="190"/>
      <c r="C24" s="242">
        <v>28</v>
      </c>
      <c r="D24" s="186" t="str">
        <f>B23</f>
        <v>БЕСБАЙ Ж.</v>
      </c>
      <c r="E24" s="66"/>
      <c r="F24" s="189"/>
      <c r="G24" s="243"/>
      <c r="H24" s="176"/>
      <c r="I24" s="186" t="s">
        <v>152</v>
      </c>
      <c r="J24" s="66"/>
      <c r="K24" s="189"/>
    </row>
    <row r="25" spans="1:17" ht="12" customHeight="1">
      <c r="A25" s="241">
        <v>-12</v>
      </c>
      <c r="B25" s="191" t="s">
        <v>89</v>
      </c>
      <c r="C25" s="244"/>
      <c r="D25" s="187"/>
      <c r="E25" s="242">
        <v>34</v>
      </c>
      <c r="F25" s="189"/>
      <c r="G25" s="243"/>
      <c r="H25" s="75"/>
      <c r="I25" s="187"/>
      <c r="J25" s="242">
        <v>41</v>
      </c>
      <c r="K25" s="189"/>
    </row>
    <row r="26" spans="1:17" ht="12" customHeight="1">
      <c r="A26" s="241"/>
      <c r="B26" s="190"/>
      <c r="C26" s="68"/>
      <c r="D26" s="189"/>
      <c r="E26" s="243"/>
      <c r="F26" s="188" t="str">
        <f>D24</f>
        <v>БЕСБАЙ Ж.</v>
      </c>
      <c r="G26" s="244"/>
      <c r="H26" s="176"/>
      <c r="I26" s="189"/>
      <c r="J26" s="243"/>
      <c r="K26" s="189"/>
    </row>
    <row r="27" spans="1:17" ht="12" customHeight="1">
      <c r="A27" s="66">
        <v>-6</v>
      </c>
      <c r="B27" s="189" t="s">
        <v>357</v>
      </c>
      <c r="C27" s="68"/>
      <c r="D27" s="189"/>
      <c r="E27" s="243"/>
      <c r="F27" s="186"/>
      <c r="G27" s="66"/>
      <c r="H27" s="68"/>
      <c r="I27" s="189"/>
      <c r="J27" s="243"/>
      <c r="K27" s="189"/>
    </row>
    <row r="28" spans="1:17" ht="12" customHeight="1">
      <c r="A28" s="68"/>
      <c r="B28" s="187"/>
      <c r="C28" s="242">
        <v>29</v>
      </c>
      <c r="D28" s="188" t="str">
        <f>B29</f>
        <v>БАЯНДИН Э.</v>
      </c>
      <c r="E28" s="244"/>
      <c r="F28" s="186"/>
      <c r="G28" s="66"/>
      <c r="H28" s="68"/>
      <c r="I28" s="189"/>
      <c r="J28" s="243"/>
      <c r="K28" s="188" t="str">
        <f>I24</f>
        <v>ГЕРАСИМЕНКО А.</v>
      </c>
      <c r="L28" s="66"/>
    </row>
    <row r="29" spans="1:17" ht="12" customHeight="1">
      <c r="A29" s="241">
        <v>-11</v>
      </c>
      <c r="B29" s="188" t="s">
        <v>235</v>
      </c>
      <c r="C29" s="244"/>
      <c r="D29" s="186"/>
      <c r="E29" s="66"/>
      <c r="F29" s="186"/>
      <c r="G29" s="66"/>
      <c r="H29" s="68"/>
      <c r="I29" s="189"/>
      <c r="J29" s="243"/>
      <c r="K29" s="186"/>
      <c r="L29" s="66"/>
    </row>
    <row r="30" spans="1:17" ht="12" customHeight="1">
      <c r="A30" s="241"/>
      <c r="B30" s="186"/>
      <c r="C30" s="66"/>
      <c r="D30" s="186"/>
      <c r="E30" s="66">
        <v>-19</v>
      </c>
      <c r="F30" s="186" t="s">
        <v>92</v>
      </c>
      <c r="G30" s="66"/>
      <c r="H30" s="68"/>
      <c r="I30" s="189"/>
      <c r="J30" s="243"/>
      <c r="K30" s="186"/>
      <c r="L30" s="66"/>
      <c r="M30" s="66"/>
      <c r="N30" s="66"/>
      <c r="O30" s="66"/>
      <c r="P30" s="77"/>
      <c r="Q30" s="66"/>
    </row>
    <row r="31" spans="1:17" ht="12" customHeight="1">
      <c r="A31" s="66">
        <v>-7</v>
      </c>
      <c r="B31" s="186" t="s">
        <v>358</v>
      </c>
      <c r="C31" s="66"/>
      <c r="D31" s="186"/>
      <c r="E31" s="66"/>
      <c r="F31" s="187"/>
      <c r="G31" s="242">
        <v>39</v>
      </c>
      <c r="H31" s="176"/>
      <c r="I31" s="189"/>
      <c r="J31" s="243"/>
      <c r="K31" s="186"/>
      <c r="L31" s="66"/>
      <c r="M31" s="66"/>
      <c r="N31" s="66"/>
      <c r="O31" s="66"/>
      <c r="P31" s="77"/>
      <c r="Q31" s="66"/>
    </row>
    <row r="32" spans="1:17" ht="12" customHeight="1">
      <c r="A32" s="68"/>
      <c r="B32" s="187"/>
      <c r="C32" s="242">
        <v>30</v>
      </c>
      <c r="D32" s="186" t="str">
        <f>B31</f>
        <v>ДУЙСЕНБАЙ Е.</v>
      </c>
      <c r="E32" s="66"/>
      <c r="F32" s="189"/>
      <c r="G32" s="243"/>
      <c r="H32" s="76"/>
      <c r="I32" s="188" t="str">
        <f>F34</f>
        <v>ДУЙСЕНБАЙ Е.</v>
      </c>
      <c r="J32" s="244"/>
      <c r="K32" s="186"/>
      <c r="L32" s="66"/>
      <c r="M32" s="66"/>
      <c r="N32" s="66"/>
    </row>
    <row r="33" spans="1:24" ht="12" customHeight="1">
      <c r="A33" s="241">
        <v>-10</v>
      </c>
      <c r="B33" s="188" t="s">
        <v>232</v>
      </c>
      <c r="C33" s="244"/>
      <c r="D33" s="187"/>
      <c r="E33" s="242">
        <v>35</v>
      </c>
      <c r="F33" s="189"/>
      <c r="G33" s="243"/>
      <c r="H33" s="176"/>
      <c r="I33" s="186"/>
      <c r="J33" s="66"/>
      <c r="K33" s="186"/>
    </row>
    <row r="34" spans="1:24" ht="12" customHeight="1">
      <c r="A34" s="241"/>
      <c r="B34" s="187"/>
      <c r="C34" s="68"/>
      <c r="D34" s="189"/>
      <c r="E34" s="243"/>
      <c r="F34" s="188" t="str">
        <f>D32</f>
        <v>ДУЙСЕНБАЙ Е.</v>
      </c>
      <c r="G34" s="244"/>
      <c r="I34" s="184"/>
      <c r="K34" s="184"/>
      <c r="O34" s="72"/>
      <c r="P34" s="179"/>
    </row>
    <row r="35" spans="1:24" ht="12" customHeight="1">
      <c r="A35" s="66">
        <v>-8</v>
      </c>
      <c r="B35" s="189"/>
      <c r="C35" s="68"/>
      <c r="D35" s="189"/>
      <c r="E35" s="243"/>
      <c r="F35" s="186"/>
      <c r="G35" s="66"/>
      <c r="I35" s="184"/>
      <c r="O35" s="72"/>
      <c r="P35" s="179"/>
    </row>
    <row r="36" spans="1:24" ht="12" customHeight="1">
      <c r="A36" s="68"/>
      <c r="B36" s="187"/>
      <c r="C36" s="242">
        <v>31</v>
      </c>
      <c r="D36" s="188" t="str">
        <f>B37</f>
        <v>ГЕРАСИМЕНКО Т.</v>
      </c>
      <c r="E36" s="244"/>
      <c r="F36" s="186"/>
      <c r="G36" s="66"/>
      <c r="I36" s="184"/>
      <c r="O36" s="72"/>
      <c r="P36" s="179"/>
    </row>
    <row r="37" spans="1:24" ht="12" customHeight="1">
      <c r="A37" s="241">
        <v>-9</v>
      </c>
      <c r="B37" s="188" t="s">
        <v>231</v>
      </c>
      <c r="C37" s="244"/>
      <c r="D37" s="186"/>
      <c r="E37" s="66"/>
      <c r="F37" s="186"/>
      <c r="G37" s="66"/>
      <c r="O37" s="72"/>
      <c r="P37" s="179"/>
    </row>
    <row r="38" spans="1:24" ht="12" customHeight="1">
      <c r="A38" s="241"/>
      <c r="B38" s="186"/>
      <c r="C38" s="66"/>
      <c r="D38" s="186"/>
      <c r="E38" s="66"/>
      <c r="F38" s="186"/>
      <c r="G38" s="66"/>
      <c r="O38" s="72"/>
      <c r="P38" s="179"/>
    </row>
    <row r="39" spans="1:24" ht="12" customHeight="1">
      <c r="B39" s="205" t="s">
        <v>188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</row>
    <row r="40" spans="1:24" ht="12" customHeight="1">
      <c r="B40" s="239" t="s">
        <v>190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ht="12" customHeight="1">
      <c r="D41" s="184"/>
      <c r="F41" s="184"/>
    </row>
    <row r="42" spans="1:24" ht="12" customHeight="1"/>
    <row r="43" spans="1:24" ht="12" customHeight="1"/>
    <row r="44" spans="1:24" ht="12" customHeight="1"/>
    <row r="58" spans="23:24">
      <c r="W58" s="72"/>
      <c r="X58" s="72"/>
    </row>
    <row r="59" spans="23:24">
      <c r="W59" s="72"/>
      <c r="X59" s="72"/>
    </row>
    <row r="60" spans="23:24">
      <c r="W60" s="72"/>
      <c r="X60" s="72"/>
    </row>
    <row r="61" spans="23:24">
      <c r="W61" s="72"/>
      <c r="X61" s="72"/>
    </row>
    <row r="62" spans="23:24">
      <c r="W62" s="72"/>
      <c r="X62" s="72"/>
    </row>
    <row r="63" spans="23:24">
      <c r="W63" s="72"/>
      <c r="X63" s="72"/>
    </row>
    <row r="64" spans="23:24">
      <c r="W64" s="72"/>
      <c r="X64" s="72"/>
    </row>
    <row r="65" spans="23:24">
      <c r="W65" s="72"/>
      <c r="X65" s="72"/>
    </row>
    <row r="66" spans="23:24">
      <c r="W66" s="72"/>
      <c r="X66" s="72"/>
    </row>
    <row r="67" spans="23:24">
      <c r="W67" s="72"/>
      <c r="X67" s="72"/>
    </row>
    <row r="68" spans="23:24">
      <c r="W68" s="66"/>
      <c r="X68" s="72"/>
    </row>
    <row r="69" spans="23:24">
      <c r="W69" s="66"/>
      <c r="X69" s="72"/>
    </row>
  </sheetData>
  <mergeCells count="31">
    <mergeCell ref="B1:K1"/>
    <mergeCell ref="B2:K2"/>
    <mergeCell ref="B3:K3"/>
    <mergeCell ref="B4:K4"/>
    <mergeCell ref="G7:G10"/>
    <mergeCell ref="C8:C9"/>
    <mergeCell ref="A9:A10"/>
    <mergeCell ref="E9:E12"/>
    <mergeCell ref="J9:J16"/>
    <mergeCell ref="C12:C13"/>
    <mergeCell ref="A13:A14"/>
    <mergeCell ref="G15:G18"/>
    <mergeCell ref="C16:C17"/>
    <mergeCell ref="A17:A18"/>
    <mergeCell ref="E17:E20"/>
    <mergeCell ref="C20:C21"/>
    <mergeCell ref="A21:A22"/>
    <mergeCell ref="B40:X40"/>
    <mergeCell ref="J25:J32"/>
    <mergeCell ref="C28:C29"/>
    <mergeCell ref="A29:A30"/>
    <mergeCell ref="G31:G34"/>
    <mergeCell ref="C32:C33"/>
    <mergeCell ref="G23:G26"/>
    <mergeCell ref="C24:C25"/>
    <mergeCell ref="A25:A26"/>
    <mergeCell ref="E25:E28"/>
    <mergeCell ref="A33:A34"/>
    <mergeCell ref="E33:E36"/>
    <mergeCell ref="C36:C37"/>
    <mergeCell ref="A37:A3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571"/>
  <sheetViews>
    <sheetView topLeftCell="BL1" workbookViewId="0">
      <selection activeCell="CM5" sqref="CM5"/>
    </sheetView>
  </sheetViews>
  <sheetFormatPr defaultColWidth="6.88671875" defaultRowHeight="11.1" customHeight="1" outlineLevelCol="2"/>
  <cols>
    <col min="1" max="1" width="13.5546875" style="1" hidden="1" customWidth="1" outlineLevel="2"/>
    <col min="2" max="2" width="14" style="2" hidden="1" customWidth="1" outlineLevel="2"/>
    <col min="3" max="3" width="8" style="2" hidden="1" customWidth="1" outlineLevel="2"/>
    <col min="4" max="4" width="3.6640625" style="2" hidden="1" customWidth="1" outlineLevel="2"/>
    <col min="5" max="11" width="3.6640625" style="204" hidden="1" customWidth="1" outlineLevel="2"/>
    <col min="12" max="18" width="3.6640625" style="204" hidden="1" customWidth="1" outlineLevel="1"/>
    <col min="19" max="35" width="2" style="204" hidden="1" customWidth="1" outlineLevel="2"/>
    <col min="36" max="36" width="2.44140625" style="204" hidden="1" customWidth="1" outlineLevel="2"/>
    <col min="37" max="38" width="2.5546875" style="204" hidden="1" customWidth="1" outlineLevel="2"/>
    <col min="39" max="39" width="3" style="204" hidden="1" customWidth="1" outlineLevel="2"/>
    <col min="40" max="40" width="2.5546875" style="204" hidden="1" customWidth="1" outlineLevel="2"/>
    <col min="41" max="41" width="3" style="3" hidden="1" customWidth="1" outlineLevel="2"/>
    <col min="42" max="42" width="2.5546875" style="2" hidden="1" customWidth="1" outlineLevel="2"/>
    <col min="43" max="43" width="3" style="2" hidden="1" customWidth="1" outlineLevel="2"/>
    <col min="44" max="44" width="7.6640625" style="2" hidden="1" customWidth="1" outlineLevel="2"/>
    <col min="45" max="45" width="21" style="2" hidden="1" customWidth="1" outlineLevel="2"/>
    <col min="46" max="47" width="2.44140625" style="2" hidden="1" customWidth="1" outlineLevel="2"/>
    <col min="48" max="49" width="2.5546875" style="204" hidden="1" customWidth="1" outlineLevel="2"/>
    <col min="50" max="50" width="3" style="204" hidden="1" customWidth="1" outlineLevel="2"/>
    <col min="51" max="51" width="2.5546875" style="204" hidden="1" customWidth="1" outlineLevel="2"/>
    <col min="52" max="52" width="3" style="3" hidden="1" customWidth="1" outlineLevel="2"/>
    <col min="53" max="53" width="2.5546875" style="2" hidden="1" customWidth="1" outlineLevel="2"/>
    <col min="54" max="54" width="2.88671875" style="2" hidden="1" customWidth="1" outlineLevel="2"/>
    <col min="55" max="55" width="7.6640625" style="2" hidden="1" customWidth="1" outlineLevel="2"/>
    <col min="56" max="56" width="15.44140625" style="2" hidden="1" customWidth="1" outlineLevel="2"/>
    <col min="57" max="58" width="6.6640625" style="204" hidden="1" customWidth="1" outlineLevel="2"/>
    <col min="59" max="60" width="6.6640625" style="2" hidden="1" customWidth="1" outlineLevel="2"/>
    <col min="61" max="61" width="2.6640625" style="10" hidden="1" customWidth="1" outlineLevel="1" collapsed="1"/>
    <col min="62" max="62" width="2" style="11" hidden="1" customWidth="1" outlineLevel="1"/>
    <col min="63" max="63" width="2.44140625" style="2" hidden="1" customWidth="1" outlineLevel="1"/>
    <col min="64" max="64" width="4.6640625" style="2" customWidth="1" collapsed="1"/>
    <col min="65" max="65" width="5.6640625" style="2" customWidth="1"/>
    <col min="66" max="66" width="5.5546875" style="2" customWidth="1"/>
    <col min="67" max="67" width="4.33203125" style="2" customWidth="1"/>
    <col min="68" max="68" width="2.33203125" style="60" customWidth="1"/>
    <col min="69" max="69" width="3.5546875" style="60" hidden="1" customWidth="1" outlineLevel="1"/>
    <col min="70" max="70" width="8.5546875" style="60" customWidth="1" collapsed="1"/>
    <col min="71" max="72" width="8.5546875" style="60" customWidth="1"/>
    <col min="73" max="73" width="0.33203125" style="60" hidden="1" customWidth="1"/>
    <col min="74" max="74" width="0.109375" style="60" hidden="1" customWidth="1"/>
    <col min="75" max="75" width="1.109375" style="60" customWidth="1"/>
    <col min="76" max="76" width="7.6640625" style="61" customWidth="1"/>
    <col min="77" max="78" width="1.109375" style="61" customWidth="1"/>
    <col min="79" max="79" width="7.6640625" style="61" customWidth="1"/>
    <col min="80" max="81" width="1.109375" style="61" customWidth="1"/>
    <col min="82" max="82" width="7.6640625" style="61" customWidth="1"/>
    <col min="83" max="84" width="1.109375" style="61" customWidth="1"/>
    <col min="85" max="85" width="7.6640625" style="61" customWidth="1"/>
    <col min="86" max="86" width="1.109375" style="61" customWidth="1"/>
    <col min="87" max="87" width="0.88671875" style="61" customWidth="1"/>
    <col min="88" max="91" width="4.33203125" style="2" customWidth="1"/>
    <col min="92" max="92" width="6.88671875" style="2"/>
    <col min="93" max="93" width="8" style="2" bestFit="1" customWidth="1"/>
    <col min="94" max="16384" width="6.88671875" style="2"/>
  </cols>
  <sheetData>
    <row r="1" spans="1:96" ht="20.100000000000001" customHeight="1">
      <c r="AP1" s="4"/>
      <c r="AQ1" s="4"/>
      <c r="AR1" s="4" t="e">
        <f>SUM(AR2:AR65454)</f>
        <v>#VALUE!</v>
      </c>
      <c r="AS1" s="4"/>
      <c r="AT1" s="4"/>
      <c r="AU1" s="4"/>
      <c r="BA1" s="4"/>
      <c r="BB1" s="4"/>
      <c r="BC1" s="4">
        <f>SUM(BC2:BC65454)</f>
        <v>31</v>
      </c>
      <c r="BD1" s="4"/>
      <c r="BE1" s="4"/>
      <c r="BF1" s="4"/>
      <c r="BG1" s="4"/>
      <c r="BH1" s="4"/>
      <c r="BI1" s="5"/>
      <c r="BJ1" s="5"/>
      <c r="BK1" s="4"/>
      <c r="BL1" s="302" t="s">
        <v>13</v>
      </c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6"/>
      <c r="CN1" s="6"/>
    </row>
    <row r="2" spans="1:96" ht="20.100000000000001" customHeight="1">
      <c r="AP2" s="4"/>
      <c r="AQ2" s="4"/>
      <c r="AR2" s="4"/>
      <c r="AS2" s="4"/>
      <c r="AT2" s="4"/>
      <c r="AU2" s="4"/>
      <c r="BA2" s="4"/>
      <c r="BB2" s="4"/>
      <c r="BC2" s="4"/>
      <c r="BD2" s="4"/>
      <c r="BE2" s="4"/>
      <c r="BF2" s="4"/>
      <c r="BG2" s="4"/>
      <c r="BH2" s="4"/>
      <c r="BI2" s="5"/>
      <c r="BJ2" s="5"/>
      <c r="BK2" s="4"/>
      <c r="BL2" s="229" t="s">
        <v>14</v>
      </c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7"/>
      <c r="CN2" s="7"/>
    </row>
    <row r="3" spans="1:96" ht="20.100000000000001" customHeight="1">
      <c r="AP3" s="4"/>
      <c r="AQ3" s="4"/>
      <c r="AR3" s="4"/>
      <c r="AS3" s="4"/>
      <c r="AT3" s="4"/>
      <c r="AU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4"/>
      <c r="BL3" s="230" t="s">
        <v>167</v>
      </c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7"/>
      <c r="CN3" s="7"/>
    </row>
    <row r="4" spans="1:96" ht="15.9" customHeight="1">
      <c r="Z4" s="8"/>
      <c r="AP4" s="4"/>
      <c r="AQ4" s="4"/>
      <c r="AR4" s="4"/>
      <c r="AS4" s="4"/>
      <c r="AT4" s="4"/>
      <c r="AU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4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9"/>
      <c r="CN4" s="9"/>
    </row>
    <row r="5" spans="1:96" ht="15" customHeight="1">
      <c r="Z5" s="8"/>
      <c r="BL5" s="289" t="str">
        <f>C6</f>
        <v>Мужчины. Подгруппа 1</v>
      </c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</row>
    <row r="6" spans="1:96" ht="15" customHeight="1">
      <c r="A6" s="12">
        <v>1</v>
      </c>
      <c r="B6" s="13">
        <v>4</v>
      </c>
      <c r="C6" s="14" t="s">
        <v>15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>
        <v>1</v>
      </c>
      <c r="Z6" s="8"/>
      <c r="AR6" s="17" t="e">
        <f>IF(B7=0,0,(IF(B8=0,1,IF(B9=0,2,IF(B10=0,3,IF(B10&gt;0,4))))))</f>
        <v>#VALUE!</v>
      </c>
      <c r="BC6" s="17">
        <f>IF(BE6=15,3,IF(BE6&gt;15,4))</f>
        <v>4</v>
      </c>
      <c r="BE6" s="18">
        <f>SUM(BE7,BE9,BE11,BE13)</f>
        <v>18</v>
      </c>
      <c r="BF6" s="18">
        <f>SUM(BF7,BF9,BF11,BF13)</f>
        <v>10</v>
      </c>
      <c r="BK6" s="19"/>
      <c r="BL6" s="20" t="s">
        <v>6</v>
      </c>
      <c r="BM6" s="21" t="s">
        <v>7</v>
      </c>
      <c r="BN6" s="21" t="s">
        <v>8</v>
      </c>
      <c r="BO6" s="22" t="s">
        <v>9</v>
      </c>
      <c r="BP6" s="105" t="s">
        <v>10</v>
      </c>
      <c r="BQ6" s="290" t="s">
        <v>11</v>
      </c>
      <c r="BR6" s="290"/>
      <c r="BS6" s="290"/>
      <c r="BT6" s="290"/>
      <c r="BU6" s="291" t="s">
        <v>12</v>
      </c>
      <c r="BV6" s="291"/>
      <c r="BW6" s="292">
        <v>1</v>
      </c>
      <c r="BX6" s="292"/>
      <c r="BY6" s="292"/>
      <c r="BZ6" s="292">
        <v>2</v>
      </c>
      <c r="CA6" s="292"/>
      <c r="CB6" s="292"/>
      <c r="CC6" s="292">
        <v>3</v>
      </c>
      <c r="CD6" s="292"/>
      <c r="CE6" s="292"/>
      <c r="CF6" s="292">
        <v>4</v>
      </c>
      <c r="CG6" s="292"/>
      <c r="CH6" s="292"/>
      <c r="CI6" s="106"/>
      <c r="CJ6" s="206" t="s">
        <v>1</v>
      </c>
      <c r="CK6" s="206" t="s">
        <v>2</v>
      </c>
      <c r="CL6" s="206" t="s">
        <v>3</v>
      </c>
    </row>
    <row r="7" spans="1:96" ht="15" customHeight="1">
      <c r="A7" s="23">
        <v>1</v>
      </c>
      <c r="B7" s="24" t="e">
        <v>#VALUE!</v>
      </c>
      <c r="C7" s="25">
        <v>1</v>
      </c>
      <c r="D7" s="25">
        <v>3</v>
      </c>
      <c r="E7" s="26">
        <v>11</v>
      </c>
      <c r="F7" s="27">
        <v>9</v>
      </c>
      <c r="G7" s="28">
        <v>11</v>
      </c>
      <c r="H7" s="29">
        <v>8</v>
      </c>
      <c r="I7" s="26">
        <v>6</v>
      </c>
      <c r="J7" s="27">
        <v>11</v>
      </c>
      <c r="K7" s="28">
        <v>11</v>
      </c>
      <c r="L7" s="29">
        <v>3</v>
      </c>
      <c r="M7" s="26"/>
      <c r="N7" s="27"/>
      <c r="O7" s="28"/>
      <c r="P7" s="29"/>
      <c r="Q7" s="26"/>
      <c r="R7" s="27"/>
      <c r="S7" s="30">
        <f t="shared" ref="S7:S12" si="0">IF(E7="wo",0,IF(F7="wo",1,IF(E7&gt;F7,1,0)))</f>
        <v>1</v>
      </c>
      <c r="T7" s="30">
        <f t="shared" ref="T7:T12" si="1">IF(E7="wo",1,IF(F7="wo",0,IF(F7&gt;E7,1,0)))</f>
        <v>0</v>
      </c>
      <c r="U7" s="30">
        <f t="shared" ref="U7:U12" si="2">IF(G7="wo",0,IF(H7="wo",1,IF(G7&gt;H7,1,0)))</f>
        <v>1</v>
      </c>
      <c r="V7" s="30">
        <f t="shared" ref="V7:V12" si="3">IF(G7="wo",1,IF(H7="wo",0,IF(H7&gt;G7,1,0)))</f>
        <v>0</v>
      </c>
      <c r="W7" s="30">
        <f t="shared" ref="W7:W12" si="4">IF(I7="wo",0,IF(J7="wo",1,IF(I7&gt;J7,1,0)))</f>
        <v>0</v>
      </c>
      <c r="X7" s="30">
        <f t="shared" ref="X7:X12" si="5">IF(I7="wo",1,IF(J7="wo",0,IF(J7&gt;I7,1,0)))</f>
        <v>1</v>
      </c>
      <c r="Y7" s="30">
        <f t="shared" ref="Y7:Y12" si="6">IF(K7="wo",0,IF(L7="wo",1,IF(K7&gt;L7,1,0)))</f>
        <v>1</v>
      </c>
      <c r="Z7" s="30">
        <f t="shared" ref="Z7:Z12" si="7">IF(K7="wo",1,IF(L7="wo",0,IF(L7&gt;K7,1,0)))</f>
        <v>0</v>
      </c>
      <c r="AA7" s="30">
        <f t="shared" ref="AA7:AA12" si="8">IF(M7="wo",0,IF(N7="wo",1,IF(M7&gt;N7,1,0)))</f>
        <v>0</v>
      </c>
      <c r="AB7" s="30">
        <f t="shared" ref="AB7:AB12" si="9">IF(M7="wo",1,IF(N7="wo",0,IF(N7&gt;M7,1,0)))</f>
        <v>0</v>
      </c>
      <c r="AC7" s="30">
        <f t="shared" ref="AC7:AC12" si="10">IF(O7="wo",0,IF(P7="wo",1,IF(O7&gt;P7,1,0)))</f>
        <v>0</v>
      </c>
      <c r="AD7" s="30">
        <f t="shared" ref="AD7:AD12" si="11">IF(O7="wo",1,IF(P7="wo",0,IF(P7&gt;O7,1,0)))</f>
        <v>0</v>
      </c>
      <c r="AE7" s="30">
        <f t="shared" ref="AE7:AE12" si="12">IF(Q7="wo",0,IF(R7="wo",1,IF(Q7&gt;R7,1,0)))</f>
        <v>0</v>
      </c>
      <c r="AF7" s="30">
        <f t="shared" ref="AF7:AF12" si="13">IF(Q7="wo",1,IF(R7="wo",0,IF(R7&gt;Q7,1,0)))</f>
        <v>0</v>
      </c>
      <c r="AG7" s="31">
        <f t="shared" ref="AG7:AH12" si="14">IF(E7="wo","wo",+S7+U7+W7+Y7+AA7+AC7+AE7)</f>
        <v>3</v>
      </c>
      <c r="AH7" s="31">
        <f t="shared" si="14"/>
        <v>1</v>
      </c>
      <c r="AI7" s="32">
        <f t="shared" ref="AI7:AI12" si="15">IF(E7="",0,IF(E7="wo",0,IF(F7="wo",2,IF(AG7=AH7,0,IF(AG7&gt;AH7,2,1)))))</f>
        <v>2</v>
      </c>
      <c r="AJ7" s="32">
        <f t="shared" ref="AJ7:AJ12" si="16">IF(F7="",0,IF(F7="wo",0,IF(E7="wo",2,IF(AH7=AG7,0,IF(AH7&gt;AG7,2,1)))))</f>
        <v>1</v>
      </c>
      <c r="AK7" s="33">
        <f t="shared" ref="AK7:AK12" si="17">IF(E7="","",IF(E7="wo",0,IF(F7="wo",0,IF(E7=F7,"ERROR",IF(E7&gt;F7,F7,-1*E7)))))</f>
        <v>9</v>
      </c>
      <c r="AL7" s="33">
        <f t="shared" ref="AL7:AL12" si="18">IF(G7="","",IF(G7="wo",0,IF(H7="wo",0,IF(G7=H7,"ERROR",IF(G7&gt;H7,H7,-1*G7)))))</f>
        <v>8</v>
      </c>
      <c r="AM7" s="33">
        <f t="shared" ref="AM7:AM12" si="19">IF(I7="","",IF(I7="wo",0,IF(J7="wo",0,IF(I7=J7,"ERROR",IF(I7&gt;J7,J7,-1*I7)))))</f>
        <v>-6</v>
      </c>
      <c r="AN7" s="33">
        <f t="shared" ref="AN7:AN12" si="20">IF(K7="","",IF(K7="wo",0,IF(L7="wo",0,IF(K7=L7,"ERROR",IF(K7&gt;L7,L7,-1*K7)))))</f>
        <v>3</v>
      </c>
      <c r="AO7" s="33" t="str">
        <f t="shared" ref="AO7:AO12" si="21">IF(M7="","",IF(M7="wo",0,IF(N7="wo",0,IF(M7=N7,"ERROR",IF(M7&gt;N7,N7,-1*M7)))))</f>
        <v/>
      </c>
      <c r="AP7" s="33" t="str">
        <f t="shared" ref="AP7:AP12" si="22">IF(O7="","",IF(O7="wo",0,IF(P7="wo",0,IF(O7=P7,"ERROR",IF(O7&gt;P7,P7,-1*O7)))))</f>
        <v/>
      </c>
      <c r="AQ7" s="33" t="str">
        <f t="shared" ref="AQ7:AQ12" si="23">IF(Q7="","",IF(Q7="wo",0,IF(R7="wo",0,IF(Q7=R7,"ERROR",IF(Q7&gt;R7,R7,-1*Q7)))))</f>
        <v/>
      </c>
      <c r="AR7" s="34" t="str">
        <f t="shared" ref="AR7:AR12" si="24">CONCATENATE(AG7," - ",AH7)</f>
        <v>3 - 1</v>
      </c>
      <c r="AS7" s="35" t="str">
        <f t="shared" ref="AS7:AS12" si="25">IF(E7="","",(IF(K7="",AK7&amp;","&amp;AL7&amp;","&amp;AM7,IF(M7="",AK7&amp;","&amp;AL7&amp;","&amp;AM7&amp;","&amp;AN7,IF(O7="",AK7&amp;","&amp;AL7&amp;","&amp;AM7&amp;","&amp;AN7&amp;","&amp;AO7,IF(Q7="",AK7&amp;","&amp;AL7&amp;","&amp;AM7&amp;","&amp;AN7&amp;","&amp;AO7&amp;","&amp;AP7,AK7&amp;","&amp;AL7&amp;","&amp;AM7&amp;","&amp;AN7&amp;","&amp;AO7&amp;","&amp;AP7&amp;","&amp;AQ7))))))</f>
        <v>9,8,-6,3</v>
      </c>
      <c r="AT7" s="32">
        <f t="shared" ref="AT7:AT12" si="26">IF(F7="",0,IF(F7="wo",0,IF(E7="wo",2,IF(AH7=AG7,0,IF(AH7&gt;AG7,2,1)))))</f>
        <v>1</v>
      </c>
      <c r="AU7" s="32">
        <f t="shared" ref="AU7:AU12" si="27">IF(E7="",0,IF(E7="wo",0,IF(F7="wo",2,IF(AG7=AH7,0,IF(AG7&gt;AH7,2,1)))))</f>
        <v>2</v>
      </c>
      <c r="AV7" s="33">
        <f t="shared" ref="AV7:AV12" si="28">IF(F7="","",IF(F7="wo",0,IF(E7="wo",0,IF(F7=E7,"ERROR",IF(F7&gt;E7,E7,-1*F7)))))</f>
        <v>-9</v>
      </c>
      <c r="AW7" s="33">
        <f t="shared" ref="AW7:AW12" si="29">IF(H7="","",IF(H7="wo",0,IF(G7="wo",0,IF(H7=G7,"ERROR",IF(H7&gt;G7,G7,-1*H7)))))</f>
        <v>-8</v>
      </c>
      <c r="AX7" s="33">
        <f t="shared" ref="AX7:AX12" si="30">IF(J7="","",IF(J7="wo",0,IF(I7="wo",0,IF(J7=I7,"ERROR",IF(J7&gt;I7,I7,-1*J7)))))</f>
        <v>6</v>
      </c>
      <c r="AY7" s="33">
        <f t="shared" ref="AY7:AY12" si="31">IF(L7="","",IF(L7="wo",0,IF(K7="wo",0,IF(L7=K7,"ERROR",IF(L7&gt;K7,K7,-1*L7)))))</f>
        <v>-3</v>
      </c>
      <c r="AZ7" s="33" t="str">
        <f t="shared" ref="AZ7:AZ12" si="32">IF(N7="","",IF(N7="wo",0,IF(M7="wo",0,IF(N7=M7,"ERROR",IF(N7&gt;M7,M7,-1*N7)))))</f>
        <v/>
      </c>
      <c r="BA7" s="33" t="str">
        <f t="shared" ref="BA7:BA12" si="33">IF(P7="","",IF(P7="wo",0,IF(O7="wo",0,IF(P7=O7,"ERROR",IF(P7&gt;O7,O7,-1*P7)))))</f>
        <v/>
      </c>
      <c r="BB7" s="33" t="str">
        <f t="shared" ref="BB7:BB12" si="34">IF(R7="","",IF(R7="wo",0,IF(Q7="wo",0,IF(R7=Q7,"ERROR",IF(R7&gt;Q7,Q7,-1*R7)))))</f>
        <v/>
      </c>
      <c r="BC7" s="34" t="str">
        <f t="shared" ref="BC7:BC12" si="35">CONCATENATE(AH7," - ",AG7)</f>
        <v>1 - 3</v>
      </c>
      <c r="BD7" s="35" t="str">
        <f t="shared" ref="BD7:BD12" si="36">IF(E7="","",(IF(K7="",AV7&amp;", "&amp;AW7&amp;", "&amp;AX7,IF(M7="",AV7&amp;","&amp;AW7&amp;","&amp;AX7&amp;","&amp;AY7,IF(O7="",AV7&amp;","&amp;AW7&amp;","&amp;AX7&amp;","&amp;AY7&amp;","&amp;AZ7,IF(Q7="",AV7&amp;","&amp;AW7&amp;","&amp;AX7&amp;","&amp;AY7&amp;","&amp;AZ7&amp;","&amp;BA7,AV7&amp;","&amp;AW7&amp;","&amp;AX7&amp;","&amp;AY7&amp;","&amp;AZ7&amp;","&amp;BA7&amp;","&amp;BB7))))))</f>
        <v>-9,-8,6,-3</v>
      </c>
      <c r="BE7" s="36">
        <f>SUMIF(C7:C14,1,AI7:AI14)+SUMIF(D7:D14,1,AJ7:AJ14)</f>
        <v>5</v>
      </c>
      <c r="BF7" s="36">
        <f>IF(BE7&lt;&gt;0,RANK(BE7,BE7:BE13),"")</f>
        <v>2</v>
      </c>
      <c r="BG7" s="37" t="e">
        <f>SUMIF(A7:A10,C7,B7:B10)</f>
        <v>#VALUE!</v>
      </c>
      <c r="BH7" s="38" t="e">
        <f>SUMIF(A7:A10,D7,B7:B10)</f>
        <v>#VALUE!</v>
      </c>
      <c r="BI7" s="10">
        <v>1</v>
      </c>
      <c r="BJ7" s="11">
        <f>1*A6</f>
        <v>1</v>
      </c>
      <c r="BK7" s="39">
        <v>1</v>
      </c>
      <c r="BL7" s="62" t="str">
        <f t="shared" ref="BL7:BL8" si="37">CONCATENATE(C7," ","-"," ",D7)</f>
        <v>1 - 3</v>
      </c>
      <c r="BM7" s="40" t="s">
        <v>176</v>
      </c>
      <c r="BN7" s="41" t="s">
        <v>27</v>
      </c>
      <c r="BO7" s="42">
        <v>5</v>
      </c>
      <c r="BP7" s="280">
        <v>1</v>
      </c>
      <c r="BQ7" s="281" t="e">
        <f>B7</f>
        <v>#VALUE!</v>
      </c>
      <c r="BR7" s="283" t="s">
        <v>73</v>
      </c>
      <c r="BS7" s="283"/>
      <c r="BT7" s="283"/>
      <c r="BU7" s="101" t="e">
        <v>#VALUE!</v>
      </c>
      <c r="BV7" s="285" t="e">
        <v>#VALUE!</v>
      </c>
      <c r="BW7" s="286"/>
      <c r="BX7" s="287"/>
      <c r="BY7" s="288"/>
      <c r="BZ7" s="97"/>
      <c r="CA7" s="48">
        <f>IF(AG11&lt;AH11,AI11,IF(AH11&lt;AG11,AI11," "))</f>
        <v>1</v>
      </c>
      <c r="CB7" s="100"/>
      <c r="CC7" s="104"/>
      <c r="CD7" s="48">
        <f>IF(AG7&lt;AH7,AI7,IF(AH7&lt;AG7,AI7," "))</f>
        <v>2</v>
      </c>
      <c r="CE7" s="103"/>
      <c r="CF7" s="104"/>
      <c r="CG7" s="48">
        <f>IF(AG9&lt;AH9,AI9,IF(AH9&lt;AG9,AI9," "))</f>
        <v>2</v>
      </c>
      <c r="CH7" s="103"/>
      <c r="CI7" s="107"/>
      <c r="CJ7" s="273">
        <f>BE7</f>
        <v>5</v>
      </c>
      <c r="CK7" s="251"/>
      <c r="CL7" s="252">
        <v>2</v>
      </c>
      <c r="CO7" s="304"/>
      <c r="CP7" s="304"/>
      <c r="CQ7" s="304"/>
      <c r="CR7" s="204"/>
    </row>
    <row r="8" spans="1:96" ht="15" customHeight="1">
      <c r="A8" s="23">
        <v>2</v>
      </c>
      <c r="B8" s="24" t="e">
        <v>#VALUE!</v>
      </c>
      <c r="C8" s="25">
        <v>2</v>
      </c>
      <c r="D8" s="25">
        <v>4</v>
      </c>
      <c r="E8" s="26">
        <v>11</v>
      </c>
      <c r="F8" s="27">
        <v>5</v>
      </c>
      <c r="G8" s="28">
        <v>11</v>
      </c>
      <c r="H8" s="29">
        <v>1</v>
      </c>
      <c r="I8" s="26">
        <v>11</v>
      </c>
      <c r="J8" s="27">
        <v>3</v>
      </c>
      <c r="K8" s="28"/>
      <c r="L8" s="29"/>
      <c r="M8" s="26"/>
      <c r="N8" s="27"/>
      <c r="O8" s="28"/>
      <c r="P8" s="29"/>
      <c r="Q8" s="26"/>
      <c r="R8" s="27"/>
      <c r="S8" s="30">
        <f t="shared" si="0"/>
        <v>1</v>
      </c>
      <c r="T8" s="30">
        <f t="shared" si="1"/>
        <v>0</v>
      </c>
      <c r="U8" s="30">
        <f t="shared" si="2"/>
        <v>1</v>
      </c>
      <c r="V8" s="30">
        <f t="shared" si="3"/>
        <v>0</v>
      </c>
      <c r="W8" s="30">
        <f t="shared" si="4"/>
        <v>1</v>
      </c>
      <c r="X8" s="30">
        <f t="shared" si="5"/>
        <v>0</v>
      </c>
      <c r="Y8" s="30">
        <f t="shared" si="6"/>
        <v>0</v>
      </c>
      <c r="Z8" s="30">
        <f t="shared" si="7"/>
        <v>0</v>
      </c>
      <c r="AA8" s="30">
        <f t="shared" si="8"/>
        <v>0</v>
      </c>
      <c r="AB8" s="30">
        <f t="shared" si="9"/>
        <v>0</v>
      </c>
      <c r="AC8" s="30">
        <f t="shared" si="10"/>
        <v>0</v>
      </c>
      <c r="AD8" s="30">
        <f t="shared" si="11"/>
        <v>0</v>
      </c>
      <c r="AE8" s="30">
        <f t="shared" si="12"/>
        <v>0</v>
      </c>
      <c r="AF8" s="30">
        <f t="shared" si="13"/>
        <v>0</v>
      </c>
      <c r="AG8" s="31">
        <f t="shared" si="14"/>
        <v>3</v>
      </c>
      <c r="AH8" s="31">
        <f t="shared" si="14"/>
        <v>0</v>
      </c>
      <c r="AI8" s="32">
        <f t="shared" si="15"/>
        <v>2</v>
      </c>
      <c r="AJ8" s="32">
        <f t="shared" si="16"/>
        <v>1</v>
      </c>
      <c r="AK8" s="33">
        <f t="shared" si="17"/>
        <v>5</v>
      </c>
      <c r="AL8" s="33">
        <f t="shared" si="18"/>
        <v>1</v>
      </c>
      <c r="AM8" s="33">
        <f t="shared" si="19"/>
        <v>3</v>
      </c>
      <c r="AN8" s="33" t="str">
        <f t="shared" si="20"/>
        <v/>
      </c>
      <c r="AO8" s="33" t="str">
        <f t="shared" si="21"/>
        <v/>
      </c>
      <c r="AP8" s="33" t="str">
        <f t="shared" si="22"/>
        <v/>
      </c>
      <c r="AQ8" s="33" t="str">
        <f t="shared" si="23"/>
        <v/>
      </c>
      <c r="AR8" s="34" t="str">
        <f t="shared" si="24"/>
        <v>3 - 0</v>
      </c>
      <c r="AS8" s="35" t="str">
        <f t="shared" si="25"/>
        <v>5,1,3</v>
      </c>
      <c r="AT8" s="32">
        <f t="shared" si="26"/>
        <v>1</v>
      </c>
      <c r="AU8" s="32">
        <f t="shared" si="27"/>
        <v>2</v>
      </c>
      <c r="AV8" s="33">
        <f t="shared" si="28"/>
        <v>-5</v>
      </c>
      <c r="AW8" s="33">
        <f t="shared" si="29"/>
        <v>-1</v>
      </c>
      <c r="AX8" s="33">
        <f t="shared" si="30"/>
        <v>-3</v>
      </c>
      <c r="AY8" s="33" t="str">
        <f t="shared" si="31"/>
        <v/>
      </c>
      <c r="AZ8" s="33" t="str">
        <f t="shared" si="32"/>
        <v/>
      </c>
      <c r="BA8" s="33" t="str">
        <f t="shared" si="33"/>
        <v/>
      </c>
      <c r="BB8" s="33" t="str">
        <f t="shared" si="34"/>
        <v/>
      </c>
      <c r="BC8" s="34" t="str">
        <f t="shared" si="35"/>
        <v>0 - 3</v>
      </c>
      <c r="BD8" s="35" t="str">
        <f t="shared" si="36"/>
        <v>-5, -1, -3</v>
      </c>
      <c r="BE8" s="44"/>
      <c r="BF8" s="44"/>
      <c r="BG8" s="37" t="e">
        <f>SUMIF(A7:A10,C8,B7:B10)</f>
        <v>#VALUE!</v>
      </c>
      <c r="BH8" s="38" t="e">
        <f>SUMIF(A7:A10,D8,B7:B10)</f>
        <v>#VALUE!</v>
      </c>
      <c r="BI8" s="10">
        <v>1</v>
      </c>
      <c r="BJ8" s="11">
        <f>1+BJ7</f>
        <v>2</v>
      </c>
      <c r="BK8" s="39">
        <v>1</v>
      </c>
      <c r="BL8" s="62" t="str">
        <f t="shared" si="37"/>
        <v>2 - 4</v>
      </c>
      <c r="BM8" s="40" t="s">
        <v>176</v>
      </c>
      <c r="BN8" s="41" t="s">
        <v>28</v>
      </c>
      <c r="BO8" s="42">
        <v>5</v>
      </c>
      <c r="BP8" s="280"/>
      <c r="BQ8" s="274"/>
      <c r="BR8" s="283" t="s">
        <v>74</v>
      </c>
      <c r="BS8" s="283"/>
      <c r="BT8" s="283"/>
      <c r="BU8" s="45" t="e">
        <v>#VALUE!</v>
      </c>
      <c r="BV8" s="275"/>
      <c r="BW8" s="270"/>
      <c r="BX8" s="271"/>
      <c r="BY8" s="272"/>
      <c r="BZ8" s="277" t="str">
        <f>IF(AI11&lt;AJ11,AR11,IF(AJ11&lt;AI11,AS11," "))</f>
        <v>2 - 3</v>
      </c>
      <c r="CA8" s="277"/>
      <c r="CB8" s="277"/>
      <c r="CC8" s="256" t="str">
        <f>IF(AI7&lt;AJ7,AR7,IF(AJ7&lt;AI7,AS7," "))</f>
        <v>9,8,-6,3</v>
      </c>
      <c r="CD8" s="257"/>
      <c r="CE8" s="258"/>
      <c r="CF8" s="256" t="str">
        <f>IF(AI9&lt;AJ9,AR9,IF(AJ9&lt;AI9,AS9," "))</f>
        <v>11,-9,1,5</v>
      </c>
      <c r="CG8" s="257"/>
      <c r="CH8" s="258"/>
      <c r="CI8" s="108"/>
      <c r="CJ8" s="273"/>
      <c r="CK8" s="251"/>
      <c r="CL8" s="252"/>
      <c r="CO8" s="304"/>
      <c r="CP8" s="304"/>
      <c r="CQ8" s="304"/>
      <c r="CR8" s="204"/>
    </row>
    <row r="9" spans="1:96" ht="15" customHeight="1">
      <c r="A9" s="23">
        <v>3</v>
      </c>
      <c r="B9" s="24" t="e">
        <v>#VALUE!</v>
      </c>
      <c r="C9" s="25">
        <v>1</v>
      </c>
      <c r="D9" s="25">
        <v>4</v>
      </c>
      <c r="E9" s="26">
        <v>13</v>
      </c>
      <c r="F9" s="27">
        <v>11</v>
      </c>
      <c r="G9" s="28">
        <v>9</v>
      </c>
      <c r="H9" s="29">
        <v>11</v>
      </c>
      <c r="I9" s="26">
        <v>11</v>
      </c>
      <c r="J9" s="27">
        <v>1</v>
      </c>
      <c r="K9" s="28">
        <v>11</v>
      </c>
      <c r="L9" s="29">
        <v>5</v>
      </c>
      <c r="M9" s="26"/>
      <c r="N9" s="27"/>
      <c r="O9" s="28"/>
      <c r="P9" s="29"/>
      <c r="Q9" s="26"/>
      <c r="R9" s="27"/>
      <c r="S9" s="30">
        <f t="shared" si="0"/>
        <v>1</v>
      </c>
      <c r="T9" s="30">
        <f t="shared" si="1"/>
        <v>0</v>
      </c>
      <c r="U9" s="30">
        <f t="shared" si="2"/>
        <v>0</v>
      </c>
      <c r="V9" s="30">
        <f t="shared" si="3"/>
        <v>1</v>
      </c>
      <c r="W9" s="30">
        <f t="shared" si="4"/>
        <v>1</v>
      </c>
      <c r="X9" s="30">
        <f t="shared" si="5"/>
        <v>0</v>
      </c>
      <c r="Y9" s="30">
        <f t="shared" si="6"/>
        <v>1</v>
      </c>
      <c r="Z9" s="30">
        <f t="shared" si="7"/>
        <v>0</v>
      </c>
      <c r="AA9" s="30">
        <f t="shared" si="8"/>
        <v>0</v>
      </c>
      <c r="AB9" s="30">
        <f t="shared" si="9"/>
        <v>0</v>
      </c>
      <c r="AC9" s="30">
        <f t="shared" si="10"/>
        <v>0</v>
      </c>
      <c r="AD9" s="30">
        <f t="shared" si="11"/>
        <v>0</v>
      </c>
      <c r="AE9" s="30">
        <f t="shared" si="12"/>
        <v>0</v>
      </c>
      <c r="AF9" s="30">
        <f t="shared" si="13"/>
        <v>0</v>
      </c>
      <c r="AG9" s="31">
        <f t="shared" si="14"/>
        <v>3</v>
      </c>
      <c r="AH9" s="31">
        <f t="shared" si="14"/>
        <v>1</v>
      </c>
      <c r="AI9" s="32">
        <f t="shared" si="15"/>
        <v>2</v>
      </c>
      <c r="AJ9" s="32">
        <f t="shared" si="16"/>
        <v>1</v>
      </c>
      <c r="AK9" s="33">
        <f t="shared" si="17"/>
        <v>11</v>
      </c>
      <c r="AL9" s="33">
        <f t="shared" si="18"/>
        <v>-9</v>
      </c>
      <c r="AM9" s="33">
        <f t="shared" si="19"/>
        <v>1</v>
      </c>
      <c r="AN9" s="33">
        <f t="shared" si="20"/>
        <v>5</v>
      </c>
      <c r="AO9" s="33" t="str">
        <f t="shared" si="21"/>
        <v/>
      </c>
      <c r="AP9" s="33" t="str">
        <f t="shared" si="22"/>
        <v/>
      </c>
      <c r="AQ9" s="33" t="str">
        <f t="shared" si="23"/>
        <v/>
      </c>
      <c r="AR9" s="34" t="str">
        <f t="shared" si="24"/>
        <v>3 - 1</v>
      </c>
      <c r="AS9" s="35" t="str">
        <f t="shared" si="25"/>
        <v>11,-9,1,5</v>
      </c>
      <c r="AT9" s="32">
        <f t="shared" si="26"/>
        <v>1</v>
      </c>
      <c r="AU9" s="32">
        <f t="shared" si="27"/>
        <v>2</v>
      </c>
      <c r="AV9" s="33">
        <f t="shared" si="28"/>
        <v>-11</v>
      </c>
      <c r="AW9" s="33">
        <f t="shared" si="29"/>
        <v>9</v>
      </c>
      <c r="AX9" s="33">
        <f t="shared" si="30"/>
        <v>-1</v>
      </c>
      <c r="AY9" s="33">
        <f t="shared" si="31"/>
        <v>-5</v>
      </c>
      <c r="AZ9" s="33" t="str">
        <f t="shared" si="32"/>
        <v/>
      </c>
      <c r="BA9" s="33" t="str">
        <f t="shared" si="33"/>
        <v/>
      </c>
      <c r="BB9" s="33" t="str">
        <f t="shared" si="34"/>
        <v/>
      </c>
      <c r="BC9" s="34" t="str">
        <f t="shared" si="35"/>
        <v>1 - 3</v>
      </c>
      <c r="BD9" s="35" t="str">
        <f t="shared" si="36"/>
        <v>-11,9,-1,-5</v>
      </c>
      <c r="BE9" s="36">
        <f>SUMIF(C7:C14,2,AI7:AI14)+SUMIF(D7:D14,2,AJ7:AJ14)</f>
        <v>6</v>
      </c>
      <c r="BF9" s="36">
        <f>IF(BE9&lt;&gt;0,RANK(BE9,BE7:BE13),"")</f>
        <v>1</v>
      </c>
      <c r="BG9" s="37" t="e">
        <f>SUMIF(A7:A10,C9,B7:B10)</f>
        <v>#VALUE!</v>
      </c>
      <c r="BH9" s="38" t="e">
        <f>SUMIF(A7:A10,D9,B7:B10)</f>
        <v>#VALUE!</v>
      </c>
      <c r="BI9" s="10">
        <v>1</v>
      </c>
      <c r="BJ9" s="11">
        <f>1+BJ8</f>
        <v>3</v>
      </c>
      <c r="BK9" s="39">
        <v>2</v>
      </c>
      <c r="BL9" s="63" t="s">
        <v>23</v>
      </c>
      <c r="BM9" s="172" t="s">
        <v>176</v>
      </c>
      <c r="BN9" s="46" t="s">
        <v>29</v>
      </c>
      <c r="BO9" s="47">
        <v>5</v>
      </c>
      <c r="BP9" s="259">
        <v>2</v>
      </c>
      <c r="BQ9" s="260" t="e">
        <f>B8</f>
        <v>#VALUE!</v>
      </c>
      <c r="BR9" s="262" t="s">
        <v>77</v>
      </c>
      <c r="BS9" s="263"/>
      <c r="BT9" s="264"/>
      <c r="BU9" s="43" t="e">
        <v>#VALUE!</v>
      </c>
      <c r="BV9" s="278" t="e">
        <v>#VALUE!</v>
      </c>
      <c r="BW9" s="99"/>
      <c r="BX9" s="48">
        <f>IF(AG11&lt;AH11,AT11,IF(AH11&lt;AG11,AT11," "))</f>
        <v>2</v>
      </c>
      <c r="BY9" s="100"/>
      <c r="BZ9" s="267"/>
      <c r="CA9" s="268"/>
      <c r="CB9" s="269"/>
      <c r="CC9" s="100"/>
      <c r="CD9" s="48">
        <f>IF(AG10&lt;AH10,AI10,IF(AH10&lt;AG10,AI10," "))</f>
        <v>2</v>
      </c>
      <c r="CE9" s="100"/>
      <c r="CF9" s="98"/>
      <c r="CG9" s="94">
        <f>IF(AG8&lt;AH8,AI8,IF(AH8&lt;AG8,AI8," "))</f>
        <v>2</v>
      </c>
      <c r="CH9" s="95"/>
      <c r="CI9" s="107"/>
      <c r="CJ9" s="273">
        <f>BE9</f>
        <v>6</v>
      </c>
      <c r="CK9" s="251"/>
      <c r="CL9" s="252">
        <f>IF(BF10="",BF9,BF10)</f>
        <v>1</v>
      </c>
      <c r="CO9" s="304"/>
      <c r="CP9" s="304"/>
      <c r="CQ9" s="304"/>
      <c r="CR9" s="204"/>
    </row>
    <row r="10" spans="1:96" ht="15" customHeight="1">
      <c r="A10" s="23">
        <v>4</v>
      </c>
      <c r="B10" s="24" t="e">
        <v>#VALUE!</v>
      </c>
      <c r="C10" s="25">
        <v>2</v>
      </c>
      <c r="D10" s="25">
        <v>3</v>
      </c>
      <c r="E10" s="26">
        <v>11</v>
      </c>
      <c r="F10" s="27">
        <v>7</v>
      </c>
      <c r="G10" s="29">
        <v>11</v>
      </c>
      <c r="H10" s="29">
        <v>4</v>
      </c>
      <c r="I10" s="26">
        <v>11</v>
      </c>
      <c r="J10" s="27">
        <v>3</v>
      </c>
      <c r="K10" s="28"/>
      <c r="L10" s="29"/>
      <c r="M10" s="26"/>
      <c r="N10" s="27"/>
      <c r="O10" s="28"/>
      <c r="P10" s="29"/>
      <c r="Q10" s="26"/>
      <c r="R10" s="27"/>
      <c r="S10" s="30">
        <f t="shared" si="0"/>
        <v>1</v>
      </c>
      <c r="T10" s="30">
        <f t="shared" si="1"/>
        <v>0</v>
      </c>
      <c r="U10" s="30">
        <f t="shared" si="2"/>
        <v>1</v>
      </c>
      <c r="V10" s="30">
        <f t="shared" si="3"/>
        <v>0</v>
      </c>
      <c r="W10" s="30">
        <f t="shared" si="4"/>
        <v>1</v>
      </c>
      <c r="X10" s="30">
        <f t="shared" si="5"/>
        <v>0</v>
      </c>
      <c r="Y10" s="30">
        <f t="shared" si="6"/>
        <v>0</v>
      </c>
      <c r="Z10" s="30">
        <f t="shared" si="7"/>
        <v>0</v>
      </c>
      <c r="AA10" s="30">
        <f t="shared" si="8"/>
        <v>0</v>
      </c>
      <c r="AB10" s="30">
        <f t="shared" si="9"/>
        <v>0</v>
      </c>
      <c r="AC10" s="30">
        <f t="shared" si="10"/>
        <v>0</v>
      </c>
      <c r="AD10" s="30">
        <f t="shared" si="11"/>
        <v>0</v>
      </c>
      <c r="AE10" s="30">
        <f t="shared" si="12"/>
        <v>0</v>
      </c>
      <c r="AF10" s="30">
        <f t="shared" si="13"/>
        <v>0</v>
      </c>
      <c r="AG10" s="31">
        <f t="shared" si="14"/>
        <v>3</v>
      </c>
      <c r="AH10" s="31">
        <f t="shared" si="14"/>
        <v>0</v>
      </c>
      <c r="AI10" s="32">
        <f t="shared" si="15"/>
        <v>2</v>
      </c>
      <c r="AJ10" s="32">
        <f t="shared" si="16"/>
        <v>1</v>
      </c>
      <c r="AK10" s="33">
        <f t="shared" si="17"/>
        <v>7</v>
      </c>
      <c r="AL10" s="33">
        <f t="shared" si="18"/>
        <v>4</v>
      </c>
      <c r="AM10" s="33">
        <f t="shared" si="19"/>
        <v>3</v>
      </c>
      <c r="AN10" s="33" t="str">
        <f t="shared" si="20"/>
        <v/>
      </c>
      <c r="AO10" s="33" t="str">
        <f t="shared" si="21"/>
        <v/>
      </c>
      <c r="AP10" s="33" t="str">
        <f t="shared" si="22"/>
        <v/>
      </c>
      <c r="AQ10" s="33" t="str">
        <f t="shared" si="23"/>
        <v/>
      </c>
      <c r="AR10" s="34" t="str">
        <f t="shared" si="24"/>
        <v>3 - 0</v>
      </c>
      <c r="AS10" s="35" t="str">
        <f t="shared" si="25"/>
        <v>7,4,3</v>
      </c>
      <c r="AT10" s="32">
        <f t="shared" si="26"/>
        <v>1</v>
      </c>
      <c r="AU10" s="32">
        <f t="shared" si="27"/>
        <v>2</v>
      </c>
      <c r="AV10" s="33">
        <f t="shared" si="28"/>
        <v>-7</v>
      </c>
      <c r="AW10" s="33">
        <f t="shared" si="29"/>
        <v>-4</v>
      </c>
      <c r="AX10" s="33">
        <f t="shared" si="30"/>
        <v>-3</v>
      </c>
      <c r="AY10" s="33" t="str">
        <f t="shared" si="31"/>
        <v/>
      </c>
      <c r="AZ10" s="33" t="str">
        <f t="shared" si="32"/>
        <v/>
      </c>
      <c r="BA10" s="33" t="str">
        <f t="shared" si="33"/>
        <v/>
      </c>
      <c r="BB10" s="33" t="str">
        <f t="shared" si="34"/>
        <v/>
      </c>
      <c r="BC10" s="34" t="str">
        <f t="shared" si="35"/>
        <v>0 - 3</v>
      </c>
      <c r="BD10" s="35" t="str">
        <f t="shared" si="36"/>
        <v>-7, -4, -3</v>
      </c>
      <c r="BE10" s="44"/>
      <c r="BF10" s="44"/>
      <c r="BG10" s="37" t="e">
        <f>SUMIF(A7:A10,C10,B7:B10)</f>
        <v>#VALUE!</v>
      </c>
      <c r="BH10" s="38" t="e">
        <f>SUMIF(A7:A10,D10,B7:B10)</f>
        <v>#VALUE!</v>
      </c>
      <c r="BI10" s="10">
        <v>1</v>
      </c>
      <c r="BJ10" s="11">
        <f>1+BJ9</f>
        <v>4</v>
      </c>
      <c r="BK10" s="39">
        <v>2</v>
      </c>
      <c r="BL10" s="63" t="s">
        <v>24</v>
      </c>
      <c r="BM10" s="172" t="s">
        <v>176</v>
      </c>
      <c r="BN10" s="46" t="s">
        <v>30</v>
      </c>
      <c r="BO10" s="47">
        <v>5</v>
      </c>
      <c r="BP10" s="259"/>
      <c r="BQ10" s="274"/>
      <c r="BR10" s="253" t="s">
        <v>78</v>
      </c>
      <c r="BS10" s="254"/>
      <c r="BT10" s="255"/>
      <c r="BU10" s="45" t="e">
        <v>#VALUE!</v>
      </c>
      <c r="BV10" s="279"/>
      <c r="BW10" s="276" t="str">
        <f>IF(AI11&gt;AJ11,BC11,IF(AJ11&gt;AI11,BD11," "))</f>
        <v>-8,8,10,-9,7</v>
      </c>
      <c r="BX10" s="277"/>
      <c r="BY10" s="277"/>
      <c r="BZ10" s="270"/>
      <c r="CA10" s="271"/>
      <c r="CB10" s="272"/>
      <c r="CC10" s="277" t="str">
        <f>IF(AI10&lt;AJ10,AR10,IF(AJ10&lt;AI10,AS10," "))</f>
        <v>7,4,3</v>
      </c>
      <c r="CD10" s="277"/>
      <c r="CE10" s="277"/>
      <c r="CF10" s="256" t="str">
        <f>IF(AI8&lt;AJ8,AR8,IF(AJ8&lt;AI8,AS8," "))</f>
        <v>5,1,3</v>
      </c>
      <c r="CG10" s="257"/>
      <c r="CH10" s="258"/>
      <c r="CI10" s="108"/>
      <c r="CJ10" s="273"/>
      <c r="CK10" s="251"/>
      <c r="CL10" s="252"/>
      <c r="CO10" s="304"/>
      <c r="CP10" s="304"/>
      <c r="CQ10" s="304"/>
      <c r="CR10" s="204"/>
    </row>
    <row r="11" spans="1:96" ht="15" customHeight="1">
      <c r="A11" s="23">
        <v>5</v>
      </c>
      <c r="B11" s="49"/>
      <c r="C11" s="25">
        <v>1</v>
      </c>
      <c r="D11" s="25">
        <v>2</v>
      </c>
      <c r="E11" s="26">
        <v>11</v>
      </c>
      <c r="F11" s="27">
        <v>8</v>
      </c>
      <c r="G11" s="28">
        <v>8</v>
      </c>
      <c r="H11" s="29">
        <v>11</v>
      </c>
      <c r="I11" s="26">
        <v>10</v>
      </c>
      <c r="J11" s="27">
        <v>12</v>
      </c>
      <c r="K11" s="28">
        <v>11</v>
      </c>
      <c r="L11" s="29">
        <v>9</v>
      </c>
      <c r="M11" s="26">
        <v>7</v>
      </c>
      <c r="N11" s="27">
        <v>11</v>
      </c>
      <c r="O11" s="28"/>
      <c r="P11" s="29"/>
      <c r="Q11" s="26"/>
      <c r="R11" s="27"/>
      <c r="S11" s="30">
        <f t="shared" si="0"/>
        <v>1</v>
      </c>
      <c r="T11" s="30">
        <f t="shared" si="1"/>
        <v>0</v>
      </c>
      <c r="U11" s="30">
        <f t="shared" si="2"/>
        <v>0</v>
      </c>
      <c r="V11" s="30">
        <f t="shared" si="3"/>
        <v>1</v>
      </c>
      <c r="W11" s="30">
        <f t="shared" si="4"/>
        <v>0</v>
      </c>
      <c r="X11" s="30">
        <f t="shared" si="5"/>
        <v>1</v>
      </c>
      <c r="Y11" s="30">
        <f t="shared" si="6"/>
        <v>1</v>
      </c>
      <c r="Z11" s="30">
        <f t="shared" si="7"/>
        <v>0</v>
      </c>
      <c r="AA11" s="30">
        <f t="shared" si="8"/>
        <v>0</v>
      </c>
      <c r="AB11" s="30">
        <f t="shared" si="9"/>
        <v>1</v>
      </c>
      <c r="AC11" s="30">
        <f t="shared" si="10"/>
        <v>0</v>
      </c>
      <c r="AD11" s="30">
        <f t="shared" si="11"/>
        <v>0</v>
      </c>
      <c r="AE11" s="30">
        <f t="shared" si="12"/>
        <v>0</v>
      </c>
      <c r="AF11" s="30">
        <f t="shared" si="13"/>
        <v>0</v>
      </c>
      <c r="AG11" s="31">
        <f t="shared" si="14"/>
        <v>2</v>
      </c>
      <c r="AH11" s="31">
        <f t="shared" si="14"/>
        <v>3</v>
      </c>
      <c r="AI11" s="32">
        <f t="shared" si="15"/>
        <v>1</v>
      </c>
      <c r="AJ11" s="32">
        <f t="shared" si="16"/>
        <v>2</v>
      </c>
      <c r="AK11" s="33">
        <f t="shared" si="17"/>
        <v>8</v>
      </c>
      <c r="AL11" s="33">
        <f t="shared" si="18"/>
        <v>-8</v>
      </c>
      <c r="AM11" s="33">
        <f t="shared" si="19"/>
        <v>-10</v>
      </c>
      <c r="AN11" s="33">
        <f t="shared" si="20"/>
        <v>9</v>
      </c>
      <c r="AO11" s="33">
        <f t="shared" si="21"/>
        <v>-7</v>
      </c>
      <c r="AP11" s="33" t="str">
        <f t="shared" si="22"/>
        <v/>
      </c>
      <c r="AQ11" s="33" t="str">
        <f t="shared" si="23"/>
        <v/>
      </c>
      <c r="AR11" s="34" t="str">
        <f t="shared" si="24"/>
        <v>2 - 3</v>
      </c>
      <c r="AS11" s="35" t="str">
        <f t="shared" si="25"/>
        <v>8,-8,-10,9,-7</v>
      </c>
      <c r="AT11" s="32">
        <f t="shared" si="26"/>
        <v>2</v>
      </c>
      <c r="AU11" s="32">
        <f t="shared" si="27"/>
        <v>1</v>
      </c>
      <c r="AV11" s="33">
        <f t="shared" si="28"/>
        <v>-8</v>
      </c>
      <c r="AW11" s="33">
        <f t="shared" si="29"/>
        <v>8</v>
      </c>
      <c r="AX11" s="33">
        <f t="shared" si="30"/>
        <v>10</v>
      </c>
      <c r="AY11" s="33">
        <f t="shared" si="31"/>
        <v>-9</v>
      </c>
      <c r="AZ11" s="33">
        <f t="shared" si="32"/>
        <v>7</v>
      </c>
      <c r="BA11" s="33" t="str">
        <f t="shared" si="33"/>
        <v/>
      </c>
      <c r="BB11" s="33" t="str">
        <f t="shared" si="34"/>
        <v/>
      </c>
      <c r="BC11" s="34" t="str">
        <f t="shared" si="35"/>
        <v>3 - 2</v>
      </c>
      <c r="BD11" s="35" t="str">
        <f t="shared" si="36"/>
        <v>-8,8,10,-9,7</v>
      </c>
      <c r="BE11" s="36">
        <f>SUMIF(C7:C14,3,AI7:AI14)+SUMIF(D7:D14,3,AJ7:AJ14)</f>
        <v>4</v>
      </c>
      <c r="BF11" s="36">
        <f>IF(BE11&lt;&gt;0,RANK(BE11,BE7:BE13),"")</f>
        <v>3</v>
      </c>
      <c r="BG11" s="37" t="e">
        <f>SUMIF(A7:A10,C11,B7:B10)</f>
        <v>#VALUE!</v>
      </c>
      <c r="BH11" s="38" t="e">
        <f>SUMIF(A7:A10,D11,B7:B10)</f>
        <v>#VALUE!</v>
      </c>
      <c r="BI11" s="10">
        <v>1</v>
      </c>
      <c r="BJ11" s="11">
        <f>1+BJ10</f>
        <v>5</v>
      </c>
      <c r="BK11" s="39">
        <v>3</v>
      </c>
      <c r="BL11" s="64" t="s">
        <v>25</v>
      </c>
      <c r="BM11" s="40" t="s">
        <v>176</v>
      </c>
      <c r="BN11" s="58" t="s">
        <v>31</v>
      </c>
      <c r="BO11" s="42">
        <v>5</v>
      </c>
      <c r="BP11" s="259">
        <v>3</v>
      </c>
      <c r="BQ11" s="260" t="e">
        <f>B9</f>
        <v>#VALUE!</v>
      </c>
      <c r="BR11" s="283" t="s">
        <v>138</v>
      </c>
      <c r="BS11" s="283"/>
      <c r="BT11" s="283"/>
      <c r="BU11" s="43" t="e">
        <v>#VALUE!</v>
      </c>
      <c r="BV11" s="265" t="e">
        <v>#VALUE!</v>
      </c>
      <c r="BW11" s="93"/>
      <c r="BX11" s="94">
        <f>IF(AG7&lt;AH7,AT7,IF(AH7&lt;AG7,AT7," "))</f>
        <v>1</v>
      </c>
      <c r="BY11" s="95"/>
      <c r="BZ11" s="100"/>
      <c r="CA11" s="48">
        <f>IF(AG10&lt;AH10,AT10,IF(AH10&lt;AG10,AT10," "))</f>
        <v>1</v>
      </c>
      <c r="CB11" s="100"/>
      <c r="CC11" s="267"/>
      <c r="CD11" s="268"/>
      <c r="CE11" s="269"/>
      <c r="CF11" s="98"/>
      <c r="CG11" s="94">
        <f>IF(AG12&lt;AH12,AI12,IF(AH12&lt;AG12,AI12," "))</f>
        <v>2</v>
      </c>
      <c r="CH11" s="95"/>
      <c r="CI11" s="107"/>
      <c r="CJ11" s="273">
        <f>BE11</f>
        <v>4</v>
      </c>
      <c r="CK11" s="251"/>
      <c r="CL11" s="252">
        <f>IF(BF12="",BF11,BF12)</f>
        <v>3</v>
      </c>
    </row>
    <row r="12" spans="1:96" ht="15" customHeight="1">
      <c r="A12" s="23">
        <v>6</v>
      </c>
      <c r="C12" s="25">
        <v>3</v>
      </c>
      <c r="D12" s="25">
        <v>4</v>
      </c>
      <c r="E12" s="26">
        <v>11</v>
      </c>
      <c r="F12" s="27">
        <v>3</v>
      </c>
      <c r="G12" s="28">
        <v>12</v>
      </c>
      <c r="H12" s="29">
        <v>10</v>
      </c>
      <c r="I12" s="26">
        <v>12</v>
      </c>
      <c r="J12" s="27">
        <v>10</v>
      </c>
      <c r="K12" s="28"/>
      <c r="L12" s="29"/>
      <c r="M12" s="26"/>
      <c r="N12" s="27"/>
      <c r="O12" s="28"/>
      <c r="P12" s="29"/>
      <c r="Q12" s="26"/>
      <c r="R12" s="27"/>
      <c r="S12" s="30">
        <f t="shared" si="0"/>
        <v>1</v>
      </c>
      <c r="T12" s="30">
        <f t="shared" si="1"/>
        <v>0</v>
      </c>
      <c r="U12" s="30">
        <f t="shared" si="2"/>
        <v>1</v>
      </c>
      <c r="V12" s="30">
        <f t="shared" si="3"/>
        <v>0</v>
      </c>
      <c r="W12" s="30">
        <f t="shared" si="4"/>
        <v>1</v>
      </c>
      <c r="X12" s="30">
        <f t="shared" si="5"/>
        <v>0</v>
      </c>
      <c r="Y12" s="30">
        <f t="shared" si="6"/>
        <v>0</v>
      </c>
      <c r="Z12" s="30">
        <f t="shared" si="7"/>
        <v>0</v>
      </c>
      <c r="AA12" s="30">
        <f t="shared" si="8"/>
        <v>0</v>
      </c>
      <c r="AB12" s="30">
        <f t="shared" si="9"/>
        <v>0</v>
      </c>
      <c r="AC12" s="30">
        <f t="shared" si="10"/>
        <v>0</v>
      </c>
      <c r="AD12" s="30">
        <f t="shared" si="11"/>
        <v>0</v>
      </c>
      <c r="AE12" s="30">
        <f t="shared" si="12"/>
        <v>0</v>
      </c>
      <c r="AF12" s="30">
        <f t="shared" si="13"/>
        <v>0</v>
      </c>
      <c r="AG12" s="31">
        <f t="shared" si="14"/>
        <v>3</v>
      </c>
      <c r="AH12" s="31">
        <f t="shared" si="14"/>
        <v>0</v>
      </c>
      <c r="AI12" s="32">
        <f t="shared" si="15"/>
        <v>2</v>
      </c>
      <c r="AJ12" s="32">
        <f t="shared" si="16"/>
        <v>1</v>
      </c>
      <c r="AK12" s="33">
        <f t="shared" si="17"/>
        <v>3</v>
      </c>
      <c r="AL12" s="33">
        <f t="shared" si="18"/>
        <v>10</v>
      </c>
      <c r="AM12" s="33">
        <f t="shared" si="19"/>
        <v>10</v>
      </c>
      <c r="AN12" s="33" t="str">
        <f t="shared" si="20"/>
        <v/>
      </c>
      <c r="AO12" s="33" t="str">
        <f t="shared" si="21"/>
        <v/>
      </c>
      <c r="AP12" s="33" t="str">
        <f t="shared" si="22"/>
        <v/>
      </c>
      <c r="AQ12" s="33" t="str">
        <f t="shared" si="23"/>
        <v/>
      </c>
      <c r="AR12" s="34" t="str">
        <f t="shared" si="24"/>
        <v>3 - 0</v>
      </c>
      <c r="AS12" s="35" t="str">
        <f t="shared" si="25"/>
        <v>3,10,10</v>
      </c>
      <c r="AT12" s="32">
        <f t="shared" si="26"/>
        <v>1</v>
      </c>
      <c r="AU12" s="32">
        <f t="shared" si="27"/>
        <v>2</v>
      </c>
      <c r="AV12" s="33">
        <f t="shared" si="28"/>
        <v>-3</v>
      </c>
      <c r="AW12" s="33">
        <f t="shared" si="29"/>
        <v>-10</v>
      </c>
      <c r="AX12" s="33">
        <f t="shared" si="30"/>
        <v>-10</v>
      </c>
      <c r="AY12" s="33" t="str">
        <f t="shared" si="31"/>
        <v/>
      </c>
      <c r="AZ12" s="33" t="str">
        <f t="shared" si="32"/>
        <v/>
      </c>
      <c r="BA12" s="33" t="str">
        <f t="shared" si="33"/>
        <v/>
      </c>
      <c r="BB12" s="33" t="str">
        <f t="shared" si="34"/>
        <v/>
      </c>
      <c r="BC12" s="34" t="str">
        <f t="shared" si="35"/>
        <v>0 - 3</v>
      </c>
      <c r="BD12" s="35" t="str">
        <f t="shared" si="36"/>
        <v>-3, -10, -10</v>
      </c>
      <c r="BE12" s="44"/>
      <c r="BF12" s="44"/>
      <c r="BG12" s="37" t="e">
        <f>SUMIF(A7:A10,C12,B7:B10)</f>
        <v>#VALUE!</v>
      </c>
      <c r="BH12" s="38" t="e">
        <f>SUMIF(A7:A10,D12,B7:B10)</f>
        <v>#VALUE!</v>
      </c>
      <c r="BI12" s="10">
        <v>1</v>
      </c>
      <c r="BJ12" s="11">
        <f>1+BJ11</f>
        <v>6</v>
      </c>
      <c r="BK12" s="39">
        <v>3</v>
      </c>
      <c r="BL12" s="65" t="s">
        <v>26</v>
      </c>
      <c r="BM12" s="149" t="s">
        <v>176</v>
      </c>
      <c r="BN12" s="50" t="s">
        <v>32</v>
      </c>
      <c r="BO12" s="51">
        <v>5</v>
      </c>
      <c r="BP12" s="259"/>
      <c r="BQ12" s="274"/>
      <c r="BR12" s="283" t="s">
        <v>82</v>
      </c>
      <c r="BS12" s="283"/>
      <c r="BT12" s="283"/>
      <c r="BU12" s="45" t="e">
        <v>#VALUE!</v>
      </c>
      <c r="BV12" s="275"/>
      <c r="BW12" s="256" t="str">
        <f>IF(AI7&gt;AJ7,BC7,IF(AJ7&gt;AI7,BD7," "))</f>
        <v>1 - 3</v>
      </c>
      <c r="BX12" s="257"/>
      <c r="BY12" s="258"/>
      <c r="BZ12" s="277" t="str">
        <f>IF(AI10&gt;AJ10,BC10,IF(AJ10&gt;AI10,BD10," "))</f>
        <v>0 - 3</v>
      </c>
      <c r="CA12" s="277"/>
      <c r="CB12" s="277"/>
      <c r="CC12" s="270"/>
      <c r="CD12" s="271"/>
      <c r="CE12" s="272"/>
      <c r="CF12" s="256" t="str">
        <f>IF(AI12&lt;AJ12,AR12,IF(AJ12&lt;AI12,AS12," "))</f>
        <v>3,10,10</v>
      </c>
      <c r="CG12" s="257"/>
      <c r="CH12" s="258"/>
      <c r="CI12" s="108"/>
      <c r="CJ12" s="273"/>
      <c r="CK12" s="251"/>
      <c r="CL12" s="252"/>
    </row>
    <row r="13" spans="1:96" ht="15" customHeight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V13" s="2"/>
      <c r="AW13" s="2"/>
      <c r="AX13" s="2"/>
      <c r="AY13" s="2"/>
      <c r="AZ13" s="2"/>
      <c r="BE13" s="36">
        <f>SUMIF(C7:C14,4,AI7:AI14)+SUMIF(D7:D14,4,AJ7:AJ14)</f>
        <v>3</v>
      </c>
      <c r="BF13" s="36">
        <f>IF(BE13&lt;&gt;0,RANK(BE13,BE7:BE13),"")</f>
        <v>4</v>
      </c>
      <c r="BG13" s="52"/>
      <c r="BH13" s="52"/>
      <c r="BK13" s="19"/>
      <c r="BP13" s="259">
        <v>4</v>
      </c>
      <c r="BQ13" s="260" t="e">
        <f>B10</f>
        <v>#VALUE!</v>
      </c>
      <c r="BR13" s="262" t="s">
        <v>87</v>
      </c>
      <c r="BS13" s="263"/>
      <c r="BT13" s="264"/>
      <c r="BU13" s="43" t="e">
        <v>#VALUE!</v>
      </c>
      <c r="BV13" s="278" t="e">
        <v>#VALUE!</v>
      </c>
      <c r="BW13" s="99"/>
      <c r="BX13" s="48">
        <f>IF(AG9&lt;AH9,AT9,IF(AH9&lt;AG9,AT9," "))</f>
        <v>1</v>
      </c>
      <c r="BY13" s="100"/>
      <c r="BZ13" s="96"/>
      <c r="CA13" s="94">
        <f>IF(AG8&lt;AH8,AT8,IF(AH8&lt;AG8,AT8," "))</f>
        <v>1</v>
      </c>
      <c r="CB13" s="95"/>
      <c r="CC13" s="100"/>
      <c r="CD13" s="48">
        <f>IF(AG12&lt;AH12,AT12,IF(AH12&lt;AG12,AT12," "))</f>
        <v>1</v>
      </c>
      <c r="CE13" s="100"/>
      <c r="CF13" s="267"/>
      <c r="CG13" s="268"/>
      <c r="CH13" s="269"/>
      <c r="CI13" s="107"/>
      <c r="CJ13" s="273">
        <f>BE13</f>
        <v>3</v>
      </c>
      <c r="CK13" s="251"/>
      <c r="CL13" s="252">
        <v>4</v>
      </c>
    </row>
    <row r="14" spans="1:96" ht="15" customHeigh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V14" s="2"/>
      <c r="AW14" s="2"/>
      <c r="AX14" s="2"/>
      <c r="AY14" s="2"/>
      <c r="AZ14" s="2"/>
      <c r="BD14" s="3"/>
      <c r="BE14" s="44"/>
      <c r="BF14" s="44"/>
      <c r="BG14" s="52"/>
      <c r="BH14" s="52"/>
      <c r="BK14" s="19"/>
      <c r="BL14" s="53"/>
      <c r="BM14" s="54"/>
      <c r="BN14" s="55"/>
      <c r="BO14" s="56"/>
      <c r="BP14" s="259"/>
      <c r="BQ14" s="261"/>
      <c r="BR14" s="253" t="s">
        <v>158</v>
      </c>
      <c r="BS14" s="254"/>
      <c r="BT14" s="255"/>
      <c r="BU14" s="57" t="e">
        <v>#VALUE!</v>
      </c>
      <c r="BV14" s="301"/>
      <c r="BW14" s="300" t="str">
        <f>IF(AI9&gt;AJ9,BC9,IF(AJ9&gt;AI9,BD9," "))</f>
        <v>1 - 3</v>
      </c>
      <c r="BX14" s="257"/>
      <c r="BY14" s="257"/>
      <c r="BZ14" s="256" t="str">
        <f>IF(AI8&gt;AJ8,BC8,IF(AJ8&gt;AI8,BD8," "))</f>
        <v>0 - 3</v>
      </c>
      <c r="CA14" s="257"/>
      <c r="CB14" s="258"/>
      <c r="CC14" s="257" t="str">
        <f>IF(AI12&gt;AJ12,BC12,IF(AJ12&gt;AI12,BD12," "))</f>
        <v>0 - 3</v>
      </c>
      <c r="CD14" s="257"/>
      <c r="CE14" s="257"/>
      <c r="CF14" s="270"/>
      <c r="CG14" s="271"/>
      <c r="CH14" s="272"/>
      <c r="CI14" s="109"/>
      <c r="CJ14" s="273"/>
      <c r="CK14" s="251"/>
      <c r="CL14" s="252"/>
    </row>
    <row r="15" spans="1:96" ht="15" customHeight="1">
      <c r="Z15" s="8"/>
      <c r="BK15" s="19"/>
      <c r="BL15" s="289" t="str">
        <f>C16</f>
        <v xml:space="preserve">Мужчины. Подгруппа 2 </v>
      </c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</row>
    <row r="16" spans="1:96" ht="15" customHeight="1">
      <c r="A16" s="12">
        <f>1+A6</f>
        <v>2</v>
      </c>
      <c r="B16" s="13">
        <v>4</v>
      </c>
      <c r="C16" s="14" t="s">
        <v>16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>
        <f>1+R6</f>
        <v>2</v>
      </c>
      <c r="Z16" s="8"/>
      <c r="AR16" s="17" t="e">
        <f>IF(B17=0,0,(IF(B18=0,1,IF(B19=0,2,IF(B20=0,3,IF(B20&gt;0,4))))))</f>
        <v>#VALUE!</v>
      </c>
      <c r="BC16" s="17">
        <f>IF(BE16=15,3,IF(BE16&gt;15,4))</f>
        <v>4</v>
      </c>
      <c r="BE16" s="18">
        <f>SUM(BE17,BE19,BE21,BE23)</f>
        <v>18</v>
      </c>
      <c r="BF16" s="18">
        <f>SUM(BF17,BF19,BF21,BF23)</f>
        <v>7</v>
      </c>
      <c r="BK16" s="19"/>
      <c r="BL16" s="20" t="s">
        <v>6</v>
      </c>
      <c r="BM16" s="21" t="s">
        <v>7</v>
      </c>
      <c r="BN16" s="21" t="s">
        <v>8</v>
      </c>
      <c r="BO16" s="22" t="s">
        <v>9</v>
      </c>
      <c r="BP16" s="105" t="s">
        <v>10</v>
      </c>
      <c r="BQ16" s="290" t="s">
        <v>11</v>
      </c>
      <c r="BR16" s="290"/>
      <c r="BS16" s="290"/>
      <c r="BT16" s="290"/>
      <c r="BU16" s="291" t="s">
        <v>12</v>
      </c>
      <c r="BV16" s="291"/>
      <c r="BW16" s="292">
        <v>1</v>
      </c>
      <c r="BX16" s="292"/>
      <c r="BY16" s="292"/>
      <c r="BZ16" s="292">
        <v>2</v>
      </c>
      <c r="CA16" s="292"/>
      <c r="CB16" s="292"/>
      <c r="CC16" s="292">
        <v>3</v>
      </c>
      <c r="CD16" s="292"/>
      <c r="CE16" s="292"/>
      <c r="CF16" s="292">
        <v>4</v>
      </c>
      <c r="CG16" s="292"/>
      <c r="CH16" s="310"/>
      <c r="CI16" s="112"/>
      <c r="CJ16" s="206" t="s">
        <v>1</v>
      </c>
      <c r="CK16" s="206" t="s">
        <v>2</v>
      </c>
      <c r="CL16" s="206" t="s">
        <v>3</v>
      </c>
    </row>
    <row r="17" spans="1:96" ht="15" customHeight="1">
      <c r="A17" s="23">
        <v>1</v>
      </c>
      <c r="B17" s="24" t="e">
        <v>#VALUE!</v>
      </c>
      <c r="C17" s="25">
        <v>1</v>
      </c>
      <c r="D17" s="25">
        <v>3</v>
      </c>
      <c r="E17" s="26">
        <v>9</v>
      </c>
      <c r="F17" s="27">
        <v>11</v>
      </c>
      <c r="G17" s="28">
        <v>12</v>
      </c>
      <c r="H17" s="29">
        <v>10</v>
      </c>
      <c r="I17" s="26">
        <v>8</v>
      </c>
      <c r="J17" s="27">
        <v>11</v>
      </c>
      <c r="K17" s="28">
        <v>11</v>
      </c>
      <c r="L17" s="29">
        <v>9</v>
      </c>
      <c r="M17" s="26">
        <v>11</v>
      </c>
      <c r="N17" s="27">
        <v>9</v>
      </c>
      <c r="O17" s="28"/>
      <c r="P17" s="29"/>
      <c r="Q17" s="26"/>
      <c r="R17" s="27"/>
      <c r="S17" s="30">
        <f t="shared" ref="S17:S22" si="38">IF(E17="wo",0,IF(F17="wo",1,IF(E17&gt;F17,1,0)))</f>
        <v>0</v>
      </c>
      <c r="T17" s="30">
        <f t="shared" ref="T17:T22" si="39">IF(E17="wo",1,IF(F17="wo",0,IF(F17&gt;E17,1,0)))</f>
        <v>1</v>
      </c>
      <c r="U17" s="30">
        <f t="shared" ref="U17:U22" si="40">IF(G17="wo",0,IF(H17="wo",1,IF(G17&gt;H17,1,0)))</f>
        <v>1</v>
      </c>
      <c r="V17" s="30">
        <f t="shared" ref="V17:V22" si="41">IF(G17="wo",1,IF(H17="wo",0,IF(H17&gt;G17,1,0)))</f>
        <v>0</v>
      </c>
      <c r="W17" s="30">
        <f t="shared" ref="W17:W22" si="42">IF(I17="wo",0,IF(J17="wo",1,IF(I17&gt;J17,1,0)))</f>
        <v>0</v>
      </c>
      <c r="X17" s="30">
        <f t="shared" ref="X17:X22" si="43">IF(I17="wo",1,IF(J17="wo",0,IF(J17&gt;I17,1,0)))</f>
        <v>1</v>
      </c>
      <c r="Y17" s="30">
        <f t="shared" ref="Y17:Y22" si="44">IF(K17="wo",0,IF(L17="wo",1,IF(K17&gt;L17,1,0)))</f>
        <v>1</v>
      </c>
      <c r="Z17" s="30">
        <f t="shared" ref="Z17:Z22" si="45">IF(K17="wo",1,IF(L17="wo",0,IF(L17&gt;K17,1,0)))</f>
        <v>0</v>
      </c>
      <c r="AA17" s="30">
        <f t="shared" ref="AA17:AA22" si="46">IF(M17="wo",0,IF(N17="wo",1,IF(M17&gt;N17,1,0)))</f>
        <v>1</v>
      </c>
      <c r="AB17" s="30">
        <f t="shared" ref="AB17:AB22" si="47">IF(M17="wo",1,IF(N17="wo",0,IF(N17&gt;M17,1,0)))</f>
        <v>0</v>
      </c>
      <c r="AC17" s="30">
        <f t="shared" ref="AC17:AC22" si="48">IF(O17="wo",0,IF(P17="wo",1,IF(O17&gt;P17,1,0)))</f>
        <v>0</v>
      </c>
      <c r="AD17" s="30">
        <f t="shared" ref="AD17:AD22" si="49">IF(O17="wo",1,IF(P17="wo",0,IF(P17&gt;O17,1,0)))</f>
        <v>0</v>
      </c>
      <c r="AE17" s="30">
        <f t="shared" ref="AE17:AE22" si="50">IF(Q17="wo",0,IF(R17="wo",1,IF(Q17&gt;R17,1,0)))</f>
        <v>0</v>
      </c>
      <c r="AF17" s="30">
        <f t="shared" ref="AF17:AF22" si="51">IF(Q17="wo",1,IF(R17="wo",0,IF(R17&gt;Q17,1,0)))</f>
        <v>0</v>
      </c>
      <c r="AG17" s="31">
        <f t="shared" ref="AG17:AH22" si="52">IF(E17="wo","wo",+S17+U17+W17+Y17+AA17+AC17+AE17)</f>
        <v>3</v>
      </c>
      <c r="AH17" s="31">
        <f t="shared" si="52"/>
        <v>2</v>
      </c>
      <c r="AI17" s="32">
        <f t="shared" ref="AI17:AI22" si="53">IF(E17="",0,IF(E17="wo",0,IF(F17="wo",2,IF(AG17=AH17,0,IF(AG17&gt;AH17,2,1)))))</f>
        <v>2</v>
      </c>
      <c r="AJ17" s="32">
        <f t="shared" ref="AJ17:AJ22" si="54">IF(F17="",0,IF(F17="wo",0,IF(E17="wo",2,IF(AH17=AG17,0,IF(AH17&gt;AG17,2,1)))))</f>
        <v>1</v>
      </c>
      <c r="AK17" s="33">
        <f t="shared" ref="AK17:AK22" si="55">IF(E17="","",IF(E17="wo",0,IF(F17="wo",0,IF(E17=F17,"ERROR",IF(E17&gt;F17,F17,-1*E17)))))</f>
        <v>-9</v>
      </c>
      <c r="AL17" s="33">
        <f t="shared" ref="AL17:AL22" si="56">IF(G17="","",IF(G17="wo",0,IF(H17="wo",0,IF(G17=H17,"ERROR",IF(G17&gt;H17,H17,-1*G17)))))</f>
        <v>10</v>
      </c>
      <c r="AM17" s="33">
        <f t="shared" ref="AM17:AM22" si="57">IF(I17="","",IF(I17="wo",0,IF(J17="wo",0,IF(I17=J17,"ERROR",IF(I17&gt;J17,J17,-1*I17)))))</f>
        <v>-8</v>
      </c>
      <c r="AN17" s="33">
        <f t="shared" ref="AN17:AN22" si="58">IF(K17="","",IF(K17="wo",0,IF(L17="wo",0,IF(K17=L17,"ERROR",IF(K17&gt;L17,L17,-1*K17)))))</f>
        <v>9</v>
      </c>
      <c r="AO17" s="33">
        <f t="shared" ref="AO17:AO22" si="59">IF(M17="","",IF(M17="wo",0,IF(N17="wo",0,IF(M17=N17,"ERROR",IF(M17&gt;N17,N17,-1*M17)))))</f>
        <v>9</v>
      </c>
      <c r="AP17" s="33" t="str">
        <f t="shared" ref="AP17:AP22" si="60">IF(O17="","",IF(O17="wo",0,IF(P17="wo",0,IF(O17=P17,"ERROR",IF(O17&gt;P17,P17,-1*O17)))))</f>
        <v/>
      </c>
      <c r="AQ17" s="33" t="str">
        <f t="shared" ref="AQ17:AQ22" si="61">IF(Q17="","",IF(Q17="wo",0,IF(R17="wo",0,IF(Q17=R17,"ERROR",IF(Q17&gt;R17,R17,-1*Q17)))))</f>
        <v/>
      </c>
      <c r="AR17" s="34" t="str">
        <f t="shared" ref="AR17:AR22" si="62">CONCATENATE(AG17," - ",AH17)</f>
        <v>3 - 2</v>
      </c>
      <c r="AS17" s="35" t="str">
        <f t="shared" ref="AS17:AS22" si="63">IF(E17="","",(IF(K17="",AK17&amp;","&amp;AL17&amp;","&amp;AM17,IF(M17="",AK17&amp;","&amp;AL17&amp;","&amp;AM17&amp;","&amp;AN17,IF(O17="",AK17&amp;","&amp;AL17&amp;","&amp;AM17&amp;","&amp;AN17&amp;","&amp;AO17,IF(Q17="",AK17&amp;","&amp;AL17&amp;","&amp;AM17&amp;","&amp;AN17&amp;","&amp;AO17&amp;","&amp;AP17,AK17&amp;","&amp;AL17&amp;","&amp;AM17&amp;","&amp;AN17&amp;","&amp;AO17&amp;","&amp;AP17&amp;","&amp;AQ17))))))</f>
        <v>-9,10,-8,9,9</v>
      </c>
      <c r="AT17" s="32">
        <f t="shared" ref="AT17:AT22" si="64">IF(F17="",0,IF(F17="wo",0,IF(E17="wo",2,IF(AH17=AG17,0,IF(AH17&gt;AG17,2,1)))))</f>
        <v>1</v>
      </c>
      <c r="AU17" s="32">
        <f t="shared" ref="AU17:AU22" si="65">IF(E17="",0,IF(E17="wo",0,IF(F17="wo",2,IF(AG17=AH17,0,IF(AG17&gt;AH17,2,1)))))</f>
        <v>2</v>
      </c>
      <c r="AV17" s="33">
        <f t="shared" ref="AV17:AV22" si="66">IF(F17="","",IF(F17="wo",0,IF(E17="wo",0,IF(F17=E17,"ERROR",IF(F17&gt;E17,E17,-1*F17)))))</f>
        <v>9</v>
      </c>
      <c r="AW17" s="33">
        <f t="shared" ref="AW17:AW22" si="67">IF(H17="","",IF(H17="wo",0,IF(G17="wo",0,IF(H17=G17,"ERROR",IF(H17&gt;G17,G17,-1*H17)))))</f>
        <v>-10</v>
      </c>
      <c r="AX17" s="33">
        <f t="shared" ref="AX17:AX22" si="68">IF(J17="","",IF(J17="wo",0,IF(I17="wo",0,IF(J17=I17,"ERROR",IF(J17&gt;I17,I17,-1*J17)))))</f>
        <v>8</v>
      </c>
      <c r="AY17" s="33">
        <f t="shared" ref="AY17:AY22" si="69">IF(L17="","",IF(L17="wo",0,IF(K17="wo",0,IF(L17=K17,"ERROR",IF(L17&gt;K17,K17,-1*L17)))))</f>
        <v>-9</v>
      </c>
      <c r="AZ17" s="33">
        <f t="shared" ref="AZ17:AZ22" si="70">IF(N17="","",IF(N17="wo",0,IF(M17="wo",0,IF(N17=M17,"ERROR",IF(N17&gt;M17,M17,-1*N17)))))</f>
        <v>-9</v>
      </c>
      <c r="BA17" s="33" t="str">
        <f t="shared" ref="BA17:BA22" si="71">IF(P17="","",IF(P17="wo",0,IF(O17="wo",0,IF(P17=O17,"ERROR",IF(P17&gt;O17,O17,-1*P17)))))</f>
        <v/>
      </c>
      <c r="BB17" s="33" t="str">
        <f t="shared" ref="BB17:BB22" si="72">IF(R17="","",IF(R17="wo",0,IF(Q17="wo",0,IF(R17=Q17,"ERROR",IF(R17&gt;Q17,Q17,-1*R17)))))</f>
        <v/>
      </c>
      <c r="BC17" s="34" t="str">
        <f t="shared" ref="BC17:BC22" si="73">CONCATENATE(AH17," - ",AG17)</f>
        <v>2 - 3</v>
      </c>
      <c r="BD17" s="35" t="str">
        <f t="shared" ref="BD17:BD22" si="74">IF(E17="","",(IF(K17="",AV17&amp;", "&amp;AW17&amp;", "&amp;AX17,IF(M17="",AV17&amp;","&amp;AW17&amp;","&amp;AX17&amp;","&amp;AY17,IF(O17="",AV17&amp;","&amp;AW17&amp;","&amp;AX17&amp;","&amp;AY17&amp;","&amp;AZ17,IF(Q17="",AV17&amp;","&amp;AW17&amp;","&amp;AX17&amp;","&amp;AY17&amp;","&amp;AZ17&amp;","&amp;BA17,AV17&amp;","&amp;AW17&amp;","&amp;AX17&amp;","&amp;AY17&amp;","&amp;AZ17&amp;","&amp;BA17&amp;","&amp;BB17))))))</f>
        <v>9,-10,8,-9,-9</v>
      </c>
      <c r="BE17" s="36">
        <f>SUMIF(C17:C24,1,AI17:AI24)+SUMIF(D17:D24,1,AJ17:AJ24)</f>
        <v>5</v>
      </c>
      <c r="BF17" s="36">
        <f>IF(BE17&lt;&gt;0,RANK(BE17,BE17:BE23),"")</f>
        <v>1</v>
      </c>
      <c r="BG17" s="37" t="e">
        <f>SUMIF(A17:A20,C17,B17:B20)</f>
        <v>#VALUE!</v>
      </c>
      <c r="BH17" s="38" t="e">
        <f>SUMIF(A17:A20,D17,B17:B20)</f>
        <v>#VALUE!</v>
      </c>
      <c r="BI17" s="10">
        <f t="shared" ref="BI17:BI22" si="75">1+BI7</f>
        <v>2</v>
      </c>
      <c r="BJ17" s="11">
        <f>1*BJ12+1</f>
        <v>7</v>
      </c>
      <c r="BK17" s="39">
        <v>1</v>
      </c>
      <c r="BL17" s="173" t="s">
        <v>5</v>
      </c>
      <c r="BM17" s="40" t="s">
        <v>176</v>
      </c>
      <c r="BN17" s="41" t="s">
        <v>27</v>
      </c>
      <c r="BO17" s="42">
        <v>6</v>
      </c>
      <c r="BP17" s="309">
        <v>1</v>
      </c>
      <c r="BQ17" s="281" t="e">
        <f>B17</f>
        <v>#VALUE!</v>
      </c>
      <c r="BR17" s="283" t="s">
        <v>73</v>
      </c>
      <c r="BS17" s="283"/>
      <c r="BT17" s="283"/>
      <c r="BU17" s="101" t="e">
        <v>#VALUE!</v>
      </c>
      <c r="BV17" s="285" t="e">
        <v>#VALUE!</v>
      </c>
      <c r="BW17" s="286"/>
      <c r="BX17" s="287"/>
      <c r="BY17" s="288"/>
      <c r="BZ17" s="97"/>
      <c r="CA17" s="48">
        <f>IF(AG21&lt;AH21,AI21,IF(AH21&lt;AG21,AI21," "))</f>
        <v>1</v>
      </c>
      <c r="CB17" s="100"/>
      <c r="CC17" s="104"/>
      <c r="CD17" s="48">
        <f>IF(AG17&lt;AH17,AI17,IF(AH17&lt;AG17,AI17," "))</f>
        <v>2</v>
      </c>
      <c r="CE17" s="103"/>
      <c r="CF17" s="100"/>
      <c r="CG17" s="48">
        <v>2</v>
      </c>
      <c r="CH17" s="100"/>
      <c r="CI17" s="113"/>
      <c r="CJ17" s="307">
        <f>BE17</f>
        <v>5</v>
      </c>
      <c r="CK17" s="251" t="s">
        <v>198</v>
      </c>
      <c r="CL17" s="252">
        <v>3</v>
      </c>
      <c r="CO17" s="304"/>
      <c r="CP17" s="304"/>
      <c r="CQ17" s="304"/>
      <c r="CR17" s="204"/>
    </row>
    <row r="18" spans="1:96" ht="15" customHeight="1">
      <c r="A18" s="23">
        <v>2</v>
      </c>
      <c r="B18" s="24" t="e">
        <v>#VALUE!</v>
      </c>
      <c r="C18" s="25">
        <v>2</v>
      </c>
      <c r="D18" s="25">
        <v>4</v>
      </c>
      <c r="E18" s="26">
        <v>11</v>
      </c>
      <c r="F18" s="27">
        <v>5</v>
      </c>
      <c r="G18" s="28">
        <v>11</v>
      </c>
      <c r="H18" s="29">
        <v>9</v>
      </c>
      <c r="I18" s="26">
        <v>11</v>
      </c>
      <c r="J18" s="27">
        <v>8</v>
      </c>
      <c r="K18" s="28"/>
      <c r="L18" s="29"/>
      <c r="M18" s="26"/>
      <c r="N18" s="27"/>
      <c r="O18" s="28"/>
      <c r="P18" s="29"/>
      <c r="Q18" s="26"/>
      <c r="R18" s="27"/>
      <c r="S18" s="30">
        <f t="shared" si="38"/>
        <v>1</v>
      </c>
      <c r="T18" s="30">
        <f t="shared" si="39"/>
        <v>0</v>
      </c>
      <c r="U18" s="30">
        <f t="shared" si="40"/>
        <v>1</v>
      </c>
      <c r="V18" s="30">
        <f t="shared" si="41"/>
        <v>0</v>
      </c>
      <c r="W18" s="30">
        <f t="shared" si="42"/>
        <v>1</v>
      </c>
      <c r="X18" s="30">
        <f t="shared" si="43"/>
        <v>0</v>
      </c>
      <c r="Y18" s="30">
        <f t="shared" si="44"/>
        <v>0</v>
      </c>
      <c r="Z18" s="30">
        <f t="shared" si="45"/>
        <v>0</v>
      </c>
      <c r="AA18" s="30">
        <f t="shared" si="46"/>
        <v>0</v>
      </c>
      <c r="AB18" s="30">
        <f t="shared" si="47"/>
        <v>0</v>
      </c>
      <c r="AC18" s="30">
        <f t="shared" si="48"/>
        <v>0</v>
      </c>
      <c r="AD18" s="30">
        <f t="shared" si="49"/>
        <v>0</v>
      </c>
      <c r="AE18" s="30">
        <f t="shared" si="50"/>
        <v>0</v>
      </c>
      <c r="AF18" s="30">
        <f t="shared" si="51"/>
        <v>0</v>
      </c>
      <c r="AG18" s="31">
        <f t="shared" si="52"/>
        <v>3</v>
      </c>
      <c r="AH18" s="31">
        <f t="shared" si="52"/>
        <v>0</v>
      </c>
      <c r="AI18" s="32">
        <f t="shared" si="53"/>
        <v>2</v>
      </c>
      <c r="AJ18" s="32">
        <f t="shared" si="54"/>
        <v>1</v>
      </c>
      <c r="AK18" s="33">
        <f t="shared" si="55"/>
        <v>5</v>
      </c>
      <c r="AL18" s="33">
        <f t="shared" si="56"/>
        <v>9</v>
      </c>
      <c r="AM18" s="33">
        <f t="shared" si="57"/>
        <v>8</v>
      </c>
      <c r="AN18" s="33" t="str">
        <f t="shared" si="58"/>
        <v/>
      </c>
      <c r="AO18" s="33" t="str">
        <f t="shared" si="59"/>
        <v/>
      </c>
      <c r="AP18" s="33" t="str">
        <f t="shared" si="60"/>
        <v/>
      </c>
      <c r="AQ18" s="33" t="str">
        <f t="shared" si="61"/>
        <v/>
      </c>
      <c r="AR18" s="34" t="str">
        <f t="shared" si="62"/>
        <v>3 - 0</v>
      </c>
      <c r="AS18" s="35" t="str">
        <f t="shared" si="63"/>
        <v>5,9,8</v>
      </c>
      <c r="AT18" s="32">
        <f t="shared" si="64"/>
        <v>1</v>
      </c>
      <c r="AU18" s="32">
        <f t="shared" si="65"/>
        <v>2</v>
      </c>
      <c r="AV18" s="33">
        <f t="shared" si="66"/>
        <v>-5</v>
      </c>
      <c r="AW18" s="33">
        <f t="shared" si="67"/>
        <v>-9</v>
      </c>
      <c r="AX18" s="33">
        <f t="shared" si="68"/>
        <v>-8</v>
      </c>
      <c r="AY18" s="33" t="str">
        <f t="shared" si="69"/>
        <v/>
      </c>
      <c r="AZ18" s="33" t="str">
        <f t="shared" si="70"/>
        <v/>
      </c>
      <c r="BA18" s="33" t="str">
        <f t="shared" si="71"/>
        <v/>
      </c>
      <c r="BB18" s="33" t="str">
        <f t="shared" si="72"/>
        <v/>
      </c>
      <c r="BC18" s="34" t="str">
        <f t="shared" si="73"/>
        <v>0 - 3</v>
      </c>
      <c r="BD18" s="35" t="str">
        <f t="shared" si="74"/>
        <v>-5, -9, -8</v>
      </c>
      <c r="BE18" s="44"/>
      <c r="BF18" s="44"/>
      <c r="BG18" s="37" t="e">
        <f>SUMIF(A17:A20,C18,B17:B20)</f>
        <v>#VALUE!</v>
      </c>
      <c r="BH18" s="38" t="e">
        <f>SUMIF(A17:A20,D18,B17:B20)</f>
        <v>#VALUE!</v>
      </c>
      <c r="BI18" s="10">
        <f t="shared" si="75"/>
        <v>2</v>
      </c>
      <c r="BJ18" s="11">
        <f>1+BJ17</f>
        <v>8</v>
      </c>
      <c r="BK18" s="39">
        <v>1</v>
      </c>
      <c r="BL18" s="173" t="s">
        <v>125</v>
      </c>
      <c r="BM18" s="40" t="s">
        <v>176</v>
      </c>
      <c r="BN18" s="41" t="s">
        <v>28</v>
      </c>
      <c r="BO18" s="42">
        <v>6</v>
      </c>
      <c r="BP18" s="280"/>
      <c r="BQ18" s="274"/>
      <c r="BR18" s="283" t="s">
        <v>81</v>
      </c>
      <c r="BS18" s="283"/>
      <c r="BT18" s="283"/>
      <c r="BU18" s="45" t="e">
        <v>#VALUE!</v>
      </c>
      <c r="BV18" s="275"/>
      <c r="BW18" s="270"/>
      <c r="BX18" s="271"/>
      <c r="BY18" s="272"/>
      <c r="BZ18" s="277" t="str">
        <f>IF(AI21&lt;AJ21,AR21,IF(AJ21&lt;AI21,AS21," "))</f>
        <v>1 - 3</v>
      </c>
      <c r="CA18" s="277"/>
      <c r="CB18" s="277"/>
      <c r="CC18" s="256" t="str">
        <f>IF(AI17&lt;AJ17,AR17,IF(AJ17&lt;AI17,AS17," "))</f>
        <v>-9,10,-8,9,9</v>
      </c>
      <c r="CD18" s="257"/>
      <c r="CE18" s="258"/>
      <c r="CF18" s="308" t="s">
        <v>189</v>
      </c>
      <c r="CG18" s="308"/>
      <c r="CH18" s="308"/>
      <c r="CI18" s="114"/>
      <c r="CJ18" s="307"/>
      <c r="CK18" s="251"/>
      <c r="CL18" s="252"/>
      <c r="CO18" s="304"/>
      <c r="CP18" s="304"/>
      <c r="CQ18" s="304"/>
      <c r="CR18" s="204"/>
    </row>
    <row r="19" spans="1:96" ht="15" customHeight="1">
      <c r="A19" s="23">
        <v>3</v>
      </c>
      <c r="B19" s="24" t="e">
        <v>#VALUE!</v>
      </c>
      <c r="C19" s="25">
        <v>1</v>
      </c>
      <c r="D19" s="25">
        <v>4</v>
      </c>
      <c r="E19" s="26">
        <v>11</v>
      </c>
      <c r="F19" s="27">
        <v>7</v>
      </c>
      <c r="G19" s="28">
        <v>9</v>
      </c>
      <c r="H19" s="29">
        <v>11</v>
      </c>
      <c r="I19" s="26">
        <v>11</v>
      </c>
      <c r="J19" s="27">
        <v>9</v>
      </c>
      <c r="K19" s="28">
        <v>11</v>
      </c>
      <c r="L19" s="29">
        <v>9</v>
      </c>
      <c r="M19" s="26"/>
      <c r="N19" s="27"/>
      <c r="O19" s="28"/>
      <c r="P19" s="29"/>
      <c r="Q19" s="26"/>
      <c r="R19" s="27"/>
      <c r="S19" s="30">
        <f t="shared" si="38"/>
        <v>1</v>
      </c>
      <c r="T19" s="30">
        <f t="shared" si="39"/>
        <v>0</v>
      </c>
      <c r="U19" s="30">
        <f t="shared" si="40"/>
        <v>0</v>
      </c>
      <c r="V19" s="30">
        <f t="shared" si="41"/>
        <v>1</v>
      </c>
      <c r="W19" s="30">
        <f t="shared" si="42"/>
        <v>1</v>
      </c>
      <c r="X19" s="30">
        <f t="shared" si="43"/>
        <v>0</v>
      </c>
      <c r="Y19" s="30">
        <f t="shared" si="44"/>
        <v>1</v>
      </c>
      <c r="Z19" s="30">
        <f t="shared" si="45"/>
        <v>0</v>
      </c>
      <c r="AA19" s="30">
        <f t="shared" si="46"/>
        <v>0</v>
      </c>
      <c r="AB19" s="30">
        <f t="shared" si="47"/>
        <v>0</v>
      </c>
      <c r="AC19" s="30">
        <f t="shared" si="48"/>
        <v>0</v>
      </c>
      <c r="AD19" s="30">
        <f t="shared" si="49"/>
        <v>0</v>
      </c>
      <c r="AE19" s="30">
        <f t="shared" si="50"/>
        <v>0</v>
      </c>
      <c r="AF19" s="30">
        <f t="shared" si="51"/>
        <v>0</v>
      </c>
      <c r="AG19" s="31">
        <f t="shared" si="52"/>
        <v>3</v>
      </c>
      <c r="AH19" s="31">
        <f t="shared" si="52"/>
        <v>1</v>
      </c>
      <c r="AI19" s="32">
        <f t="shared" si="53"/>
        <v>2</v>
      </c>
      <c r="AJ19" s="32">
        <f t="shared" si="54"/>
        <v>1</v>
      </c>
      <c r="AK19" s="33">
        <f t="shared" si="55"/>
        <v>7</v>
      </c>
      <c r="AL19" s="33">
        <f t="shared" si="56"/>
        <v>-9</v>
      </c>
      <c r="AM19" s="33">
        <f t="shared" si="57"/>
        <v>9</v>
      </c>
      <c r="AN19" s="33">
        <f t="shared" si="58"/>
        <v>9</v>
      </c>
      <c r="AO19" s="33" t="str">
        <f t="shared" si="59"/>
        <v/>
      </c>
      <c r="AP19" s="33" t="str">
        <f t="shared" si="60"/>
        <v/>
      </c>
      <c r="AQ19" s="33" t="str">
        <f t="shared" si="61"/>
        <v/>
      </c>
      <c r="AR19" s="34" t="str">
        <f t="shared" si="62"/>
        <v>3 - 1</v>
      </c>
      <c r="AS19" s="35" t="str">
        <f t="shared" si="63"/>
        <v>7,-9,9,9</v>
      </c>
      <c r="AT19" s="32">
        <f t="shared" si="64"/>
        <v>1</v>
      </c>
      <c r="AU19" s="32">
        <f t="shared" si="65"/>
        <v>2</v>
      </c>
      <c r="AV19" s="33">
        <f t="shared" si="66"/>
        <v>-7</v>
      </c>
      <c r="AW19" s="33">
        <f t="shared" si="67"/>
        <v>9</v>
      </c>
      <c r="AX19" s="33">
        <f t="shared" si="68"/>
        <v>-9</v>
      </c>
      <c r="AY19" s="33">
        <f t="shared" si="69"/>
        <v>-9</v>
      </c>
      <c r="AZ19" s="33" t="str">
        <f t="shared" si="70"/>
        <v/>
      </c>
      <c r="BA19" s="33" t="str">
        <f t="shared" si="71"/>
        <v/>
      </c>
      <c r="BB19" s="33" t="str">
        <f t="shared" si="72"/>
        <v/>
      </c>
      <c r="BC19" s="34" t="str">
        <f t="shared" si="73"/>
        <v>1 - 3</v>
      </c>
      <c r="BD19" s="35" t="str">
        <f t="shared" si="74"/>
        <v>-7,9,-9,-9</v>
      </c>
      <c r="BE19" s="36">
        <f>SUMIF(C17:C24,2,AI17:AI24)+SUMIF(D17:D24,2,AJ17:AJ24)</f>
        <v>5</v>
      </c>
      <c r="BF19" s="36">
        <f>IF(BE19&lt;&gt;0,RANK(BE19,BE17:BE23),"")</f>
        <v>1</v>
      </c>
      <c r="BG19" s="37" t="e">
        <f>SUMIF(A17:A20,C19,B17:B20)</f>
        <v>#VALUE!</v>
      </c>
      <c r="BH19" s="38" t="e">
        <f>SUMIF(A17:A20,D19,B17:B20)</f>
        <v>#VALUE!</v>
      </c>
      <c r="BI19" s="10">
        <f t="shared" si="75"/>
        <v>2</v>
      </c>
      <c r="BJ19" s="11">
        <f>1+BJ18</f>
        <v>9</v>
      </c>
      <c r="BK19" s="39">
        <v>2</v>
      </c>
      <c r="BL19" s="63" t="s">
        <v>4</v>
      </c>
      <c r="BM19" s="172" t="s">
        <v>176</v>
      </c>
      <c r="BN19" s="46" t="s">
        <v>29</v>
      </c>
      <c r="BO19" s="47">
        <v>6</v>
      </c>
      <c r="BP19" s="259">
        <v>2</v>
      </c>
      <c r="BQ19" s="260" t="e">
        <f>B18</f>
        <v>#VALUE!</v>
      </c>
      <c r="BR19" s="262" t="s">
        <v>75</v>
      </c>
      <c r="BS19" s="263"/>
      <c r="BT19" s="264"/>
      <c r="BU19" s="43" t="e">
        <v>#VALUE!</v>
      </c>
      <c r="BV19" s="278" t="e">
        <v>#VALUE!</v>
      </c>
      <c r="BW19" s="99"/>
      <c r="BX19" s="48">
        <f>IF(AG21&lt;AH21,AT21,IF(AH21&lt;AG21,AT21," "))</f>
        <v>2</v>
      </c>
      <c r="BY19" s="100"/>
      <c r="BZ19" s="267"/>
      <c r="CA19" s="268"/>
      <c r="CB19" s="269"/>
      <c r="CC19" s="100"/>
      <c r="CD19" s="48">
        <f>IF(AG20&lt;AH20,AI20,IF(AH20&lt;AG20,AI20," "))</f>
        <v>1</v>
      </c>
      <c r="CE19" s="100"/>
      <c r="CF19" s="98"/>
      <c r="CG19" s="94">
        <f>IF(AG18&lt;AH18,AI18,IF(AH18&lt;AG18,AI18," "))</f>
        <v>2</v>
      </c>
      <c r="CH19" s="111"/>
      <c r="CI19" s="115"/>
      <c r="CJ19" s="307">
        <f>BE19</f>
        <v>5</v>
      </c>
      <c r="CK19" s="251" t="s">
        <v>196</v>
      </c>
      <c r="CL19" s="252">
        <f>IF(BF20="",BF19,BF20)</f>
        <v>1</v>
      </c>
      <c r="CO19" s="304"/>
      <c r="CP19" s="304"/>
      <c r="CQ19" s="304"/>
      <c r="CR19" s="204"/>
    </row>
    <row r="20" spans="1:96" ht="15" customHeight="1">
      <c r="A20" s="23">
        <v>4</v>
      </c>
      <c r="B20" s="24" t="e">
        <v>#VALUE!</v>
      </c>
      <c r="C20" s="25">
        <v>2</v>
      </c>
      <c r="D20" s="25">
        <v>3</v>
      </c>
      <c r="E20" s="26">
        <v>11</v>
      </c>
      <c r="F20" s="27">
        <v>4</v>
      </c>
      <c r="G20" s="28">
        <v>11</v>
      </c>
      <c r="H20" s="29">
        <v>9</v>
      </c>
      <c r="I20" s="26">
        <v>6</v>
      </c>
      <c r="J20" s="27">
        <v>11</v>
      </c>
      <c r="K20" s="28">
        <v>9</v>
      </c>
      <c r="L20" s="29">
        <v>11</v>
      </c>
      <c r="M20" s="26">
        <v>10</v>
      </c>
      <c r="N20" s="27">
        <v>12</v>
      </c>
      <c r="O20" s="28"/>
      <c r="P20" s="29"/>
      <c r="Q20" s="26"/>
      <c r="R20" s="27"/>
      <c r="S20" s="30">
        <f t="shared" si="38"/>
        <v>1</v>
      </c>
      <c r="T20" s="30">
        <f t="shared" si="39"/>
        <v>0</v>
      </c>
      <c r="U20" s="30">
        <f t="shared" si="40"/>
        <v>1</v>
      </c>
      <c r="V20" s="30">
        <f t="shared" si="41"/>
        <v>0</v>
      </c>
      <c r="W20" s="30">
        <f t="shared" si="42"/>
        <v>0</v>
      </c>
      <c r="X20" s="30">
        <f t="shared" si="43"/>
        <v>1</v>
      </c>
      <c r="Y20" s="30">
        <f t="shared" si="44"/>
        <v>0</v>
      </c>
      <c r="Z20" s="30">
        <f t="shared" si="45"/>
        <v>1</v>
      </c>
      <c r="AA20" s="30">
        <f t="shared" si="46"/>
        <v>0</v>
      </c>
      <c r="AB20" s="30">
        <f t="shared" si="47"/>
        <v>1</v>
      </c>
      <c r="AC20" s="30">
        <f t="shared" si="48"/>
        <v>0</v>
      </c>
      <c r="AD20" s="30">
        <f t="shared" si="49"/>
        <v>0</v>
      </c>
      <c r="AE20" s="30">
        <f t="shared" si="50"/>
        <v>0</v>
      </c>
      <c r="AF20" s="30">
        <f t="shared" si="51"/>
        <v>0</v>
      </c>
      <c r="AG20" s="31">
        <f t="shared" si="52"/>
        <v>2</v>
      </c>
      <c r="AH20" s="31">
        <f t="shared" si="52"/>
        <v>3</v>
      </c>
      <c r="AI20" s="32">
        <f t="shared" si="53"/>
        <v>1</v>
      </c>
      <c r="AJ20" s="32">
        <f t="shared" si="54"/>
        <v>2</v>
      </c>
      <c r="AK20" s="33">
        <f t="shared" si="55"/>
        <v>4</v>
      </c>
      <c r="AL20" s="33">
        <f t="shared" si="56"/>
        <v>9</v>
      </c>
      <c r="AM20" s="33">
        <f t="shared" si="57"/>
        <v>-6</v>
      </c>
      <c r="AN20" s="33">
        <f t="shared" si="58"/>
        <v>-9</v>
      </c>
      <c r="AO20" s="33">
        <f t="shared" si="59"/>
        <v>-10</v>
      </c>
      <c r="AP20" s="33" t="str">
        <f t="shared" si="60"/>
        <v/>
      </c>
      <c r="AQ20" s="33" t="str">
        <f t="shared" si="61"/>
        <v/>
      </c>
      <c r="AR20" s="34" t="str">
        <f t="shared" si="62"/>
        <v>2 - 3</v>
      </c>
      <c r="AS20" s="35" t="str">
        <f t="shared" si="63"/>
        <v>4,9,-6,-9,-10</v>
      </c>
      <c r="AT20" s="32">
        <f t="shared" si="64"/>
        <v>2</v>
      </c>
      <c r="AU20" s="32">
        <f t="shared" si="65"/>
        <v>1</v>
      </c>
      <c r="AV20" s="33">
        <f t="shared" si="66"/>
        <v>-4</v>
      </c>
      <c r="AW20" s="33">
        <f t="shared" si="67"/>
        <v>-9</v>
      </c>
      <c r="AX20" s="33">
        <f t="shared" si="68"/>
        <v>6</v>
      </c>
      <c r="AY20" s="33">
        <f t="shared" si="69"/>
        <v>9</v>
      </c>
      <c r="AZ20" s="33">
        <f t="shared" si="70"/>
        <v>10</v>
      </c>
      <c r="BA20" s="33" t="str">
        <f t="shared" si="71"/>
        <v/>
      </c>
      <c r="BB20" s="33" t="str">
        <f t="shared" si="72"/>
        <v/>
      </c>
      <c r="BC20" s="34" t="str">
        <f t="shared" si="73"/>
        <v>3 - 2</v>
      </c>
      <c r="BD20" s="35" t="str">
        <f t="shared" si="74"/>
        <v>-4,-9,6,9,10</v>
      </c>
      <c r="BE20" s="44"/>
      <c r="BF20" s="44"/>
      <c r="BG20" s="37" t="e">
        <f>SUMIF(A17:A20,C20,B17:B20)</f>
        <v>#VALUE!</v>
      </c>
      <c r="BH20" s="38" t="e">
        <f>SUMIF(A17:A20,D20,B17:B20)</f>
        <v>#VALUE!</v>
      </c>
      <c r="BI20" s="10">
        <f t="shared" si="75"/>
        <v>2</v>
      </c>
      <c r="BJ20" s="11">
        <f>1+BJ19</f>
        <v>10</v>
      </c>
      <c r="BK20" s="39">
        <v>2</v>
      </c>
      <c r="BL20" s="63" t="s">
        <v>185</v>
      </c>
      <c r="BM20" s="172" t="s">
        <v>176</v>
      </c>
      <c r="BN20" s="46" t="s">
        <v>30</v>
      </c>
      <c r="BO20" s="47">
        <v>6</v>
      </c>
      <c r="BP20" s="259"/>
      <c r="BQ20" s="274"/>
      <c r="BR20" s="253" t="s">
        <v>76</v>
      </c>
      <c r="BS20" s="254"/>
      <c r="BT20" s="255"/>
      <c r="BU20" s="45" t="e">
        <v>#VALUE!</v>
      </c>
      <c r="BV20" s="279"/>
      <c r="BW20" s="276" t="str">
        <f>IF(AI21&gt;AJ21,BC21,IF(AJ21&gt;AI21,BD21," "))</f>
        <v>10,5,-6,4</v>
      </c>
      <c r="BX20" s="277"/>
      <c r="BY20" s="277"/>
      <c r="BZ20" s="270"/>
      <c r="CA20" s="271"/>
      <c r="CB20" s="272"/>
      <c r="CC20" s="277" t="str">
        <f>IF(AI20&lt;AJ20,AR20,IF(AJ20&lt;AI20,AS20," "))</f>
        <v>2 - 3</v>
      </c>
      <c r="CD20" s="277"/>
      <c r="CE20" s="277"/>
      <c r="CF20" s="256" t="str">
        <f>IF(AI18&lt;AJ18,AR18,IF(AJ18&lt;AI18,AS18," "))</f>
        <v>5,9,8</v>
      </c>
      <c r="CG20" s="257"/>
      <c r="CH20" s="257"/>
      <c r="CI20" s="114"/>
      <c r="CJ20" s="307"/>
      <c r="CK20" s="251"/>
      <c r="CL20" s="252"/>
      <c r="CO20" s="304"/>
      <c r="CP20" s="304"/>
      <c r="CQ20" s="304"/>
      <c r="CR20" s="204"/>
    </row>
    <row r="21" spans="1:96" ht="15" customHeight="1">
      <c r="A21" s="23">
        <v>5</v>
      </c>
      <c r="B21" s="49"/>
      <c r="C21" s="25">
        <v>1</v>
      </c>
      <c r="D21" s="25">
        <v>2</v>
      </c>
      <c r="E21" s="26">
        <v>10</v>
      </c>
      <c r="F21" s="27">
        <v>12</v>
      </c>
      <c r="G21" s="28">
        <v>5</v>
      </c>
      <c r="H21" s="29">
        <v>11</v>
      </c>
      <c r="I21" s="26">
        <v>11</v>
      </c>
      <c r="J21" s="27">
        <v>6</v>
      </c>
      <c r="K21" s="28">
        <v>4</v>
      </c>
      <c r="L21" s="29">
        <v>11</v>
      </c>
      <c r="M21" s="26"/>
      <c r="N21" s="27"/>
      <c r="O21" s="28"/>
      <c r="P21" s="29"/>
      <c r="Q21" s="26"/>
      <c r="R21" s="27"/>
      <c r="S21" s="30">
        <f t="shared" si="38"/>
        <v>0</v>
      </c>
      <c r="T21" s="30">
        <f t="shared" si="39"/>
        <v>1</v>
      </c>
      <c r="U21" s="30">
        <f t="shared" si="40"/>
        <v>0</v>
      </c>
      <c r="V21" s="30">
        <f t="shared" si="41"/>
        <v>1</v>
      </c>
      <c r="W21" s="30">
        <f t="shared" si="42"/>
        <v>1</v>
      </c>
      <c r="X21" s="30">
        <f t="shared" si="43"/>
        <v>0</v>
      </c>
      <c r="Y21" s="30">
        <f t="shared" si="44"/>
        <v>0</v>
      </c>
      <c r="Z21" s="30">
        <f t="shared" si="45"/>
        <v>1</v>
      </c>
      <c r="AA21" s="30">
        <f t="shared" si="46"/>
        <v>0</v>
      </c>
      <c r="AB21" s="30">
        <f t="shared" si="47"/>
        <v>0</v>
      </c>
      <c r="AC21" s="30">
        <f t="shared" si="48"/>
        <v>0</v>
      </c>
      <c r="AD21" s="30">
        <f t="shared" si="49"/>
        <v>0</v>
      </c>
      <c r="AE21" s="30">
        <f t="shared" si="50"/>
        <v>0</v>
      </c>
      <c r="AF21" s="30">
        <f t="shared" si="51"/>
        <v>0</v>
      </c>
      <c r="AG21" s="31">
        <f t="shared" si="52"/>
        <v>1</v>
      </c>
      <c r="AH21" s="31">
        <f t="shared" si="52"/>
        <v>3</v>
      </c>
      <c r="AI21" s="32">
        <f t="shared" si="53"/>
        <v>1</v>
      </c>
      <c r="AJ21" s="32">
        <f t="shared" si="54"/>
        <v>2</v>
      </c>
      <c r="AK21" s="33">
        <f t="shared" si="55"/>
        <v>-10</v>
      </c>
      <c r="AL21" s="33">
        <f t="shared" si="56"/>
        <v>-5</v>
      </c>
      <c r="AM21" s="33">
        <f t="shared" si="57"/>
        <v>6</v>
      </c>
      <c r="AN21" s="33">
        <f t="shared" si="58"/>
        <v>-4</v>
      </c>
      <c r="AO21" s="33" t="str">
        <f t="shared" si="59"/>
        <v/>
      </c>
      <c r="AP21" s="33" t="str">
        <f t="shared" si="60"/>
        <v/>
      </c>
      <c r="AQ21" s="33" t="str">
        <f t="shared" si="61"/>
        <v/>
      </c>
      <c r="AR21" s="34" t="str">
        <f t="shared" si="62"/>
        <v>1 - 3</v>
      </c>
      <c r="AS21" s="35" t="str">
        <f t="shared" si="63"/>
        <v>-10,-5,6,-4</v>
      </c>
      <c r="AT21" s="32">
        <f t="shared" si="64"/>
        <v>2</v>
      </c>
      <c r="AU21" s="32">
        <f t="shared" si="65"/>
        <v>1</v>
      </c>
      <c r="AV21" s="33">
        <f t="shared" si="66"/>
        <v>10</v>
      </c>
      <c r="AW21" s="33">
        <f t="shared" si="67"/>
        <v>5</v>
      </c>
      <c r="AX21" s="33">
        <f t="shared" si="68"/>
        <v>-6</v>
      </c>
      <c r="AY21" s="33">
        <f t="shared" si="69"/>
        <v>4</v>
      </c>
      <c r="AZ21" s="33" t="str">
        <f t="shared" si="70"/>
        <v/>
      </c>
      <c r="BA21" s="33" t="str">
        <f t="shared" si="71"/>
        <v/>
      </c>
      <c r="BB21" s="33" t="str">
        <f t="shared" si="72"/>
        <v/>
      </c>
      <c r="BC21" s="34" t="str">
        <f t="shared" si="73"/>
        <v>3 - 1</v>
      </c>
      <c r="BD21" s="35" t="str">
        <f t="shared" si="74"/>
        <v>10,5,-6,4</v>
      </c>
      <c r="BE21" s="36">
        <f>SUMIF(C17:C24,3,AI17:AI24)+SUMIF(D17:D24,3,AJ17:AJ24)</f>
        <v>5</v>
      </c>
      <c r="BF21" s="36">
        <f>IF(BE21&lt;&gt;0,RANK(BE21,BE17:BE23),"")</f>
        <v>1</v>
      </c>
      <c r="BG21" s="37" t="e">
        <f>SUMIF(A17:A20,C21,B17:B20)</f>
        <v>#VALUE!</v>
      </c>
      <c r="BH21" s="38" t="e">
        <f>SUMIF(A17:A20,D21,B17:B20)</f>
        <v>#VALUE!</v>
      </c>
      <c r="BI21" s="10">
        <f t="shared" si="75"/>
        <v>2</v>
      </c>
      <c r="BJ21" s="11">
        <f>1+BJ20</f>
        <v>11</v>
      </c>
      <c r="BK21" s="39">
        <v>3</v>
      </c>
      <c r="BL21" s="64" t="s">
        <v>25</v>
      </c>
      <c r="BM21" s="40" t="s">
        <v>176</v>
      </c>
      <c r="BN21" s="58" t="s">
        <v>31</v>
      </c>
      <c r="BO21" s="42">
        <v>6</v>
      </c>
      <c r="BP21" s="259">
        <v>3</v>
      </c>
      <c r="BQ21" s="260" t="e">
        <f>B19</f>
        <v>#VALUE!</v>
      </c>
      <c r="BR21" s="283" t="s">
        <v>83</v>
      </c>
      <c r="BS21" s="283"/>
      <c r="BT21" s="283"/>
      <c r="BU21" s="43" t="e">
        <v>#VALUE!</v>
      </c>
      <c r="BV21" s="265" t="e">
        <v>#VALUE!</v>
      </c>
      <c r="BW21" s="93"/>
      <c r="BX21" s="94">
        <f>IF(AG17&lt;AH17,AT17,IF(AH17&lt;AG17,AT17," "))</f>
        <v>1</v>
      </c>
      <c r="BY21" s="95"/>
      <c r="BZ21" s="100"/>
      <c r="CA21" s="48">
        <f>IF(AG20&lt;AH20,AT20,IF(AH20&lt;AG20,AT20," "))</f>
        <v>2</v>
      </c>
      <c r="CB21" s="100"/>
      <c r="CC21" s="267"/>
      <c r="CD21" s="268"/>
      <c r="CE21" s="269"/>
      <c r="CF21" s="97"/>
      <c r="CG21" s="48">
        <f>IF(AG22&lt;AH22,AI22,IF(AH22&lt;AG22,AI22," "))</f>
        <v>2</v>
      </c>
      <c r="CH21" s="100"/>
      <c r="CI21" s="115"/>
      <c r="CJ21" s="307">
        <f>BE21</f>
        <v>5</v>
      </c>
      <c r="CK21" s="251" t="s">
        <v>197</v>
      </c>
      <c r="CL21" s="252">
        <v>2</v>
      </c>
    </row>
    <row r="22" spans="1:96" ht="15" customHeight="1">
      <c r="A22" s="23">
        <v>6</v>
      </c>
      <c r="C22" s="25">
        <v>3</v>
      </c>
      <c r="D22" s="25">
        <v>4</v>
      </c>
      <c r="E22" s="26">
        <v>11</v>
      </c>
      <c r="F22" s="27">
        <v>8</v>
      </c>
      <c r="G22" s="28">
        <v>11</v>
      </c>
      <c r="H22" s="29">
        <v>6</v>
      </c>
      <c r="I22" s="26">
        <v>12</v>
      </c>
      <c r="J22" s="27">
        <v>10</v>
      </c>
      <c r="K22" s="28"/>
      <c r="L22" s="29"/>
      <c r="M22" s="26"/>
      <c r="N22" s="27"/>
      <c r="O22" s="28"/>
      <c r="P22" s="29"/>
      <c r="Q22" s="26"/>
      <c r="R22" s="27"/>
      <c r="S22" s="30">
        <f t="shared" si="38"/>
        <v>1</v>
      </c>
      <c r="T22" s="30">
        <f t="shared" si="39"/>
        <v>0</v>
      </c>
      <c r="U22" s="30">
        <f t="shared" si="40"/>
        <v>1</v>
      </c>
      <c r="V22" s="30">
        <f t="shared" si="41"/>
        <v>0</v>
      </c>
      <c r="W22" s="30">
        <f t="shared" si="42"/>
        <v>1</v>
      </c>
      <c r="X22" s="30">
        <f t="shared" si="43"/>
        <v>0</v>
      </c>
      <c r="Y22" s="30">
        <f t="shared" si="44"/>
        <v>0</v>
      </c>
      <c r="Z22" s="30">
        <f t="shared" si="45"/>
        <v>0</v>
      </c>
      <c r="AA22" s="30">
        <f t="shared" si="46"/>
        <v>0</v>
      </c>
      <c r="AB22" s="30">
        <f t="shared" si="47"/>
        <v>0</v>
      </c>
      <c r="AC22" s="30">
        <f t="shared" si="48"/>
        <v>0</v>
      </c>
      <c r="AD22" s="30">
        <f t="shared" si="49"/>
        <v>0</v>
      </c>
      <c r="AE22" s="30">
        <f t="shared" si="50"/>
        <v>0</v>
      </c>
      <c r="AF22" s="30">
        <f t="shared" si="51"/>
        <v>0</v>
      </c>
      <c r="AG22" s="31">
        <f t="shared" si="52"/>
        <v>3</v>
      </c>
      <c r="AH22" s="31">
        <f t="shared" si="52"/>
        <v>0</v>
      </c>
      <c r="AI22" s="32">
        <f t="shared" si="53"/>
        <v>2</v>
      </c>
      <c r="AJ22" s="32">
        <f t="shared" si="54"/>
        <v>1</v>
      </c>
      <c r="AK22" s="33">
        <f t="shared" si="55"/>
        <v>8</v>
      </c>
      <c r="AL22" s="33">
        <f t="shared" si="56"/>
        <v>6</v>
      </c>
      <c r="AM22" s="33">
        <f t="shared" si="57"/>
        <v>10</v>
      </c>
      <c r="AN22" s="33" t="str">
        <f t="shared" si="58"/>
        <v/>
      </c>
      <c r="AO22" s="33" t="str">
        <f t="shared" si="59"/>
        <v/>
      </c>
      <c r="AP22" s="33" t="str">
        <f t="shared" si="60"/>
        <v/>
      </c>
      <c r="AQ22" s="33" t="str">
        <f t="shared" si="61"/>
        <v/>
      </c>
      <c r="AR22" s="34" t="str">
        <f t="shared" si="62"/>
        <v>3 - 0</v>
      </c>
      <c r="AS22" s="35" t="str">
        <f t="shared" si="63"/>
        <v>8,6,10</v>
      </c>
      <c r="AT22" s="32">
        <f t="shared" si="64"/>
        <v>1</v>
      </c>
      <c r="AU22" s="32">
        <f t="shared" si="65"/>
        <v>2</v>
      </c>
      <c r="AV22" s="33">
        <f t="shared" si="66"/>
        <v>-8</v>
      </c>
      <c r="AW22" s="33">
        <f t="shared" si="67"/>
        <v>-6</v>
      </c>
      <c r="AX22" s="33">
        <f t="shared" si="68"/>
        <v>-10</v>
      </c>
      <c r="AY22" s="33" t="str">
        <f t="shared" si="69"/>
        <v/>
      </c>
      <c r="AZ22" s="33" t="str">
        <f t="shared" si="70"/>
        <v/>
      </c>
      <c r="BA22" s="33" t="str">
        <f t="shared" si="71"/>
        <v/>
      </c>
      <c r="BB22" s="33" t="str">
        <f t="shared" si="72"/>
        <v/>
      </c>
      <c r="BC22" s="34" t="str">
        <f t="shared" si="73"/>
        <v>0 - 3</v>
      </c>
      <c r="BD22" s="35" t="str">
        <f t="shared" si="74"/>
        <v>-8, -6, -10</v>
      </c>
      <c r="BE22" s="44"/>
      <c r="BF22" s="44"/>
      <c r="BG22" s="37" t="e">
        <f>SUMIF(A17:A20,C22,B17:B20)</f>
        <v>#VALUE!</v>
      </c>
      <c r="BH22" s="38" t="e">
        <f>SUMIF(A17:A20,D22,B17:B20)</f>
        <v>#VALUE!</v>
      </c>
      <c r="BI22" s="10">
        <f t="shared" si="75"/>
        <v>2</v>
      </c>
      <c r="BJ22" s="11">
        <f>1+BJ21</f>
        <v>12</v>
      </c>
      <c r="BK22" s="39">
        <v>3</v>
      </c>
      <c r="BL22" s="65" t="s">
        <v>26</v>
      </c>
      <c r="BM22" s="149" t="s">
        <v>176</v>
      </c>
      <c r="BN22" s="50" t="s">
        <v>32</v>
      </c>
      <c r="BO22" s="51">
        <v>6</v>
      </c>
      <c r="BP22" s="259"/>
      <c r="BQ22" s="274"/>
      <c r="BR22" s="283" t="s">
        <v>84</v>
      </c>
      <c r="BS22" s="283"/>
      <c r="BT22" s="283"/>
      <c r="BU22" s="45" t="e">
        <v>#VALUE!</v>
      </c>
      <c r="BV22" s="275"/>
      <c r="BW22" s="256" t="str">
        <f>IF(AI17&gt;AJ17,BC17,IF(AJ17&gt;AI17,BD17," "))</f>
        <v>2 - 3</v>
      </c>
      <c r="BX22" s="257"/>
      <c r="BY22" s="258"/>
      <c r="BZ22" s="277" t="str">
        <f>IF(AI20&gt;AJ20,BC20,IF(AJ20&gt;AI20,BD20," "))</f>
        <v>-4,-9,6,9,10</v>
      </c>
      <c r="CA22" s="277"/>
      <c r="CB22" s="277"/>
      <c r="CC22" s="270"/>
      <c r="CD22" s="271"/>
      <c r="CE22" s="272"/>
      <c r="CF22" s="277" t="str">
        <f>IF(AI22&lt;AJ22,AR22,IF(AJ22&lt;AI22,AS22," "))</f>
        <v>8,6,10</v>
      </c>
      <c r="CG22" s="277"/>
      <c r="CH22" s="277"/>
      <c r="CI22" s="114"/>
      <c r="CJ22" s="307"/>
      <c r="CK22" s="251"/>
      <c r="CL22" s="252"/>
    </row>
    <row r="23" spans="1:96" ht="15" customHeigh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V23" s="2"/>
      <c r="AW23" s="2"/>
      <c r="AX23" s="2"/>
      <c r="AY23" s="2"/>
      <c r="AZ23" s="2"/>
      <c r="BE23" s="36">
        <f>SUMIF(C17:C24,4,AI17:AI24)+SUMIF(D17:D24,4,AJ17:AJ24)</f>
        <v>3</v>
      </c>
      <c r="BF23" s="36">
        <f>IF(BE23&lt;&gt;0,RANK(BE23,BE17:BE23),"")</f>
        <v>4</v>
      </c>
      <c r="BG23" s="52"/>
      <c r="BH23" s="52"/>
      <c r="BK23" s="19"/>
      <c r="BP23" s="259">
        <v>4</v>
      </c>
      <c r="BQ23" s="260" t="e">
        <f>B20</f>
        <v>#VALUE!</v>
      </c>
      <c r="BR23" s="262" t="s">
        <v>71</v>
      </c>
      <c r="BS23" s="263"/>
      <c r="BT23" s="264"/>
      <c r="BU23" s="43" t="e">
        <v>#VALUE!</v>
      </c>
      <c r="BV23" s="278" t="e">
        <v>#VALUE!</v>
      </c>
      <c r="BW23" s="99"/>
      <c r="BX23" s="48">
        <v>1</v>
      </c>
      <c r="BY23" s="100"/>
      <c r="BZ23" s="96"/>
      <c r="CA23" s="94">
        <f>IF(AG18&lt;AH18,AT18,IF(AH18&lt;AG18,AT18," "))</f>
        <v>1</v>
      </c>
      <c r="CB23" s="95"/>
      <c r="CC23" s="100"/>
      <c r="CD23" s="48">
        <f>IF(AG22&lt;AH22,AT22,IF(AH22&lt;AG22,AT22," "))</f>
        <v>1</v>
      </c>
      <c r="CE23" s="100"/>
      <c r="CF23" s="267"/>
      <c r="CG23" s="268"/>
      <c r="CH23" s="268"/>
      <c r="CI23" s="115"/>
      <c r="CJ23" s="307">
        <f>BE23</f>
        <v>3</v>
      </c>
      <c r="CK23" s="251"/>
      <c r="CL23" s="252">
        <v>4</v>
      </c>
    </row>
    <row r="24" spans="1:96" ht="15" customHeigh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V24" s="2"/>
      <c r="AW24" s="2"/>
      <c r="AX24" s="2"/>
      <c r="AY24" s="2"/>
      <c r="AZ24" s="2"/>
      <c r="BD24" s="3"/>
      <c r="BE24" s="44"/>
      <c r="BF24" s="44"/>
      <c r="BG24" s="52"/>
      <c r="BH24" s="52"/>
      <c r="BK24" s="19"/>
      <c r="BL24" s="53"/>
      <c r="BM24" s="54"/>
      <c r="BN24" s="55"/>
      <c r="BO24" s="56"/>
      <c r="BP24" s="259"/>
      <c r="BQ24" s="261"/>
      <c r="BR24" s="253" t="s">
        <v>72</v>
      </c>
      <c r="BS24" s="254"/>
      <c r="BT24" s="255"/>
      <c r="BU24" s="57" t="e">
        <v>#VALUE!</v>
      </c>
      <c r="BV24" s="301"/>
      <c r="BW24" s="306" t="s">
        <v>4</v>
      </c>
      <c r="BX24" s="298"/>
      <c r="BY24" s="298"/>
      <c r="BZ24" s="256" t="str">
        <f>IF(AI18&gt;AJ18,BC18,IF(AJ18&gt;AI18,BD18," "))</f>
        <v>0 - 3</v>
      </c>
      <c r="CA24" s="257"/>
      <c r="CB24" s="258"/>
      <c r="CC24" s="257" t="str">
        <f>IF(AI22&gt;AJ22,BC22,IF(AJ22&gt;AI22,BD22," "))</f>
        <v>0 - 3</v>
      </c>
      <c r="CD24" s="257"/>
      <c r="CE24" s="257"/>
      <c r="CF24" s="270"/>
      <c r="CG24" s="271"/>
      <c r="CH24" s="271"/>
      <c r="CI24" s="116"/>
      <c r="CJ24" s="307"/>
      <c r="CK24" s="251"/>
      <c r="CL24" s="252"/>
    </row>
    <row r="25" spans="1:96" ht="15" customHeight="1">
      <c r="Z25" s="8"/>
      <c r="BK25" s="19"/>
      <c r="BL25" s="289" t="str">
        <f>C26</f>
        <v>Мужчины. Подгруппа 3</v>
      </c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</row>
    <row r="26" spans="1:96" ht="15" customHeight="1">
      <c r="A26" s="12">
        <f>1+A16</f>
        <v>3</v>
      </c>
      <c r="B26" s="13">
        <v>4</v>
      </c>
      <c r="C26" s="14" t="s">
        <v>17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>
        <f>1+R16</f>
        <v>3</v>
      </c>
      <c r="Z26" s="8"/>
      <c r="AR26" s="17" t="e">
        <f>IF(B27=0,0,(IF(B28=0,1,IF(B29=0,2,IF(B30=0,3,IF(B30&gt;0,4))))))</f>
        <v>#VALUE!</v>
      </c>
      <c r="BC26" s="17">
        <f>IF(BE26=15,3,IF(BE26&gt;15,4))</f>
        <v>4</v>
      </c>
      <c r="BE26" s="18">
        <f>SUM(BE27,BE29,BE31,BE33)</f>
        <v>18</v>
      </c>
      <c r="BF26" s="18">
        <f>SUM(BF27,BF29,BF31,BF33)</f>
        <v>7</v>
      </c>
      <c r="BK26" s="19"/>
      <c r="BL26" s="20" t="s">
        <v>6</v>
      </c>
      <c r="BM26" s="21" t="s">
        <v>7</v>
      </c>
      <c r="BN26" s="21" t="s">
        <v>8</v>
      </c>
      <c r="BO26" s="22" t="s">
        <v>9</v>
      </c>
      <c r="BP26" s="105" t="s">
        <v>10</v>
      </c>
      <c r="BQ26" s="290" t="s">
        <v>11</v>
      </c>
      <c r="BR26" s="290"/>
      <c r="BS26" s="290"/>
      <c r="BT26" s="290"/>
      <c r="BU26" s="291" t="s">
        <v>12</v>
      </c>
      <c r="BV26" s="291"/>
      <c r="BW26" s="292">
        <v>1</v>
      </c>
      <c r="BX26" s="292"/>
      <c r="BY26" s="292"/>
      <c r="BZ26" s="292">
        <v>2</v>
      </c>
      <c r="CA26" s="292"/>
      <c r="CB26" s="292"/>
      <c r="CC26" s="292">
        <v>3</v>
      </c>
      <c r="CD26" s="292"/>
      <c r="CE26" s="292"/>
      <c r="CF26" s="292">
        <v>4</v>
      </c>
      <c r="CG26" s="292"/>
      <c r="CH26" s="292"/>
      <c r="CI26" s="106"/>
      <c r="CJ26" s="206" t="s">
        <v>1</v>
      </c>
      <c r="CK26" s="206" t="s">
        <v>2</v>
      </c>
      <c r="CL26" s="206" t="s">
        <v>3</v>
      </c>
    </row>
    <row r="27" spans="1:96" ht="15" customHeight="1">
      <c r="A27" s="23">
        <v>1</v>
      </c>
      <c r="B27" s="24" t="e">
        <v>#VALUE!</v>
      </c>
      <c r="C27" s="25">
        <v>1</v>
      </c>
      <c r="D27" s="25">
        <v>3</v>
      </c>
      <c r="E27" s="26">
        <v>11</v>
      </c>
      <c r="F27" s="27">
        <v>8</v>
      </c>
      <c r="G27" s="28">
        <v>11</v>
      </c>
      <c r="H27" s="29">
        <v>8</v>
      </c>
      <c r="I27" s="26">
        <v>7</v>
      </c>
      <c r="J27" s="27">
        <v>11</v>
      </c>
      <c r="K27" s="28">
        <v>11</v>
      </c>
      <c r="L27" s="29">
        <v>9</v>
      </c>
      <c r="M27" s="26"/>
      <c r="N27" s="27"/>
      <c r="O27" s="28"/>
      <c r="P27" s="29"/>
      <c r="Q27" s="26"/>
      <c r="R27" s="27"/>
      <c r="S27" s="30">
        <f t="shared" ref="S27:S32" si="76">IF(E27="wo",0,IF(F27="wo",1,IF(E27&gt;F27,1,0)))</f>
        <v>1</v>
      </c>
      <c r="T27" s="30">
        <f t="shared" ref="T27:T32" si="77">IF(E27="wo",1,IF(F27="wo",0,IF(F27&gt;E27,1,0)))</f>
        <v>0</v>
      </c>
      <c r="U27" s="30">
        <f t="shared" ref="U27:U32" si="78">IF(G27="wo",0,IF(H27="wo",1,IF(G27&gt;H27,1,0)))</f>
        <v>1</v>
      </c>
      <c r="V27" s="30">
        <f t="shared" ref="V27:V32" si="79">IF(G27="wo",1,IF(H27="wo",0,IF(H27&gt;G27,1,0)))</f>
        <v>0</v>
      </c>
      <c r="W27" s="30">
        <f t="shared" ref="W27:W32" si="80">IF(I27="wo",0,IF(J27="wo",1,IF(I27&gt;J27,1,0)))</f>
        <v>0</v>
      </c>
      <c r="X27" s="30">
        <f t="shared" ref="X27:X32" si="81">IF(I27="wo",1,IF(J27="wo",0,IF(J27&gt;I27,1,0)))</f>
        <v>1</v>
      </c>
      <c r="Y27" s="30">
        <f t="shared" ref="Y27:Y32" si="82">IF(K27="wo",0,IF(L27="wo",1,IF(K27&gt;L27,1,0)))</f>
        <v>1</v>
      </c>
      <c r="Z27" s="30">
        <f t="shared" ref="Z27:Z32" si="83">IF(K27="wo",1,IF(L27="wo",0,IF(L27&gt;K27,1,0)))</f>
        <v>0</v>
      </c>
      <c r="AA27" s="30">
        <f t="shared" ref="AA27:AA32" si="84">IF(M27="wo",0,IF(N27="wo",1,IF(M27&gt;N27,1,0)))</f>
        <v>0</v>
      </c>
      <c r="AB27" s="30">
        <f t="shared" ref="AB27:AB32" si="85">IF(M27="wo",1,IF(N27="wo",0,IF(N27&gt;M27,1,0)))</f>
        <v>0</v>
      </c>
      <c r="AC27" s="30">
        <f t="shared" ref="AC27:AC32" si="86">IF(O27="wo",0,IF(P27="wo",1,IF(O27&gt;P27,1,0)))</f>
        <v>0</v>
      </c>
      <c r="AD27" s="30">
        <f t="shared" ref="AD27:AD32" si="87">IF(O27="wo",1,IF(P27="wo",0,IF(P27&gt;O27,1,0)))</f>
        <v>0</v>
      </c>
      <c r="AE27" s="30">
        <f t="shared" ref="AE27:AE32" si="88">IF(Q27="wo",0,IF(R27="wo",1,IF(Q27&gt;R27,1,0)))</f>
        <v>0</v>
      </c>
      <c r="AF27" s="30">
        <f t="shared" ref="AF27:AF32" si="89">IF(Q27="wo",1,IF(R27="wo",0,IF(R27&gt;Q27,1,0)))</f>
        <v>0</v>
      </c>
      <c r="AG27" s="31">
        <f t="shared" ref="AG27:AH32" si="90">IF(E27="wo","wo",+S27+U27+W27+Y27+AA27+AC27+AE27)</f>
        <v>3</v>
      </c>
      <c r="AH27" s="31">
        <f t="shared" si="90"/>
        <v>1</v>
      </c>
      <c r="AI27" s="32">
        <f t="shared" ref="AI27:AI32" si="91">IF(E27="",0,IF(E27="wo",0,IF(F27="wo",2,IF(AG27=AH27,0,IF(AG27&gt;AH27,2,1)))))</f>
        <v>2</v>
      </c>
      <c r="AJ27" s="32">
        <f t="shared" ref="AJ27:AJ32" si="92">IF(F27="",0,IF(F27="wo",0,IF(E27="wo",2,IF(AH27=AG27,0,IF(AH27&gt;AG27,2,1)))))</f>
        <v>1</v>
      </c>
      <c r="AK27" s="33">
        <f t="shared" ref="AK27:AK32" si="93">IF(E27="","",IF(E27="wo",0,IF(F27="wo",0,IF(E27=F27,"ERROR",IF(E27&gt;F27,F27,-1*E27)))))</f>
        <v>8</v>
      </c>
      <c r="AL27" s="33">
        <f t="shared" ref="AL27:AL32" si="94">IF(G27="","",IF(G27="wo",0,IF(H27="wo",0,IF(G27=H27,"ERROR",IF(G27&gt;H27,H27,-1*G27)))))</f>
        <v>8</v>
      </c>
      <c r="AM27" s="33">
        <f t="shared" ref="AM27:AM32" si="95">IF(I27="","",IF(I27="wo",0,IF(J27="wo",0,IF(I27=J27,"ERROR",IF(I27&gt;J27,J27,-1*I27)))))</f>
        <v>-7</v>
      </c>
      <c r="AN27" s="33">
        <f t="shared" ref="AN27:AN32" si="96">IF(K27="","",IF(K27="wo",0,IF(L27="wo",0,IF(K27=L27,"ERROR",IF(K27&gt;L27,L27,-1*K27)))))</f>
        <v>9</v>
      </c>
      <c r="AO27" s="33" t="str">
        <f t="shared" ref="AO27:AO32" si="97">IF(M27="","",IF(M27="wo",0,IF(N27="wo",0,IF(M27=N27,"ERROR",IF(M27&gt;N27,N27,-1*M27)))))</f>
        <v/>
      </c>
      <c r="AP27" s="33" t="str">
        <f t="shared" ref="AP27:AP32" si="98">IF(O27="","",IF(O27="wo",0,IF(P27="wo",0,IF(O27=P27,"ERROR",IF(O27&gt;P27,P27,-1*O27)))))</f>
        <v/>
      </c>
      <c r="AQ27" s="33" t="str">
        <f t="shared" ref="AQ27:AQ32" si="99">IF(Q27="","",IF(Q27="wo",0,IF(R27="wo",0,IF(Q27=R27,"ERROR",IF(Q27&gt;R27,R27,-1*Q27)))))</f>
        <v/>
      </c>
      <c r="AR27" s="34" t="str">
        <f t="shared" ref="AR27:AR32" si="100">CONCATENATE(AG27," - ",AH27)</f>
        <v>3 - 1</v>
      </c>
      <c r="AS27" s="35" t="str">
        <f t="shared" ref="AS27:AS32" si="101">IF(E27="","",(IF(K27="",AK27&amp;","&amp;AL27&amp;","&amp;AM27,IF(M27="",AK27&amp;","&amp;AL27&amp;","&amp;AM27&amp;","&amp;AN27,IF(O27="",AK27&amp;","&amp;AL27&amp;","&amp;AM27&amp;","&amp;AN27&amp;","&amp;AO27,IF(Q27="",AK27&amp;","&amp;AL27&amp;","&amp;AM27&amp;","&amp;AN27&amp;","&amp;AO27&amp;","&amp;AP27,AK27&amp;","&amp;AL27&amp;","&amp;AM27&amp;","&amp;AN27&amp;","&amp;AO27&amp;","&amp;AP27&amp;","&amp;AQ27))))))</f>
        <v>8,8,-7,9</v>
      </c>
      <c r="AT27" s="32">
        <f t="shared" ref="AT27:AT32" si="102">IF(F27="",0,IF(F27="wo",0,IF(E27="wo",2,IF(AH27=AG27,0,IF(AH27&gt;AG27,2,1)))))</f>
        <v>1</v>
      </c>
      <c r="AU27" s="32">
        <f t="shared" ref="AU27:AU32" si="103">IF(E27="",0,IF(E27="wo",0,IF(F27="wo",2,IF(AG27=AH27,0,IF(AG27&gt;AH27,2,1)))))</f>
        <v>2</v>
      </c>
      <c r="AV27" s="33">
        <f t="shared" ref="AV27:AV32" si="104">IF(F27="","",IF(F27="wo",0,IF(E27="wo",0,IF(F27=E27,"ERROR",IF(F27&gt;E27,E27,-1*F27)))))</f>
        <v>-8</v>
      </c>
      <c r="AW27" s="33">
        <f t="shared" ref="AW27:AW32" si="105">IF(H27="","",IF(H27="wo",0,IF(G27="wo",0,IF(H27=G27,"ERROR",IF(H27&gt;G27,G27,-1*H27)))))</f>
        <v>-8</v>
      </c>
      <c r="AX27" s="33">
        <f t="shared" ref="AX27:AX32" si="106">IF(J27="","",IF(J27="wo",0,IF(I27="wo",0,IF(J27=I27,"ERROR",IF(J27&gt;I27,I27,-1*J27)))))</f>
        <v>7</v>
      </c>
      <c r="AY27" s="33">
        <f t="shared" ref="AY27:AY32" si="107">IF(L27="","",IF(L27="wo",0,IF(K27="wo",0,IF(L27=K27,"ERROR",IF(L27&gt;K27,K27,-1*L27)))))</f>
        <v>-9</v>
      </c>
      <c r="AZ27" s="33" t="str">
        <f t="shared" ref="AZ27:AZ32" si="108">IF(N27="","",IF(N27="wo",0,IF(M27="wo",0,IF(N27=M27,"ERROR",IF(N27&gt;M27,M27,-1*N27)))))</f>
        <v/>
      </c>
      <c r="BA27" s="33" t="str">
        <f t="shared" ref="BA27:BA32" si="109">IF(P27="","",IF(P27="wo",0,IF(O27="wo",0,IF(P27=O27,"ERROR",IF(P27&gt;O27,O27,-1*P27)))))</f>
        <v/>
      </c>
      <c r="BB27" s="33" t="str">
        <f t="shared" ref="BB27:BB32" si="110">IF(R27="","",IF(R27="wo",0,IF(Q27="wo",0,IF(R27=Q27,"ERROR",IF(R27&gt;Q27,Q27,-1*R27)))))</f>
        <v/>
      </c>
      <c r="BC27" s="34" t="str">
        <f t="shared" ref="BC27:BC32" si="111">CONCATENATE(AH27," - ",AG27)</f>
        <v>1 - 3</v>
      </c>
      <c r="BD27" s="35" t="str">
        <f t="shared" ref="BD27:BD32" si="112">IF(E27="","",(IF(K27="",AV27&amp;", "&amp;AW27&amp;", "&amp;AX27,IF(M27="",AV27&amp;","&amp;AW27&amp;","&amp;AX27&amp;","&amp;AY27,IF(O27="",AV27&amp;","&amp;AW27&amp;","&amp;AX27&amp;","&amp;AY27&amp;","&amp;AZ27,IF(Q27="",AV27&amp;","&amp;AW27&amp;","&amp;AX27&amp;","&amp;AY27&amp;","&amp;AZ27&amp;","&amp;BA27,AV27&amp;","&amp;AW27&amp;","&amp;AX27&amp;","&amp;AY27&amp;","&amp;AZ27&amp;","&amp;BA27&amp;","&amp;BB27))))))</f>
        <v>-8,-8,7,-9</v>
      </c>
      <c r="BE27" s="36">
        <f>SUMIF(C27:C34,1,AI27:AI34)+SUMIF(D27:D34,1,AJ27:AJ34)</f>
        <v>5</v>
      </c>
      <c r="BF27" s="36">
        <f>IF(BE27&lt;&gt;0,RANK(BE27,BE27:BE33),"")</f>
        <v>1</v>
      </c>
      <c r="BG27" s="37" t="e">
        <f>SUMIF(A27:A30,C27,B27:B30)</f>
        <v>#VALUE!</v>
      </c>
      <c r="BH27" s="38" t="e">
        <f>SUMIF(A27:A30,D27,B27:B30)</f>
        <v>#VALUE!</v>
      </c>
      <c r="BI27" s="10">
        <f t="shared" ref="BI27:BI32" si="113">1+BI17</f>
        <v>3</v>
      </c>
      <c r="BJ27" s="11">
        <f>1*BJ22+1</f>
        <v>13</v>
      </c>
      <c r="BK27" s="39">
        <v>1</v>
      </c>
      <c r="BL27" s="62" t="str">
        <f t="shared" ref="BL27:BL28" si="114">CONCATENATE(C27," ","-"," ",D27)</f>
        <v>1 - 3</v>
      </c>
      <c r="BM27" s="40" t="s">
        <v>176</v>
      </c>
      <c r="BN27" s="41" t="s">
        <v>27</v>
      </c>
      <c r="BO27" s="42">
        <v>7</v>
      </c>
      <c r="BP27" s="280">
        <v>1</v>
      </c>
      <c r="BQ27" s="281" t="e">
        <f>B27</f>
        <v>#VALUE!</v>
      </c>
      <c r="BR27" s="262" t="s">
        <v>87</v>
      </c>
      <c r="BS27" s="263"/>
      <c r="BT27" s="264"/>
      <c r="BU27" s="101" t="e">
        <v>#VALUE!</v>
      </c>
      <c r="BV27" s="285" t="e">
        <v>#VALUE!</v>
      </c>
      <c r="BW27" s="286"/>
      <c r="BX27" s="287"/>
      <c r="BY27" s="288"/>
      <c r="BZ27" s="97"/>
      <c r="CA27" s="48">
        <f>IF(AG29&lt;AH29,AI29,IF(AH29&lt;AG29,AI29," "))</f>
        <v>1</v>
      </c>
      <c r="CB27" s="100"/>
      <c r="CC27" s="104"/>
      <c r="CD27" s="48">
        <f>IF(AG27&lt;AH27,AI27,IF(AH27&lt;AG27,AI27," "))</f>
        <v>2</v>
      </c>
      <c r="CE27" s="103"/>
      <c r="CF27" s="100"/>
      <c r="CG27" s="48">
        <f>IF(AG31&lt;AH31,AI31,IF(AH31&lt;AG31,AI31," "))</f>
        <v>2</v>
      </c>
      <c r="CH27" s="103"/>
      <c r="CI27" s="107"/>
      <c r="CJ27" s="273">
        <f>BE27</f>
        <v>5</v>
      </c>
      <c r="CK27" s="251" t="s">
        <v>197</v>
      </c>
      <c r="CL27" s="252">
        <v>2</v>
      </c>
      <c r="CO27" s="304"/>
      <c r="CP27" s="304"/>
      <c r="CQ27" s="304"/>
    </row>
    <row r="28" spans="1:96" ht="15" customHeight="1">
      <c r="A28" s="23">
        <v>2</v>
      </c>
      <c r="B28" s="24" t="e">
        <v>#VALUE!</v>
      </c>
      <c r="C28" s="25">
        <v>2</v>
      </c>
      <c r="D28" s="25">
        <v>4</v>
      </c>
      <c r="E28" s="26">
        <v>11</v>
      </c>
      <c r="F28" s="27">
        <v>9</v>
      </c>
      <c r="G28" s="28">
        <v>7</v>
      </c>
      <c r="H28" s="29">
        <v>11</v>
      </c>
      <c r="I28" s="26">
        <v>11</v>
      </c>
      <c r="J28" s="27">
        <v>5</v>
      </c>
      <c r="K28" s="28">
        <v>11</v>
      </c>
      <c r="L28" s="29">
        <v>5</v>
      </c>
      <c r="M28" s="26"/>
      <c r="N28" s="27"/>
      <c r="O28" s="28"/>
      <c r="P28" s="29"/>
      <c r="Q28" s="26"/>
      <c r="R28" s="27"/>
      <c r="S28" s="30">
        <f t="shared" si="76"/>
        <v>1</v>
      </c>
      <c r="T28" s="30">
        <f t="shared" si="77"/>
        <v>0</v>
      </c>
      <c r="U28" s="30">
        <f t="shared" si="78"/>
        <v>0</v>
      </c>
      <c r="V28" s="30">
        <f t="shared" si="79"/>
        <v>1</v>
      </c>
      <c r="W28" s="30">
        <f t="shared" si="80"/>
        <v>1</v>
      </c>
      <c r="X28" s="30">
        <f t="shared" si="81"/>
        <v>0</v>
      </c>
      <c r="Y28" s="30">
        <f t="shared" si="82"/>
        <v>1</v>
      </c>
      <c r="Z28" s="30">
        <f t="shared" si="83"/>
        <v>0</v>
      </c>
      <c r="AA28" s="30">
        <f t="shared" si="84"/>
        <v>0</v>
      </c>
      <c r="AB28" s="30">
        <f t="shared" si="85"/>
        <v>0</v>
      </c>
      <c r="AC28" s="30">
        <f t="shared" si="86"/>
        <v>0</v>
      </c>
      <c r="AD28" s="30">
        <f t="shared" si="87"/>
        <v>0</v>
      </c>
      <c r="AE28" s="30">
        <f t="shared" si="88"/>
        <v>0</v>
      </c>
      <c r="AF28" s="30">
        <f t="shared" si="89"/>
        <v>0</v>
      </c>
      <c r="AG28" s="31">
        <f t="shared" si="90"/>
        <v>3</v>
      </c>
      <c r="AH28" s="31">
        <f t="shared" si="90"/>
        <v>1</v>
      </c>
      <c r="AI28" s="32">
        <f t="shared" si="91"/>
        <v>2</v>
      </c>
      <c r="AJ28" s="32">
        <f t="shared" si="92"/>
        <v>1</v>
      </c>
      <c r="AK28" s="33">
        <f t="shared" si="93"/>
        <v>9</v>
      </c>
      <c r="AL28" s="33">
        <f t="shared" si="94"/>
        <v>-7</v>
      </c>
      <c r="AM28" s="33">
        <f t="shared" si="95"/>
        <v>5</v>
      </c>
      <c r="AN28" s="33">
        <f t="shared" si="96"/>
        <v>5</v>
      </c>
      <c r="AO28" s="33" t="str">
        <f t="shared" si="97"/>
        <v/>
      </c>
      <c r="AP28" s="33" t="str">
        <f t="shared" si="98"/>
        <v/>
      </c>
      <c r="AQ28" s="33" t="str">
        <f t="shared" si="99"/>
        <v/>
      </c>
      <c r="AR28" s="34" t="str">
        <f t="shared" si="100"/>
        <v>3 - 1</v>
      </c>
      <c r="AS28" s="35" t="str">
        <f t="shared" si="101"/>
        <v>9,-7,5,5</v>
      </c>
      <c r="AT28" s="32">
        <f t="shared" si="102"/>
        <v>1</v>
      </c>
      <c r="AU28" s="32">
        <f t="shared" si="103"/>
        <v>2</v>
      </c>
      <c r="AV28" s="33">
        <f t="shared" si="104"/>
        <v>-9</v>
      </c>
      <c r="AW28" s="33">
        <f t="shared" si="105"/>
        <v>7</v>
      </c>
      <c r="AX28" s="33">
        <f t="shared" si="106"/>
        <v>-5</v>
      </c>
      <c r="AY28" s="33">
        <f t="shared" si="107"/>
        <v>-5</v>
      </c>
      <c r="AZ28" s="33" t="str">
        <f t="shared" si="108"/>
        <v/>
      </c>
      <c r="BA28" s="33" t="str">
        <f t="shared" si="109"/>
        <v/>
      </c>
      <c r="BB28" s="33" t="str">
        <f t="shared" si="110"/>
        <v/>
      </c>
      <c r="BC28" s="34" t="str">
        <f t="shared" si="111"/>
        <v>1 - 3</v>
      </c>
      <c r="BD28" s="35" t="str">
        <f t="shared" si="112"/>
        <v>-9,7,-5,-5</v>
      </c>
      <c r="BE28" s="44"/>
      <c r="BF28" s="44"/>
      <c r="BG28" s="37" t="e">
        <f>SUMIF(A27:A30,C28,B27:B30)</f>
        <v>#VALUE!</v>
      </c>
      <c r="BH28" s="38" t="e">
        <f>SUMIF(A27:A30,D28,B27:B30)</f>
        <v>#VALUE!</v>
      </c>
      <c r="BI28" s="10">
        <f t="shared" si="113"/>
        <v>3</v>
      </c>
      <c r="BJ28" s="11">
        <f>1+BJ27</f>
        <v>14</v>
      </c>
      <c r="BK28" s="39">
        <v>1</v>
      </c>
      <c r="BL28" s="62" t="str">
        <f t="shared" si="114"/>
        <v>2 - 4</v>
      </c>
      <c r="BM28" s="40" t="s">
        <v>176</v>
      </c>
      <c r="BN28" s="41" t="s">
        <v>28</v>
      </c>
      <c r="BO28" s="42">
        <v>7</v>
      </c>
      <c r="BP28" s="280"/>
      <c r="BQ28" s="274"/>
      <c r="BR28" s="283" t="s">
        <v>88</v>
      </c>
      <c r="BS28" s="283"/>
      <c r="BT28" s="283"/>
      <c r="BU28" s="45" t="e">
        <v>#VALUE!</v>
      </c>
      <c r="BV28" s="275"/>
      <c r="BW28" s="270"/>
      <c r="BX28" s="271"/>
      <c r="BY28" s="272"/>
      <c r="BZ28" s="277" t="str">
        <f>IF(AI29&lt;AJ29,AR29,IF(AJ29&lt;AI29,AS29," "))</f>
        <v>1 - 3</v>
      </c>
      <c r="CA28" s="277"/>
      <c r="CB28" s="277"/>
      <c r="CC28" s="256" t="str">
        <f>IF(AI27&lt;AJ27,AR27,IF(AJ27&lt;AI27,AS27," "))</f>
        <v>8,8,-7,9</v>
      </c>
      <c r="CD28" s="257"/>
      <c r="CE28" s="258"/>
      <c r="CF28" s="277" t="str">
        <f>IF(AI31&lt;AJ31,AR31,IF(AJ31&lt;AI31,AS31," "))</f>
        <v>4,4,9</v>
      </c>
      <c r="CG28" s="277"/>
      <c r="CH28" s="305"/>
      <c r="CI28" s="108"/>
      <c r="CJ28" s="273"/>
      <c r="CK28" s="251"/>
      <c r="CL28" s="252"/>
      <c r="CO28" s="304"/>
      <c r="CP28" s="304"/>
      <c r="CQ28" s="304"/>
    </row>
    <row r="29" spans="1:96" ht="15" customHeight="1">
      <c r="A29" s="23">
        <v>3</v>
      </c>
      <c r="B29" s="24" t="e">
        <v>#VALUE!</v>
      </c>
      <c r="C29" s="25">
        <v>1</v>
      </c>
      <c r="D29" s="25">
        <v>2</v>
      </c>
      <c r="E29" s="26">
        <v>13</v>
      </c>
      <c r="F29" s="27">
        <v>11</v>
      </c>
      <c r="G29" s="28">
        <v>7</v>
      </c>
      <c r="H29" s="29">
        <v>11</v>
      </c>
      <c r="I29" s="26">
        <v>9</v>
      </c>
      <c r="J29" s="27">
        <v>11</v>
      </c>
      <c r="K29" s="28">
        <v>8</v>
      </c>
      <c r="L29" s="29">
        <v>11</v>
      </c>
      <c r="M29" s="26"/>
      <c r="N29" s="27"/>
      <c r="O29" s="28"/>
      <c r="P29" s="29"/>
      <c r="Q29" s="26"/>
      <c r="R29" s="27"/>
      <c r="S29" s="30">
        <f t="shared" si="76"/>
        <v>1</v>
      </c>
      <c r="T29" s="30">
        <f t="shared" si="77"/>
        <v>0</v>
      </c>
      <c r="U29" s="30">
        <f t="shared" si="78"/>
        <v>0</v>
      </c>
      <c r="V29" s="30">
        <f t="shared" si="79"/>
        <v>1</v>
      </c>
      <c r="W29" s="30">
        <f t="shared" si="80"/>
        <v>0</v>
      </c>
      <c r="X29" s="30">
        <f t="shared" si="81"/>
        <v>1</v>
      </c>
      <c r="Y29" s="30">
        <f t="shared" si="82"/>
        <v>0</v>
      </c>
      <c r="Z29" s="30">
        <f t="shared" si="83"/>
        <v>1</v>
      </c>
      <c r="AA29" s="30">
        <f t="shared" si="84"/>
        <v>0</v>
      </c>
      <c r="AB29" s="30">
        <f t="shared" si="85"/>
        <v>0</v>
      </c>
      <c r="AC29" s="30">
        <f t="shared" si="86"/>
        <v>0</v>
      </c>
      <c r="AD29" s="30">
        <f t="shared" si="87"/>
        <v>0</v>
      </c>
      <c r="AE29" s="30">
        <f t="shared" si="88"/>
        <v>0</v>
      </c>
      <c r="AF29" s="30">
        <f t="shared" si="89"/>
        <v>0</v>
      </c>
      <c r="AG29" s="31">
        <f t="shared" si="90"/>
        <v>1</v>
      </c>
      <c r="AH29" s="31">
        <f t="shared" si="90"/>
        <v>3</v>
      </c>
      <c r="AI29" s="32">
        <f t="shared" si="91"/>
        <v>1</v>
      </c>
      <c r="AJ29" s="32">
        <f t="shared" si="92"/>
        <v>2</v>
      </c>
      <c r="AK29" s="33">
        <f t="shared" si="93"/>
        <v>11</v>
      </c>
      <c r="AL29" s="33">
        <f t="shared" si="94"/>
        <v>-7</v>
      </c>
      <c r="AM29" s="33">
        <f t="shared" si="95"/>
        <v>-9</v>
      </c>
      <c r="AN29" s="33">
        <f t="shared" si="96"/>
        <v>-8</v>
      </c>
      <c r="AO29" s="33" t="str">
        <f t="shared" si="97"/>
        <v/>
      </c>
      <c r="AP29" s="33" t="str">
        <f t="shared" si="98"/>
        <v/>
      </c>
      <c r="AQ29" s="33" t="str">
        <f t="shared" si="99"/>
        <v/>
      </c>
      <c r="AR29" s="34" t="str">
        <f t="shared" si="100"/>
        <v>1 - 3</v>
      </c>
      <c r="AS29" s="35" t="str">
        <f t="shared" si="101"/>
        <v>11,-7,-9,-8</v>
      </c>
      <c r="AT29" s="32">
        <f t="shared" si="102"/>
        <v>2</v>
      </c>
      <c r="AU29" s="32">
        <f t="shared" si="103"/>
        <v>1</v>
      </c>
      <c r="AV29" s="33">
        <f t="shared" si="104"/>
        <v>-11</v>
      </c>
      <c r="AW29" s="33">
        <f t="shared" si="105"/>
        <v>7</v>
      </c>
      <c r="AX29" s="33">
        <f t="shared" si="106"/>
        <v>9</v>
      </c>
      <c r="AY29" s="33">
        <f t="shared" si="107"/>
        <v>8</v>
      </c>
      <c r="AZ29" s="33" t="str">
        <f t="shared" si="108"/>
        <v/>
      </c>
      <c r="BA29" s="33" t="str">
        <f t="shared" si="109"/>
        <v/>
      </c>
      <c r="BB29" s="33" t="str">
        <f t="shared" si="110"/>
        <v/>
      </c>
      <c r="BC29" s="34" t="str">
        <f t="shared" si="111"/>
        <v>3 - 1</v>
      </c>
      <c r="BD29" s="35" t="str">
        <f t="shared" si="112"/>
        <v>-11,7,9,8</v>
      </c>
      <c r="BE29" s="36">
        <f>SUMIF(C27:C34,2,AI27:AI34)+SUMIF(D27:D34,2,AJ27:AJ34)</f>
        <v>5</v>
      </c>
      <c r="BF29" s="36">
        <f>IF(BE29&lt;&gt;0,RANK(BE29,BE27:BE33),"")</f>
        <v>1</v>
      </c>
      <c r="BG29" s="37" t="e">
        <f>SUMIF(A27:A30,C29,B27:B30)</f>
        <v>#VALUE!</v>
      </c>
      <c r="BH29" s="38" t="e">
        <f>SUMIF(A27:A30,D29,B27:B30)</f>
        <v>#VALUE!</v>
      </c>
      <c r="BI29" s="10">
        <f t="shared" si="113"/>
        <v>3</v>
      </c>
      <c r="BJ29" s="11">
        <f>1+BJ28</f>
        <v>15</v>
      </c>
      <c r="BK29" s="39">
        <v>2</v>
      </c>
      <c r="BL29" s="63" t="s">
        <v>23</v>
      </c>
      <c r="BM29" s="172" t="s">
        <v>176</v>
      </c>
      <c r="BN29" s="46" t="s">
        <v>29</v>
      </c>
      <c r="BO29" s="47">
        <v>7</v>
      </c>
      <c r="BP29" s="259">
        <v>2</v>
      </c>
      <c r="BQ29" s="260" t="e">
        <f>B28</f>
        <v>#VALUE!</v>
      </c>
      <c r="BR29" s="262" t="s">
        <v>159</v>
      </c>
      <c r="BS29" s="263"/>
      <c r="BT29" s="264"/>
      <c r="BU29" s="43" t="e">
        <v>#VALUE!</v>
      </c>
      <c r="BV29" s="278" t="e">
        <v>#VALUE!</v>
      </c>
      <c r="BW29" s="99"/>
      <c r="BX29" s="48">
        <f>IF(AG29&lt;AH29,AT29,IF(AH29&lt;AG29,AT29," "))</f>
        <v>2</v>
      </c>
      <c r="BY29" s="100"/>
      <c r="BZ29" s="267"/>
      <c r="CA29" s="268"/>
      <c r="CB29" s="269"/>
      <c r="CC29" s="100"/>
      <c r="CD29" s="48">
        <f>IF(AG32&lt;AH32,AI32,IF(AH32&lt;AG32,AI32," "))</f>
        <v>1</v>
      </c>
      <c r="CE29" s="100"/>
      <c r="CF29" s="98"/>
      <c r="CG29" s="94">
        <f>IF(AG28&lt;AH28,AI28,IF(AH28&lt;AG28,AI28," "))</f>
        <v>2</v>
      </c>
      <c r="CH29" s="95"/>
      <c r="CI29" s="107"/>
      <c r="CJ29" s="273">
        <f>BE29</f>
        <v>5</v>
      </c>
      <c r="CK29" s="251" t="s">
        <v>196</v>
      </c>
      <c r="CL29" s="252">
        <f>IF(BF30="",BF29,BF30)</f>
        <v>1</v>
      </c>
      <c r="CO29" s="304"/>
      <c r="CP29" s="304"/>
      <c r="CQ29" s="304"/>
    </row>
    <row r="30" spans="1:96" ht="15" customHeight="1">
      <c r="A30" s="23">
        <v>4</v>
      </c>
      <c r="B30" s="24" t="e">
        <v>#VALUE!</v>
      </c>
      <c r="C30" s="25">
        <v>3</v>
      </c>
      <c r="D30" s="25">
        <v>4</v>
      </c>
      <c r="E30" s="26">
        <v>13</v>
      </c>
      <c r="F30" s="27">
        <v>11</v>
      </c>
      <c r="G30" s="28">
        <v>11</v>
      </c>
      <c r="H30" s="29">
        <v>4</v>
      </c>
      <c r="I30" s="26">
        <v>11</v>
      </c>
      <c r="J30" s="27">
        <v>8</v>
      </c>
      <c r="K30" s="28"/>
      <c r="L30" s="29"/>
      <c r="M30" s="26"/>
      <c r="N30" s="27"/>
      <c r="O30" s="28"/>
      <c r="P30" s="29"/>
      <c r="Q30" s="26"/>
      <c r="R30" s="27"/>
      <c r="S30" s="30">
        <f t="shared" si="76"/>
        <v>1</v>
      </c>
      <c r="T30" s="30">
        <f t="shared" si="77"/>
        <v>0</v>
      </c>
      <c r="U30" s="30">
        <f t="shared" si="78"/>
        <v>1</v>
      </c>
      <c r="V30" s="30">
        <f t="shared" si="79"/>
        <v>0</v>
      </c>
      <c r="W30" s="30">
        <f t="shared" si="80"/>
        <v>1</v>
      </c>
      <c r="X30" s="30">
        <f t="shared" si="81"/>
        <v>0</v>
      </c>
      <c r="Y30" s="30">
        <f t="shared" si="82"/>
        <v>0</v>
      </c>
      <c r="Z30" s="30">
        <f t="shared" si="83"/>
        <v>0</v>
      </c>
      <c r="AA30" s="30">
        <f t="shared" si="84"/>
        <v>0</v>
      </c>
      <c r="AB30" s="30">
        <f t="shared" si="85"/>
        <v>0</v>
      </c>
      <c r="AC30" s="30">
        <f t="shared" si="86"/>
        <v>0</v>
      </c>
      <c r="AD30" s="30">
        <f t="shared" si="87"/>
        <v>0</v>
      </c>
      <c r="AE30" s="30">
        <f t="shared" si="88"/>
        <v>0</v>
      </c>
      <c r="AF30" s="30">
        <f t="shared" si="89"/>
        <v>0</v>
      </c>
      <c r="AG30" s="31">
        <f t="shared" si="90"/>
        <v>3</v>
      </c>
      <c r="AH30" s="31">
        <f t="shared" si="90"/>
        <v>0</v>
      </c>
      <c r="AI30" s="32">
        <f t="shared" si="91"/>
        <v>2</v>
      </c>
      <c r="AJ30" s="32">
        <f t="shared" si="92"/>
        <v>1</v>
      </c>
      <c r="AK30" s="33">
        <f t="shared" si="93"/>
        <v>11</v>
      </c>
      <c r="AL30" s="33">
        <f t="shared" si="94"/>
        <v>4</v>
      </c>
      <c r="AM30" s="33">
        <f t="shared" si="95"/>
        <v>8</v>
      </c>
      <c r="AN30" s="33" t="str">
        <f t="shared" si="96"/>
        <v/>
      </c>
      <c r="AO30" s="33" t="str">
        <f t="shared" si="97"/>
        <v/>
      </c>
      <c r="AP30" s="33" t="str">
        <f t="shared" si="98"/>
        <v/>
      </c>
      <c r="AQ30" s="33" t="str">
        <f t="shared" si="99"/>
        <v/>
      </c>
      <c r="AR30" s="34" t="str">
        <f t="shared" si="100"/>
        <v>3 - 0</v>
      </c>
      <c r="AS30" s="35" t="str">
        <f t="shared" si="101"/>
        <v>11,4,8</v>
      </c>
      <c r="AT30" s="32">
        <f t="shared" si="102"/>
        <v>1</v>
      </c>
      <c r="AU30" s="32">
        <f t="shared" si="103"/>
        <v>2</v>
      </c>
      <c r="AV30" s="33">
        <f t="shared" si="104"/>
        <v>-11</v>
      </c>
      <c r="AW30" s="33">
        <f t="shared" si="105"/>
        <v>-4</v>
      </c>
      <c r="AX30" s="33">
        <f t="shared" si="106"/>
        <v>-8</v>
      </c>
      <c r="AY30" s="33" t="str">
        <f t="shared" si="107"/>
        <v/>
      </c>
      <c r="AZ30" s="33" t="str">
        <f t="shared" si="108"/>
        <v/>
      </c>
      <c r="BA30" s="33" t="str">
        <f t="shared" si="109"/>
        <v/>
      </c>
      <c r="BB30" s="33" t="str">
        <f t="shared" si="110"/>
        <v/>
      </c>
      <c r="BC30" s="34" t="str">
        <f t="shared" si="111"/>
        <v>0 - 3</v>
      </c>
      <c r="BD30" s="35" t="str">
        <f t="shared" si="112"/>
        <v>-11, -4, -8</v>
      </c>
      <c r="BE30" s="44"/>
      <c r="BF30" s="44"/>
      <c r="BG30" s="37" t="e">
        <f>SUMIF(A27:A30,C30,B27:B30)</f>
        <v>#VALUE!</v>
      </c>
      <c r="BH30" s="38" t="e">
        <f>SUMIF(A27:A30,D30,B27:B30)</f>
        <v>#VALUE!</v>
      </c>
      <c r="BI30" s="10">
        <f t="shared" si="113"/>
        <v>3</v>
      </c>
      <c r="BJ30" s="11">
        <f>1+BJ29</f>
        <v>16</v>
      </c>
      <c r="BK30" s="39">
        <v>2</v>
      </c>
      <c r="BL30" s="63" t="s">
        <v>24</v>
      </c>
      <c r="BM30" s="172" t="s">
        <v>176</v>
      </c>
      <c r="BN30" s="46" t="s">
        <v>30</v>
      </c>
      <c r="BO30" s="47">
        <v>7</v>
      </c>
      <c r="BP30" s="259"/>
      <c r="BQ30" s="274"/>
      <c r="BR30" s="253" t="s">
        <v>160</v>
      </c>
      <c r="BS30" s="254"/>
      <c r="BT30" s="255"/>
      <c r="BU30" s="45" t="e">
        <v>#VALUE!</v>
      </c>
      <c r="BV30" s="279"/>
      <c r="BW30" s="276" t="str">
        <f>IF(AI29&gt;AJ29,BC29,IF(AJ29&gt;AI29,BD29," "))</f>
        <v>-11,7,9,8</v>
      </c>
      <c r="BX30" s="277"/>
      <c r="BY30" s="277"/>
      <c r="BZ30" s="270"/>
      <c r="CA30" s="271"/>
      <c r="CB30" s="272"/>
      <c r="CC30" s="277" t="str">
        <f>IF(AI32&lt;AJ32,AR32,IF(AJ32&lt;AI32,AS32," "))</f>
        <v>2 - 3</v>
      </c>
      <c r="CD30" s="277"/>
      <c r="CE30" s="277"/>
      <c r="CF30" s="256" t="str">
        <f>IF(AI28&lt;AJ28,AR28,IF(AJ28&lt;AI28,AS28," "))</f>
        <v>9,-7,5,5</v>
      </c>
      <c r="CG30" s="257"/>
      <c r="CH30" s="258"/>
      <c r="CI30" s="108"/>
      <c r="CJ30" s="273"/>
      <c r="CK30" s="251"/>
      <c r="CL30" s="252"/>
      <c r="CO30" s="304"/>
      <c r="CP30" s="304"/>
      <c r="CQ30" s="304"/>
    </row>
    <row r="31" spans="1:96" ht="15" customHeight="1">
      <c r="A31" s="23">
        <v>5</v>
      </c>
      <c r="B31" s="49"/>
      <c r="C31" s="25">
        <v>1</v>
      </c>
      <c r="D31" s="25">
        <v>4</v>
      </c>
      <c r="E31" s="26">
        <v>11</v>
      </c>
      <c r="F31" s="27">
        <v>4</v>
      </c>
      <c r="G31" s="28">
        <v>11</v>
      </c>
      <c r="H31" s="29">
        <v>4</v>
      </c>
      <c r="I31" s="26">
        <v>11</v>
      </c>
      <c r="J31" s="27">
        <v>9</v>
      </c>
      <c r="K31" s="28"/>
      <c r="L31" s="29"/>
      <c r="M31" s="26"/>
      <c r="N31" s="27"/>
      <c r="O31" s="28"/>
      <c r="P31" s="29"/>
      <c r="Q31" s="26"/>
      <c r="R31" s="27"/>
      <c r="S31" s="30">
        <f t="shared" si="76"/>
        <v>1</v>
      </c>
      <c r="T31" s="30">
        <f t="shared" si="77"/>
        <v>0</v>
      </c>
      <c r="U31" s="30">
        <f t="shared" si="78"/>
        <v>1</v>
      </c>
      <c r="V31" s="30">
        <f t="shared" si="79"/>
        <v>0</v>
      </c>
      <c r="W31" s="30">
        <f t="shared" si="80"/>
        <v>1</v>
      </c>
      <c r="X31" s="30">
        <f t="shared" si="81"/>
        <v>0</v>
      </c>
      <c r="Y31" s="30">
        <f t="shared" si="82"/>
        <v>0</v>
      </c>
      <c r="Z31" s="30">
        <f t="shared" si="83"/>
        <v>0</v>
      </c>
      <c r="AA31" s="30">
        <f t="shared" si="84"/>
        <v>0</v>
      </c>
      <c r="AB31" s="30">
        <f t="shared" si="85"/>
        <v>0</v>
      </c>
      <c r="AC31" s="30">
        <f t="shared" si="86"/>
        <v>0</v>
      </c>
      <c r="AD31" s="30">
        <f t="shared" si="87"/>
        <v>0</v>
      </c>
      <c r="AE31" s="30">
        <f t="shared" si="88"/>
        <v>0</v>
      </c>
      <c r="AF31" s="30">
        <f t="shared" si="89"/>
        <v>0</v>
      </c>
      <c r="AG31" s="31">
        <f t="shared" si="90"/>
        <v>3</v>
      </c>
      <c r="AH31" s="31">
        <f t="shared" si="90"/>
        <v>0</v>
      </c>
      <c r="AI31" s="32">
        <f t="shared" si="91"/>
        <v>2</v>
      </c>
      <c r="AJ31" s="32">
        <f t="shared" si="92"/>
        <v>1</v>
      </c>
      <c r="AK31" s="33">
        <f t="shared" si="93"/>
        <v>4</v>
      </c>
      <c r="AL31" s="33">
        <f t="shared" si="94"/>
        <v>4</v>
      </c>
      <c r="AM31" s="33">
        <f t="shared" si="95"/>
        <v>9</v>
      </c>
      <c r="AN31" s="33" t="str">
        <f t="shared" si="96"/>
        <v/>
      </c>
      <c r="AO31" s="33" t="str">
        <f t="shared" si="97"/>
        <v/>
      </c>
      <c r="AP31" s="33" t="str">
        <f t="shared" si="98"/>
        <v/>
      </c>
      <c r="AQ31" s="33" t="str">
        <f t="shared" si="99"/>
        <v/>
      </c>
      <c r="AR31" s="34" t="str">
        <f t="shared" si="100"/>
        <v>3 - 0</v>
      </c>
      <c r="AS31" s="35" t="str">
        <f t="shared" si="101"/>
        <v>4,4,9</v>
      </c>
      <c r="AT31" s="32">
        <f t="shared" si="102"/>
        <v>1</v>
      </c>
      <c r="AU31" s="32">
        <f t="shared" si="103"/>
        <v>2</v>
      </c>
      <c r="AV31" s="33">
        <f t="shared" si="104"/>
        <v>-4</v>
      </c>
      <c r="AW31" s="33">
        <f t="shared" si="105"/>
        <v>-4</v>
      </c>
      <c r="AX31" s="33">
        <f t="shared" si="106"/>
        <v>-9</v>
      </c>
      <c r="AY31" s="33" t="str">
        <f t="shared" si="107"/>
        <v/>
      </c>
      <c r="AZ31" s="33" t="str">
        <f t="shared" si="108"/>
        <v/>
      </c>
      <c r="BA31" s="33" t="str">
        <f t="shared" si="109"/>
        <v/>
      </c>
      <c r="BB31" s="33" t="str">
        <f t="shared" si="110"/>
        <v/>
      </c>
      <c r="BC31" s="34" t="str">
        <f t="shared" si="111"/>
        <v>0 - 3</v>
      </c>
      <c r="BD31" s="35" t="str">
        <f t="shared" si="112"/>
        <v>-4, -4, -9</v>
      </c>
      <c r="BE31" s="36">
        <f>SUMIF(C27:C34,3,AI27:AI34)+SUMIF(D27:D34,3,AJ27:AJ34)</f>
        <v>5</v>
      </c>
      <c r="BF31" s="36">
        <f>IF(BE31&lt;&gt;0,RANK(BE31,BE27:BE33),"")</f>
        <v>1</v>
      </c>
      <c r="BG31" s="37" t="e">
        <f>SUMIF(A27:A30,C31,B27:B30)</f>
        <v>#VALUE!</v>
      </c>
      <c r="BH31" s="38" t="e">
        <f>SUMIF(A27:A30,D31,B27:B30)</f>
        <v>#VALUE!</v>
      </c>
      <c r="BI31" s="10">
        <f t="shared" si="113"/>
        <v>3</v>
      </c>
      <c r="BJ31" s="11">
        <f>1+BJ30</f>
        <v>17</v>
      </c>
      <c r="BK31" s="39">
        <v>3</v>
      </c>
      <c r="BL31" s="64" t="s">
        <v>25</v>
      </c>
      <c r="BM31" s="40" t="s">
        <v>176</v>
      </c>
      <c r="BN31" s="58" t="s">
        <v>31</v>
      </c>
      <c r="BO31" s="42">
        <v>7</v>
      </c>
      <c r="BP31" s="259">
        <v>3</v>
      </c>
      <c r="BQ31" s="260" t="e">
        <f>B29</f>
        <v>#VALUE!</v>
      </c>
      <c r="BR31" s="283" t="s">
        <v>161</v>
      </c>
      <c r="BS31" s="283"/>
      <c r="BT31" s="283"/>
      <c r="BU31" s="43" t="e">
        <v>#VALUE!</v>
      </c>
      <c r="BV31" s="265" t="e">
        <v>#VALUE!</v>
      </c>
      <c r="BW31" s="93"/>
      <c r="BX31" s="94">
        <f>IF(AG27&lt;AH27,AT27,IF(AH27&lt;AG27,AT27," "))</f>
        <v>1</v>
      </c>
      <c r="BY31" s="95"/>
      <c r="BZ31" s="100"/>
      <c r="CA31" s="48">
        <f>IF(AG32&lt;AH32,AT32,IF(AH32&lt;AG32,AT32," "))</f>
        <v>2</v>
      </c>
      <c r="CB31" s="100"/>
      <c r="CC31" s="267"/>
      <c r="CD31" s="268"/>
      <c r="CE31" s="269"/>
      <c r="CF31" s="97"/>
      <c r="CG31" s="48">
        <f>IF(AG30&lt;AH30,AI30,IF(AH30&lt;AG30,AI30," "))</f>
        <v>2</v>
      </c>
      <c r="CH31" s="103"/>
      <c r="CI31" s="107"/>
      <c r="CJ31" s="273">
        <f>BE31</f>
        <v>5</v>
      </c>
      <c r="CK31" s="251" t="s">
        <v>198</v>
      </c>
      <c r="CL31" s="252">
        <v>3</v>
      </c>
    </row>
    <row r="32" spans="1:96" ht="15" customHeight="1">
      <c r="A32" s="23">
        <v>6</v>
      </c>
      <c r="C32" s="25">
        <v>2</v>
      </c>
      <c r="D32" s="25">
        <v>3</v>
      </c>
      <c r="E32" s="26">
        <v>16</v>
      </c>
      <c r="F32" s="27">
        <v>18</v>
      </c>
      <c r="G32" s="28">
        <v>11</v>
      </c>
      <c r="H32" s="29">
        <v>9</v>
      </c>
      <c r="I32" s="26">
        <v>8</v>
      </c>
      <c r="J32" s="27">
        <v>11</v>
      </c>
      <c r="K32" s="28">
        <v>11</v>
      </c>
      <c r="L32" s="29">
        <v>3</v>
      </c>
      <c r="M32" s="26">
        <v>8</v>
      </c>
      <c r="N32" s="27">
        <v>11</v>
      </c>
      <c r="O32" s="28"/>
      <c r="P32" s="29"/>
      <c r="Q32" s="26"/>
      <c r="R32" s="27"/>
      <c r="S32" s="30">
        <f t="shared" si="76"/>
        <v>0</v>
      </c>
      <c r="T32" s="30">
        <f t="shared" si="77"/>
        <v>1</v>
      </c>
      <c r="U32" s="30">
        <f t="shared" si="78"/>
        <v>1</v>
      </c>
      <c r="V32" s="30">
        <f t="shared" si="79"/>
        <v>0</v>
      </c>
      <c r="W32" s="30">
        <f t="shared" si="80"/>
        <v>0</v>
      </c>
      <c r="X32" s="30">
        <f t="shared" si="81"/>
        <v>1</v>
      </c>
      <c r="Y32" s="30">
        <f t="shared" si="82"/>
        <v>1</v>
      </c>
      <c r="Z32" s="30">
        <f t="shared" si="83"/>
        <v>0</v>
      </c>
      <c r="AA32" s="30">
        <f t="shared" si="84"/>
        <v>0</v>
      </c>
      <c r="AB32" s="30">
        <f t="shared" si="85"/>
        <v>1</v>
      </c>
      <c r="AC32" s="30">
        <f t="shared" si="86"/>
        <v>0</v>
      </c>
      <c r="AD32" s="30">
        <f t="shared" si="87"/>
        <v>0</v>
      </c>
      <c r="AE32" s="30">
        <f t="shared" si="88"/>
        <v>0</v>
      </c>
      <c r="AF32" s="30">
        <f t="shared" si="89"/>
        <v>0</v>
      </c>
      <c r="AG32" s="31">
        <f t="shared" si="90"/>
        <v>2</v>
      </c>
      <c r="AH32" s="31">
        <f t="shared" si="90"/>
        <v>3</v>
      </c>
      <c r="AI32" s="32">
        <f t="shared" si="91"/>
        <v>1</v>
      </c>
      <c r="AJ32" s="32">
        <f t="shared" si="92"/>
        <v>2</v>
      </c>
      <c r="AK32" s="33">
        <f t="shared" si="93"/>
        <v>-16</v>
      </c>
      <c r="AL32" s="33">
        <f t="shared" si="94"/>
        <v>9</v>
      </c>
      <c r="AM32" s="33">
        <f t="shared" si="95"/>
        <v>-8</v>
      </c>
      <c r="AN32" s="33">
        <f t="shared" si="96"/>
        <v>3</v>
      </c>
      <c r="AO32" s="33">
        <f t="shared" si="97"/>
        <v>-8</v>
      </c>
      <c r="AP32" s="33" t="str">
        <f t="shared" si="98"/>
        <v/>
      </c>
      <c r="AQ32" s="33" t="str">
        <f t="shared" si="99"/>
        <v/>
      </c>
      <c r="AR32" s="34" t="str">
        <f t="shared" si="100"/>
        <v>2 - 3</v>
      </c>
      <c r="AS32" s="35" t="str">
        <f t="shared" si="101"/>
        <v>-16,9,-8,3,-8</v>
      </c>
      <c r="AT32" s="32">
        <f t="shared" si="102"/>
        <v>2</v>
      </c>
      <c r="AU32" s="32">
        <f t="shared" si="103"/>
        <v>1</v>
      </c>
      <c r="AV32" s="33">
        <f t="shared" si="104"/>
        <v>16</v>
      </c>
      <c r="AW32" s="33">
        <f t="shared" si="105"/>
        <v>-9</v>
      </c>
      <c r="AX32" s="33">
        <f t="shared" si="106"/>
        <v>8</v>
      </c>
      <c r="AY32" s="33">
        <f t="shared" si="107"/>
        <v>-3</v>
      </c>
      <c r="AZ32" s="33">
        <f t="shared" si="108"/>
        <v>8</v>
      </c>
      <c r="BA32" s="33" t="str">
        <f t="shared" si="109"/>
        <v/>
      </c>
      <c r="BB32" s="33" t="str">
        <f t="shared" si="110"/>
        <v/>
      </c>
      <c r="BC32" s="34" t="str">
        <f t="shared" si="111"/>
        <v>3 - 2</v>
      </c>
      <c r="BD32" s="35" t="str">
        <f t="shared" si="112"/>
        <v>16,-9,8,-3,8</v>
      </c>
      <c r="BE32" s="44"/>
      <c r="BF32" s="44"/>
      <c r="BG32" s="37" t="e">
        <f>SUMIF(A27:A30,C32,B27:B30)</f>
        <v>#VALUE!</v>
      </c>
      <c r="BH32" s="38" t="e">
        <f>SUMIF(A27:A30,D32,B27:B30)</f>
        <v>#VALUE!</v>
      </c>
      <c r="BI32" s="10">
        <f t="shared" si="113"/>
        <v>3</v>
      </c>
      <c r="BJ32" s="11">
        <f>1+BJ31</f>
        <v>18</v>
      </c>
      <c r="BK32" s="39">
        <v>3</v>
      </c>
      <c r="BL32" s="65" t="s">
        <v>26</v>
      </c>
      <c r="BM32" s="149" t="s">
        <v>176</v>
      </c>
      <c r="BN32" s="50" t="s">
        <v>32</v>
      </c>
      <c r="BO32" s="51">
        <v>7</v>
      </c>
      <c r="BP32" s="259"/>
      <c r="BQ32" s="274"/>
      <c r="BR32" s="283" t="s">
        <v>162</v>
      </c>
      <c r="BS32" s="283"/>
      <c r="BT32" s="283"/>
      <c r="BU32" s="45" t="e">
        <v>#VALUE!</v>
      </c>
      <c r="BV32" s="275"/>
      <c r="BW32" s="256" t="str">
        <f>IF(AI27&gt;AJ27,BC27,IF(AJ27&gt;AI27,BD27," "))</f>
        <v>1 - 3</v>
      </c>
      <c r="BX32" s="257"/>
      <c r="BY32" s="258"/>
      <c r="BZ32" s="277" t="str">
        <f>IF(AI32&gt;AJ32,BC32,IF(AJ32&gt;AI32,BD32," "))</f>
        <v>16,-9,8,-3,8</v>
      </c>
      <c r="CA32" s="277"/>
      <c r="CB32" s="277"/>
      <c r="CC32" s="270"/>
      <c r="CD32" s="271"/>
      <c r="CE32" s="272"/>
      <c r="CF32" s="277" t="str">
        <f>IF(AI30&lt;AJ30,AR30,IF(AJ30&lt;AI30,AS30," "))</f>
        <v>11,4,8</v>
      </c>
      <c r="CG32" s="277"/>
      <c r="CH32" s="305"/>
      <c r="CI32" s="108"/>
      <c r="CJ32" s="273"/>
      <c r="CK32" s="251"/>
      <c r="CL32" s="252"/>
    </row>
    <row r="33" spans="1:95" ht="14.4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V33" s="2"/>
      <c r="AW33" s="2"/>
      <c r="AX33" s="2"/>
      <c r="AY33" s="2"/>
      <c r="AZ33" s="2"/>
      <c r="BE33" s="36">
        <f>SUMIF(C27:C34,4,AI27:AI34)+SUMIF(D27:D34,4,AJ27:AJ34)</f>
        <v>3</v>
      </c>
      <c r="BF33" s="36">
        <f>IF(BE33&lt;&gt;0,RANK(BE33,BE27:BE33),"")</f>
        <v>4</v>
      </c>
      <c r="BG33" s="52"/>
      <c r="BH33" s="52"/>
      <c r="BK33" s="19"/>
      <c r="BP33" s="259">
        <v>4</v>
      </c>
      <c r="BQ33" s="260" t="e">
        <f>B30</f>
        <v>#VALUE!</v>
      </c>
      <c r="BR33" s="262" t="s">
        <v>69</v>
      </c>
      <c r="BS33" s="263"/>
      <c r="BT33" s="264"/>
      <c r="BU33" s="43" t="e">
        <v>#VALUE!</v>
      </c>
      <c r="BV33" s="278" t="e">
        <v>#VALUE!</v>
      </c>
      <c r="BW33" s="99"/>
      <c r="BX33" s="48">
        <f>IF(AG31&lt;AH31,AT31,IF(AH31&lt;AG31,AT31," "))</f>
        <v>1</v>
      </c>
      <c r="BY33" s="100"/>
      <c r="BZ33" s="96"/>
      <c r="CA33" s="94">
        <f>IF(AG28&lt;AH28,AT28,IF(AH28&lt;AG28,AT28," "))</f>
        <v>1</v>
      </c>
      <c r="CB33" s="95"/>
      <c r="CC33" s="100"/>
      <c r="CD33" s="48">
        <f>IF(AG30&lt;AH30,AT30,IF(AH30&lt;AG30,AT30," "))</f>
        <v>1</v>
      </c>
      <c r="CE33" s="100"/>
      <c r="CF33" s="267"/>
      <c r="CG33" s="268"/>
      <c r="CH33" s="269"/>
      <c r="CI33" s="107"/>
      <c r="CJ33" s="273">
        <f>BE33</f>
        <v>3</v>
      </c>
      <c r="CK33" s="251"/>
      <c r="CL33" s="252">
        <f>IF(BF34="",BF33,BF34)</f>
        <v>4</v>
      </c>
    </row>
    <row r="34" spans="1:95" ht="14.4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V34" s="2"/>
      <c r="AW34" s="2"/>
      <c r="AX34" s="2"/>
      <c r="AY34" s="2"/>
      <c r="AZ34" s="2"/>
      <c r="BE34" s="44"/>
      <c r="BF34" s="44"/>
      <c r="BG34" s="52"/>
      <c r="BH34" s="52"/>
      <c r="BK34" s="59"/>
      <c r="BL34" s="53"/>
      <c r="BM34" s="54"/>
      <c r="BN34" s="55"/>
      <c r="BO34" s="56"/>
      <c r="BP34" s="259"/>
      <c r="BQ34" s="261"/>
      <c r="BR34" s="253" t="s">
        <v>70</v>
      </c>
      <c r="BS34" s="254"/>
      <c r="BT34" s="255"/>
      <c r="BU34" s="57" t="e">
        <v>#VALUE!</v>
      </c>
      <c r="BV34" s="301"/>
      <c r="BW34" s="300" t="str">
        <f>IF(AI31&gt;AJ31,BC31,IF(AJ31&gt;AI31,BD31," "))</f>
        <v>0 - 3</v>
      </c>
      <c r="BX34" s="257"/>
      <c r="BY34" s="257"/>
      <c r="BZ34" s="256" t="str">
        <f>IF(AI28&gt;AJ28,BC28,IF(AJ28&gt;AI28,BD28," "))</f>
        <v>1 - 3</v>
      </c>
      <c r="CA34" s="257"/>
      <c r="CB34" s="258"/>
      <c r="CC34" s="257" t="str">
        <f>IF(AI30&gt;AJ30,BC30,IF(AJ30&gt;AI30,BD30," "))</f>
        <v>0 - 3</v>
      </c>
      <c r="CD34" s="257"/>
      <c r="CE34" s="257"/>
      <c r="CF34" s="270"/>
      <c r="CG34" s="271"/>
      <c r="CH34" s="272"/>
      <c r="CI34" s="109"/>
      <c r="CJ34" s="273"/>
      <c r="CK34" s="251"/>
      <c r="CL34" s="252"/>
    </row>
    <row r="35" spans="1:95" ht="16.2">
      <c r="Z35" s="8"/>
      <c r="BK35" s="19"/>
      <c r="BL35" s="289" t="str">
        <f>C36</f>
        <v>Мужчины. Подгруппа 4</v>
      </c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</row>
    <row r="36" spans="1:95" ht="14.4">
      <c r="A36" s="12">
        <f>1+A26</f>
        <v>4</v>
      </c>
      <c r="B36" s="13">
        <v>4</v>
      </c>
      <c r="C36" s="14" t="s">
        <v>18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>
        <f>1+R26</f>
        <v>4</v>
      </c>
      <c r="Z36" s="8"/>
      <c r="AR36" s="17" t="e">
        <f>IF(B37=0,0,(IF(B38=0,1,IF(B39=0,2,IF(B40=0,3,IF(B40&gt;0,4))))))</f>
        <v>#VALUE!</v>
      </c>
      <c r="BC36" s="17">
        <f>IF(BE36=15,3,IF(BE36&gt;15,4))</f>
        <v>4</v>
      </c>
      <c r="BE36" s="18">
        <f>SUM(BE37,BE39,BE41,BE43)</f>
        <v>18</v>
      </c>
      <c r="BF36" s="18">
        <f>SUM(BF37,BF39,BF41,BF43)</f>
        <v>7</v>
      </c>
      <c r="BK36" s="19"/>
      <c r="BL36" s="20" t="s">
        <v>6</v>
      </c>
      <c r="BM36" s="21" t="s">
        <v>7</v>
      </c>
      <c r="BN36" s="21" t="s">
        <v>8</v>
      </c>
      <c r="BO36" s="22" t="s">
        <v>9</v>
      </c>
      <c r="BP36" s="105" t="s">
        <v>10</v>
      </c>
      <c r="BQ36" s="290" t="s">
        <v>11</v>
      </c>
      <c r="BR36" s="290"/>
      <c r="BS36" s="290"/>
      <c r="BT36" s="290"/>
      <c r="BU36" s="291" t="s">
        <v>12</v>
      </c>
      <c r="BV36" s="291"/>
      <c r="BW36" s="292">
        <v>1</v>
      </c>
      <c r="BX36" s="292"/>
      <c r="BY36" s="292"/>
      <c r="BZ36" s="292">
        <v>2</v>
      </c>
      <c r="CA36" s="292"/>
      <c r="CB36" s="292"/>
      <c r="CC36" s="292">
        <v>3</v>
      </c>
      <c r="CD36" s="292"/>
      <c r="CE36" s="292"/>
      <c r="CF36" s="292">
        <v>4</v>
      </c>
      <c r="CG36" s="292"/>
      <c r="CH36" s="292"/>
      <c r="CI36" s="106"/>
      <c r="CJ36" s="206" t="s">
        <v>1</v>
      </c>
      <c r="CK36" s="206" t="s">
        <v>2</v>
      </c>
      <c r="CL36" s="206" t="s">
        <v>3</v>
      </c>
    </row>
    <row r="37" spans="1:95" ht="14.4">
      <c r="A37" s="23">
        <v>1</v>
      </c>
      <c r="B37" s="24" t="e">
        <v>#VALUE!</v>
      </c>
      <c r="C37" s="25">
        <v>1</v>
      </c>
      <c r="D37" s="25">
        <v>3</v>
      </c>
      <c r="E37" s="26">
        <v>11</v>
      </c>
      <c r="F37" s="27">
        <v>7</v>
      </c>
      <c r="G37" s="28">
        <v>11</v>
      </c>
      <c r="H37" s="29">
        <v>6</v>
      </c>
      <c r="I37" s="26">
        <v>15</v>
      </c>
      <c r="J37" s="27">
        <v>13</v>
      </c>
      <c r="K37" s="28"/>
      <c r="L37" s="29"/>
      <c r="M37" s="26"/>
      <c r="N37" s="27"/>
      <c r="O37" s="28"/>
      <c r="P37" s="29"/>
      <c r="Q37" s="26"/>
      <c r="R37" s="27"/>
      <c r="S37" s="30">
        <f t="shared" ref="S37:S42" si="115">IF(E37="wo",0,IF(F37="wo",1,IF(E37&gt;F37,1,0)))</f>
        <v>1</v>
      </c>
      <c r="T37" s="30">
        <f t="shared" ref="T37:T42" si="116">IF(E37="wo",1,IF(F37="wo",0,IF(F37&gt;E37,1,0)))</f>
        <v>0</v>
      </c>
      <c r="U37" s="30">
        <f t="shared" ref="U37:U42" si="117">IF(G37="wo",0,IF(H37="wo",1,IF(G37&gt;H37,1,0)))</f>
        <v>1</v>
      </c>
      <c r="V37" s="30">
        <f t="shared" ref="V37:V42" si="118">IF(G37="wo",1,IF(H37="wo",0,IF(H37&gt;G37,1,0)))</f>
        <v>0</v>
      </c>
      <c r="W37" s="30">
        <f t="shared" ref="W37:W42" si="119">IF(I37="wo",0,IF(J37="wo",1,IF(I37&gt;J37,1,0)))</f>
        <v>1</v>
      </c>
      <c r="X37" s="30">
        <f t="shared" ref="X37:X42" si="120">IF(I37="wo",1,IF(J37="wo",0,IF(J37&gt;I37,1,0)))</f>
        <v>0</v>
      </c>
      <c r="Y37" s="30">
        <f t="shared" ref="Y37:Y42" si="121">IF(K37="wo",0,IF(L37="wo",1,IF(K37&gt;L37,1,0)))</f>
        <v>0</v>
      </c>
      <c r="Z37" s="30">
        <f t="shared" ref="Z37:Z42" si="122">IF(K37="wo",1,IF(L37="wo",0,IF(L37&gt;K37,1,0)))</f>
        <v>0</v>
      </c>
      <c r="AA37" s="30">
        <f t="shared" ref="AA37:AA42" si="123">IF(M37="wo",0,IF(N37="wo",1,IF(M37&gt;N37,1,0)))</f>
        <v>0</v>
      </c>
      <c r="AB37" s="30">
        <f t="shared" ref="AB37:AB42" si="124">IF(M37="wo",1,IF(N37="wo",0,IF(N37&gt;M37,1,0)))</f>
        <v>0</v>
      </c>
      <c r="AC37" s="30">
        <f t="shared" ref="AC37:AC42" si="125">IF(O37="wo",0,IF(P37="wo",1,IF(O37&gt;P37,1,0)))</f>
        <v>0</v>
      </c>
      <c r="AD37" s="30">
        <f t="shared" ref="AD37:AD42" si="126">IF(O37="wo",1,IF(P37="wo",0,IF(P37&gt;O37,1,0)))</f>
        <v>0</v>
      </c>
      <c r="AE37" s="30">
        <f t="shared" ref="AE37:AE42" si="127">IF(Q37="wo",0,IF(R37="wo",1,IF(Q37&gt;R37,1,0)))</f>
        <v>0</v>
      </c>
      <c r="AF37" s="30">
        <f t="shared" ref="AF37:AF42" si="128">IF(Q37="wo",1,IF(R37="wo",0,IF(R37&gt;Q37,1,0)))</f>
        <v>0</v>
      </c>
      <c r="AG37" s="31">
        <f t="shared" ref="AG37:AH42" si="129">IF(E37="wo","wo",+S37+U37+W37+Y37+AA37+AC37+AE37)</f>
        <v>3</v>
      </c>
      <c r="AH37" s="31">
        <f t="shared" si="129"/>
        <v>0</v>
      </c>
      <c r="AI37" s="32">
        <f t="shared" ref="AI37:AI42" si="130">IF(E37="",0,IF(E37="wo",0,IF(F37="wo",2,IF(AG37=AH37,0,IF(AG37&gt;AH37,2,1)))))</f>
        <v>2</v>
      </c>
      <c r="AJ37" s="32">
        <f t="shared" ref="AJ37:AJ42" si="131">IF(F37="",0,IF(F37="wo",0,IF(E37="wo",2,IF(AH37=AG37,0,IF(AH37&gt;AG37,2,1)))))</f>
        <v>1</v>
      </c>
      <c r="AK37" s="33">
        <f t="shared" ref="AK37:AK42" si="132">IF(E37="","",IF(E37="wo",0,IF(F37="wo",0,IF(E37=F37,"ERROR",IF(E37&gt;F37,F37,-1*E37)))))</f>
        <v>7</v>
      </c>
      <c r="AL37" s="33">
        <f t="shared" ref="AL37:AL42" si="133">IF(G37="","",IF(G37="wo",0,IF(H37="wo",0,IF(G37=H37,"ERROR",IF(G37&gt;H37,H37,-1*G37)))))</f>
        <v>6</v>
      </c>
      <c r="AM37" s="33">
        <f t="shared" ref="AM37:AM42" si="134">IF(I37="","",IF(I37="wo",0,IF(J37="wo",0,IF(I37=J37,"ERROR",IF(I37&gt;J37,J37,-1*I37)))))</f>
        <v>13</v>
      </c>
      <c r="AN37" s="33" t="str">
        <f t="shared" ref="AN37:AN42" si="135">IF(K37="","",IF(K37="wo",0,IF(L37="wo",0,IF(K37=L37,"ERROR",IF(K37&gt;L37,L37,-1*K37)))))</f>
        <v/>
      </c>
      <c r="AO37" s="33" t="str">
        <f t="shared" ref="AO37:AO42" si="136">IF(M37="","",IF(M37="wo",0,IF(N37="wo",0,IF(M37=N37,"ERROR",IF(M37&gt;N37,N37,-1*M37)))))</f>
        <v/>
      </c>
      <c r="AP37" s="33" t="str">
        <f t="shared" ref="AP37:AP42" si="137">IF(O37="","",IF(O37="wo",0,IF(P37="wo",0,IF(O37=P37,"ERROR",IF(O37&gt;P37,P37,-1*O37)))))</f>
        <v/>
      </c>
      <c r="AQ37" s="33" t="str">
        <f t="shared" ref="AQ37:AQ42" si="138">IF(Q37="","",IF(Q37="wo",0,IF(R37="wo",0,IF(Q37=R37,"ERROR",IF(Q37&gt;R37,R37,-1*Q37)))))</f>
        <v/>
      </c>
      <c r="AR37" s="34" t="str">
        <f t="shared" ref="AR37:AR42" si="139">CONCATENATE(AG37," - ",AH37)</f>
        <v>3 - 0</v>
      </c>
      <c r="AS37" s="35" t="str">
        <f t="shared" ref="AS37:AS42" si="140">IF(E37="","",(IF(K37="",AK37&amp;","&amp;AL37&amp;","&amp;AM37,IF(M37="",AK37&amp;","&amp;AL37&amp;","&amp;AM37&amp;","&amp;AN37,IF(O37="",AK37&amp;","&amp;AL37&amp;","&amp;AM37&amp;","&amp;AN37&amp;","&amp;AO37,IF(Q37="",AK37&amp;","&amp;AL37&amp;","&amp;AM37&amp;","&amp;AN37&amp;","&amp;AO37&amp;","&amp;AP37,AK37&amp;","&amp;AL37&amp;","&amp;AM37&amp;","&amp;AN37&amp;","&amp;AO37&amp;","&amp;AP37&amp;","&amp;AQ37))))))</f>
        <v>7,6,13</v>
      </c>
      <c r="AT37" s="32">
        <f t="shared" ref="AT37:AT42" si="141">IF(F37="",0,IF(F37="wo",0,IF(E37="wo",2,IF(AH37=AG37,0,IF(AH37&gt;AG37,2,1)))))</f>
        <v>1</v>
      </c>
      <c r="AU37" s="32">
        <f t="shared" ref="AU37:AU42" si="142">IF(E37="",0,IF(E37="wo",0,IF(F37="wo",2,IF(AG37=AH37,0,IF(AG37&gt;AH37,2,1)))))</f>
        <v>2</v>
      </c>
      <c r="AV37" s="33">
        <f t="shared" ref="AV37:AV42" si="143">IF(F37="","",IF(F37="wo",0,IF(E37="wo",0,IF(F37=E37,"ERROR",IF(F37&gt;E37,E37,-1*F37)))))</f>
        <v>-7</v>
      </c>
      <c r="AW37" s="33">
        <f t="shared" ref="AW37:AW42" si="144">IF(H37="","",IF(H37="wo",0,IF(G37="wo",0,IF(H37=G37,"ERROR",IF(H37&gt;G37,G37,-1*H37)))))</f>
        <v>-6</v>
      </c>
      <c r="AX37" s="33">
        <f t="shared" ref="AX37:AX42" si="145">IF(J37="","",IF(J37="wo",0,IF(I37="wo",0,IF(J37=I37,"ERROR",IF(J37&gt;I37,I37,-1*J37)))))</f>
        <v>-13</v>
      </c>
      <c r="AY37" s="33" t="str">
        <f t="shared" ref="AY37:AY42" si="146">IF(L37="","",IF(L37="wo",0,IF(K37="wo",0,IF(L37=K37,"ERROR",IF(L37&gt;K37,K37,-1*L37)))))</f>
        <v/>
      </c>
      <c r="AZ37" s="33" t="str">
        <f t="shared" ref="AZ37:AZ42" si="147">IF(N37="","",IF(N37="wo",0,IF(M37="wo",0,IF(N37=M37,"ERROR",IF(N37&gt;M37,M37,-1*N37)))))</f>
        <v/>
      </c>
      <c r="BA37" s="33" t="str">
        <f t="shared" ref="BA37:BA42" si="148">IF(P37="","",IF(P37="wo",0,IF(O37="wo",0,IF(P37=O37,"ERROR",IF(P37&gt;O37,O37,-1*P37)))))</f>
        <v/>
      </c>
      <c r="BB37" s="33" t="str">
        <f t="shared" ref="BB37:BB42" si="149">IF(R37="","",IF(R37="wo",0,IF(Q37="wo",0,IF(R37=Q37,"ERROR",IF(R37&gt;Q37,Q37,-1*R37)))))</f>
        <v/>
      </c>
      <c r="BC37" s="34" t="str">
        <f t="shared" ref="BC37:BC42" si="150">CONCATENATE(AH37," - ",AG37)</f>
        <v>0 - 3</v>
      </c>
      <c r="BD37" s="35" t="str">
        <f t="shared" ref="BD37:BD42" si="151">IF(E37="","",(IF(K37="",AV37&amp;", "&amp;AW37&amp;", "&amp;AX37,IF(M37="",AV37&amp;","&amp;AW37&amp;","&amp;AX37&amp;","&amp;AY37,IF(O37="",AV37&amp;","&amp;AW37&amp;","&amp;AX37&amp;","&amp;AY37&amp;","&amp;AZ37,IF(Q37="",AV37&amp;","&amp;AW37&amp;","&amp;AX37&amp;","&amp;AY37&amp;","&amp;AZ37&amp;","&amp;BA37,AV37&amp;","&amp;AW37&amp;","&amp;AX37&amp;","&amp;AY37&amp;","&amp;AZ37&amp;","&amp;BA37&amp;","&amp;BB37))))))</f>
        <v>-7, -6, -13</v>
      </c>
      <c r="BE37" s="36">
        <f>SUMIF(C37:C44,1,AI37:AI44)+SUMIF(D37:D44,1,AJ37:AJ44)</f>
        <v>5</v>
      </c>
      <c r="BF37" s="36">
        <f>IF(BE37&lt;&gt;0,RANK(BE37,BE37:BE43),"")</f>
        <v>1</v>
      </c>
      <c r="BG37" s="37" t="e">
        <f>SUMIF(A37:A40,C37,B37:B40)</f>
        <v>#VALUE!</v>
      </c>
      <c r="BH37" s="38" t="e">
        <f>SUMIF(A37:A40,D37,B37:B40)</f>
        <v>#VALUE!</v>
      </c>
      <c r="BI37" s="10">
        <f t="shared" ref="BI37:BI42" si="152">1+BI27</f>
        <v>4</v>
      </c>
      <c r="BJ37" s="11">
        <f>1*BJ32+1</f>
        <v>19</v>
      </c>
      <c r="BK37" s="39">
        <v>1</v>
      </c>
      <c r="BL37" s="62" t="str">
        <f t="shared" ref="BL37:BL38" si="153">CONCATENATE(C37," ","-"," ",D37)</f>
        <v>1 - 3</v>
      </c>
      <c r="BM37" s="40" t="s">
        <v>176</v>
      </c>
      <c r="BN37" s="41" t="s">
        <v>27</v>
      </c>
      <c r="BO37" s="42">
        <v>8</v>
      </c>
      <c r="BP37" s="280">
        <v>1</v>
      </c>
      <c r="BQ37" s="281" t="e">
        <f>B37</f>
        <v>#VALUE!</v>
      </c>
      <c r="BR37" s="262" t="s">
        <v>85</v>
      </c>
      <c r="BS37" s="263"/>
      <c r="BT37" s="264"/>
      <c r="BU37" s="101" t="e">
        <v>#VALUE!</v>
      </c>
      <c r="BV37" s="285" t="e">
        <v>#VALUE!</v>
      </c>
      <c r="BW37" s="286"/>
      <c r="BX37" s="287"/>
      <c r="BY37" s="288"/>
      <c r="BZ37" s="97"/>
      <c r="CA37" s="48">
        <f>IF(AG39&lt;AH39,AI39,IF(AH39&lt;AG39,AI39," "))</f>
        <v>1</v>
      </c>
      <c r="CB37" s="100"/>
      <c r="CC37" s="104"/>
      <c r="CD37" s="48">
        <f>IF(AG37&lt;AH37,AI37,IF(AH37&lt;AG37,AI37," "))</f>
        <v>2</v>
      </c>
      <c r="CE37" s="103"/>
      <c r="CF37" s="96"/>
      <c r="CG37" s="94">
        <f>IF(AG41&lt;AH41,AI41,IF(AH41&lt;AG41,AI41," "))</f>
        <v>2</v>
      </c>
      <c r="CH37" s="95"/>
      <c r="CI37" s="107"/>
      <c r="CJ37" s="273">
        <f>BE37</f>
        <v>5</v>
      </c>
      <c r="CK37" s="251" t="s">
        <v>199</v>
      </c>
      <c r="CL37" s="252">
        <v>1</v>
      </c>
      <c r="CO37" s="304"/>
      <c r="CP37" s="304"/>
      <c r="CQ37" s="304"/>
    </row>
    <row r="38" spans="1:95" ht="14.4">
      <c r="A38" s="23">
        <v>2</v>
      </c>
      <c r="B38" s="24" t="e">
        <v>#VALUE!</v>
      </c>
      <c r="C38" s="25">
        <v>2</v>
      </c>
      <c r="D38" s="25">
        <v>4</v>
      </c>
      <c r="E38" s="26">
        <v>11</v>
      </c>
      <c r="F38" s="27">
        <v>7</v>
      </c>
      <c r="G38" s="28">
        <v>11</v>
      </c>
      <c r="H38" s="29">
        <v>7</v>
      </c>
      <c r="I38" s="26">
        <v>7</v>
      </c>
      <c r="J38" s="27">
        <v>11</v>
      </c>
      <c r="K38" s="28">
        <v>11</v>
      </c>
      <c r="L38" s="29">
        <v>4</v>
      </c>
      <c r="M38" s="26"/>
      <c r="N38" s="27"/>
      <c r="O38" s="28"/>
      <c r="P38" s="29"/>
      <c r="Q38" s="26"/>
      <c r="R38" s="27"/>
      <c r="S38" s="30">
        <f t="shared" si="115"/>
        <v>1</v>
      </c>
      <c r="T38" s="30">
        <f t="shared" si="116"/>
        <v>0</v>
      </c>
      <c r="U38" s="30">
        <f t="shared" si="117"/>
        <v>1</v>
      </c>
      <c r="V38" s="30">
        <f t="shared" si="118"/>
        <v>0</v>
      </c>
      <c r="W38" s="30">
        <f t="shared" si="119"/>
        <v>0</v>
      </c>
      <c r="X38" s="30">
        <f t="shared" si="120"/>
        <v>1</v>
      </c>
      <c r="Y38" s="30">
        <f t="shared" si="121"/>
        <v>1</v>
      </c>
      <c r="Z38" s="30">
        <f t="shared" si="122"/>
        <v>0</v>
      </c>
      <c r="AA38" s="30">
        <f t="shared" si="123"/>
        <v>0</v>
      </c>
      <c r="AB38" s="30">
        <f t="shared" si="124"/>
        <v>0</v>
      </c>
      <c r="AC38" s="30">
        <f t="shared" si="125"/>
        <v>0</v>
      </c>
      <c r="AD38" s="30">
        <f t="shared" si="126"/>
        <v>0</v>
      </c>
      <c r="AE38" s="30">
        <f t="shared" si="127"/>
        <v>0</v>
      </c>
      <c r="AF38" s="30">
        <f t="shared" si="128"/>
        <v>0</v>
      </c>
      <c r="AG38" s="31">
        <f t="shared" si="129"/>
        <v>3</v>
      </c>
      <c r="AH38" s="31">
        <f t="shared" si="129"/>
        <v>1</v>
      </c>
      <c r="AI38" s="32">
        <f t="shared" si="130"/>
        <v>2</v>
      </c>
      <c r="AJ38" s="32">
        <f t="shared" si="131"/>
        <v>1</v>
      </c>
      <c r="AK38" s="33">
        <f t="shared" si="132"/>
        <v>7</v>
      </c>
      <c r="AL38" s="33">
        <f t="shared" si="133"/>
        <v>7</v>
      </c>
      <c r="AM38" s="33">
        <f t="shared" si="134"/>
        <v>-7</v>
      </c>
      <c r="AN38" s="33">
        <f t="shared" si="135"/>
        <v>4</v>
      </c>
      <c r="AO38" s="33" t="str">
        <f t="shared" si="136"/>
        <v/>
      </c>
      <c r="AP38" s="33" t="str">
        <f t="shared" si="137"/>
        <v/>
      </c>
      <c r="AQ38" s="33" t="str">
        <f t="shared" si="138"/>
        <v/>
      </c>
      <c r="AR38" s="34" t="str">
        <f t="shared" si="139"/>
        <v>3 - 1</v>
      </c>
      <c r="AS38" s="35" t="str">
        <f t="shared" si="140"/>
        <v>7,7,-7,4</v>
      </c>
      <c r="AT38" s="32">
        <f t="shared" si="141"/>
        <v>1</v>
      </c>
      <c r="AU38" s="32">
        <f t="shared" si="142"/>
        <v>2</v>
      </c>
      <c r="AV38" s="33">
        <f t="shared" si="143"/>
        <v>-7</v>
      </c>
      <c r="AW38" s="33">
        <f t="shared" si="144"/>
        <v>-7</v>
      </c>
      <c r="AX38" s="33">
        <f t="shared" si="145"/>
        <v>7</v>
      </c>
      <c r="AY38" s="33">
        <f t="shared" si="146"/>
        <v>-4</v>
      </c>
      <c r="AZ38" s="33" t="str">
        <f t="shared" si="147"/>
        <v/>
      </c>
      <c r="BA38" s="33" t="str">
        <f t="shared" si="148"/>
        <v/>
      </c>
      <c r="BB38" s="33" t="str">
        <f t="shared" si="149"/>
        <v/>
      </c>
      <c r="BC38" s="34" t="str">
        <f t="shared" si="150"/>
        <v>1 - 3</v>
      </c>
      <c r="BD38" s="35" t="str">
        <f t="shared" si="151"/>
        <v>-7,-7,7,-4</v>
      </c>
      <c r="BE38" s="44"/>
      <c r="BF38" s="44"/>
      <c r="BG38" s="37" t="e">
        <f>SUMIF(A37:A40,C38,B37:B40)</f>
        <v>#VALUE!</v>
      </c>
      <c r="BH38" s="38" t="e">
        <f>SUMIF(A37:A40,D38,B37:B40)</f>
        <v>#VALUE!</v>
      </c>
      <c r="BI38" s="10">
        <f t="shared" si="152"/>
        <v>4</v>
      </c>
      <c r="BJ38" s="11">
        <f>1+BJ37</f>
        <v>20</v>
      </c>
      <c r="BK38" s="39">
        <v>1</v>
      </c>
      <c r="BL38" s="62" t="str">
        <f t="shared" si="153"/>
        <v>2 - 4</v>
      </c>
      <c r="BM38" s="40" t="s">
        <v>176</v>
      </c>
      <c r="BN38" s="41" t="s">
        <v>28</v>
      </c>
      <c r="BO38" s="42">
        <v>8</v>
      </c>
      <c r="BP38" s="280"/>
      <c r="BQ38" s="274"/>
      <c r="BR38" s="253" t="s">
        <v>86</v>
      </c>
      <c r="BS38" s="254"/>
      <c r="BT38" s="255"/>
      <c r="BU38" s="45" t="e">
        <v>#VALUE!</v>
      </c>
      <c r="BV38" s="275"/>
      <c r="BW38" s="270"/>
      <c r="BX38" s="271"/>
      <c r="BY38" s="272"/>
      <c r="BZ38" s="277" t="str">
        <f>IF(AI39&lt;AJ39,AR39,IF(AJ39&lt;AI39,AS39," "))</f>
        <v>2 - 3</v>
      </c>
      <c r="CA38" s="277"/>
      <c r="CB38" s="277"/>
      <c r="CC38" s="256" t="str">
        <f>IF(AI37&lt;AJ37,AR37,IF(AJ37&lt;AI37,AS37," "))</f>
        <v>7,6,13</v>
      </c>
      <c r="CD38" s="257"/>
      <c r="CE38" s="258"/>
      <c r="CF38" s="256" t="str">
        <f>IF(AI41&lt;AJ41,AR41,IF(AJ41&lt;AI41,AS41," "))</f>
        <v>6,4,11</v>
      </c>
      <c r="CG38" s="257"/>
      <c r="CH38" s="258"/>
      <c r="CI38" s="108"/>
      <c r="CJ38" s="273"/>
      <c r="CK38" s="251"/>
      <c r="CL38" s="252"/>
      <c r="CO38" s="304"/>
      <c r="CP38" s="304"/>
      <c r="CQ38" s="304"/>
    </row>
    <row r="39" spans="1:95" ht="14.4">
      <c r="A39" s="23">
        <v>3</v>
      </c>
      <c r="B39" s="24" t="e">
        <v>#VALUE!</v>
      </c>
      <c r="C39" s="25">
        <v>1</v>
      </c>
      <c r="D39" s="25">
        <v>2</v>
      </c>
      <c r="E39" s="26">
        <v>8</v>
      </c>
      <c r="F39" s="27">
        <v>11</v>
      </c>
      <c r="G39" s="28">
        <v>11</v>
      </c>
      <c r="H39" s="29">
        <v>7</v>
      </c>
      <c r="I39" s="26">
        <v>11</v>
      </c>
      <c r="J39" s="27">
        <v>6</v>
      </c>
      <c r="K39" s="28">
        <v>3</v>
      </c>
      <c r="L39" s="29">
        <v>11</v>
      </c>
      <c r="M39" s="26">
        <v>6</v>
      </c>
      <c r="N39" s="27">
        <v>11</v>
      </c>
      <c r="O39" s="28"/>
      <c r="P39" s="29"/>
      <c r="Q39" s="26"/>
      <c r="R39" s="27"/>
      <c r="S39" s="30">
        <f t="shared" si="115"/>
        <v>0</v>
      </c>
      <c r="T39" s="30">
        <f t="shared" si="116"/>
        <v>1</v>
      </c>
      <c r="U39" s="30">
        <f t="shared" si="117"/>
        <v>1</v>
      </c>
      <c r="V39" s="30">
        <f t="shared" si="118"/>
        <v>0</v>
      </c>
      <c r="W39" s="30">
        <f t="shared" si="119"/>
        <v>1</v>
      </c>
      <c r="X39" s="30">
        <f t="shared" si="120"/>
        <v>0</v>
      </c>
      <c r="Y39" s="30">
        <f t="shared" si="121"/>
        <v>0</v>
      </c>
      <c r="Z39" s="30">
        <f t="shared" si="122"/>
        <v>1</v>
      </c>
      <c r="AA39" s="30">
        <f t="shared" si="123"/>
        <v>0</v>
      </c>
      <c r="AB39" s="30">
        <f t="shared" si="124"/>
        <v>1</v>
      </c>
      <c r="AC39" s="30">
        <f t="shared" si="125"/>
        <v>0</v>
      </c>
      <c r="AD39" s="30">
        <f t="shared" si="126"/>
        <v>0</v>
      </c>
      <c r="AE39" s="30">
        <f t="shared" si="127"/>
        <v>0</v>
      </c>
      <c r="AF39" s="30">
        <f t="shared" si="128"/>
        <v>0</v>
      </c>
      <c r="AG39" s="31">
        <f t="shared" si="129"/>
        <v>2</v>
      </c>
      <c r="AH39" s="31">
        <f t="shared" si="129"/>
        <v>3</v>
      </c>
      <c r="AI39" s="32">
        <f t="shared" si="130"/>
        <v>1</v>
      </c>
      <c r="AJ39" s="32">
        <f t="shared" si="131"/>
        <v>2</v>
      </c>
      <c r="AK39" s="33">
        <f t="shared" si="132"/>
        <v>-8</v>
      </c>
      <c r="AL39" s="33">
        <f t="shared" si="133"/>
        <v>7</v>
      </c>
      <c r="AM39" s="33">
        <f t="shared" si="134"/>
        <v>6</v>
      </c>
      <c r="AN39" s="33">
        <f t="shared" si="135"/>
        <v>-3</v>
      </c>
      <c r="AO39" s="33">
        <f t="shared" si="136"/>
        <v>-6</v>
      </c>
      <c r="AP39" s="33" t="str">
        <f t="shared" si="137"/>
        <v/>
      </c>
      <c r="AQ39" s="33" t="str">
        <f t="shared" si="138"/>
        <v/>
      </c>
      <c r="AR39" s="34" t="str">
        <f t="shared" si="139"/>
        <v>2 - 3</v>
      </c>
      <c r="AS39" s="35" t="str">
        <f t="shared" si="140"/>
        <v>-8,7,6,-3,-6</v>
      </c>
      <c r="AT39" s="32">
        <f t="shared" si="141"/>
        <v>2</v>
      </c>
      <c r="AU39" s="32">
        <f t="shared" si="142"/>
        <v>1</v>
      </c>
      <c r="AV39" s="33">
        <f t="shared" si="143"/>
        <v>8</v>
      </c>
      <c r="AW39" s="33">
        <f t="shared" si="144"/>
        <v>-7</v>
      </c>
      <c r="AX39" s="33">
        <f t="shared" si="145"/>
        <v>-6</v>
      </c>
      <c r="AY39" s="33">
        <f t="shared" si="146"/>
        <v>3</v>
      </c>
      <c r="AZ39" s="33">
        <f t="shared" si="147"/>
        <v>6</v>
      </c>
      <c r="BA39" s="33" t="str">
        <f t="shared" si="148"/>
        <v/>
      </c>
      <c r="BB39" s="33" t="str">
        <f t="shared" si="149"/>
        <v/>
      </c>
      <c r="BC39" s="34" t="str">
        <f t="shared" si="150"/>
        <v>3 - 2</v>
      </c>
      <c r="BD39" s="35" t="str">
        <f t="shared" si="151"/>
        <v>8,-7,-6,3,6</v>
      </c>
      <c r="BE39" s="36">
        <f>SUMIF(C37:C44,2,AI37:AI44)+SUMIF(D37:D44,2,AJ37:AJ44)</f>
        <v>5</v>
      </c>
      <c r="BF39" s="36">
        <f>IF(BE39&lt;&gt;0,RANK(BE39,BE37:BE43),"")</f>
        <v>1</v>
      </c>
      <c r="BG39" s="37" t="e">
        <f>SUMIF(A37:A40,C39,B37:B40)</f>
        <v>#VALUE!</v>
      </c>
      <c r="BH39" s="38" t="e">
        <f>SUMIF(A37:A40,D39,B37:B40)</f>
        <v>#VALUE!</v>
      </c>
      <c r="BI39" s="10">
        <f t="shared" si="152"/>
        <v>4</v>
      </c>
      <c r="BJ39" s="11">
        <f>1+BJ38</f>
        <v>21</v>
      </c>
      <c r="BK39" s="39">
        <v>2</v>
      </c>
      <c r="BL39" s="63" t="s">
        <v>23</v>
      </c>
      <c r="BM39" s="172" t="s">
        <v>176</v>
      </c>
      <c r="BN39" s="46" t="s">
        <v>29</v>
      </c>
      <c r="BO39" s="47">
        <v>8</v>
      </c>
      <c r="BP39" s="259">
        <v>2</v>
      </c>
      <c r="BQ39" s="260" t="e">
        <f>B38</f>
        <v>#VALUE!</v>
      </c>
      <c r="BR39" s="262" t="s">
        <v>79</v>
      </c>
      <c r="BS39" s="263"/>
      <c r="BT39" s="264"/>
      <c r="BU39" s="43" t="e">
        <v>#VALUE!</v>
      </c>
      <c r="BV39" s="278" t="e">
        <v>#VALUE!</v>
      </c>
      <c r="BW39" s="99"/>
      <c r="BX39" s="48">
        <f>IF(AG39&lt;AH39,AT39,IF(AH39&lt;AG39,AT39," "))</f>
        <v>2</v>
      </c>
      <c r="BY39" s="100"/>
      <c r="BZ39" s="267"/>
      <c r="CA39" s="268"/>
      <c r="CB39" s="269"/>
      <c r="CC39" s="100"/>
      <c r="CD39" s="48">
        <f>IF(AG42&lt;AH42,AI42,IF(AH42&lt;AG42,AI42," "))</f>
        <v>1</v>
      </c>
      <c r="CE39" s="100"/>
      <c r="CF39" s="98"/>
      <c r="CG39" s="94">
        <f>IF(AG38&lt;AH38,AI38,IF(AH38&lt;AG38,AI38," "))</f>
        <v>2</v>
      </c>
      <c r="CH39" s="95"/>
      <c r="CI39" s="107"/>
      <c r="CJ39" s="273">
        <f>BE39</f>
        <v>5</v>
      </c>
      <c r="CK39" s="251" t="s">
        <v>198</v>
      </c>
      <c r="CL39" s="252">
        <v>2</v>
      </c>
      <c r="CO39" s="304"/>
      <c r="CP39" s="304"/>
      <c r="CQ39" s="304"/>
    </row>
    <row r="40" spans="1:95" ht="14.4">
      <c r="A40" s="23">
        <v>4</v>
      </c>
      <c r="B40" s="24" t="e">
        <v>#VALUE!</v>
      </c>
      <c r="C40" s="25">
        <v>3</v>
      </c>
      <c r="D40" s="25">
        <v>4</v>
      </c>
      <c r="E40" s="26">
        <v>11</v>
      </c>
      <c r="F40" s="27">
        <v>7</v>
      </c>
      <c r="G40" s="28">
        <v>7</v>
      </c>
      <c r="H40" s="29">
        <v>11</v>
      </c>
      <c r="I40" s="26">
        <v>11</v>
      </c>
      <c r="J40" s="27">
        <v>9</v>
      </c>
      <c r="K40" s="28">
        <v>11</v>
      </c>
      <c r="L40" s="29">
        <v>6</v>
      </c>
      <c r="M40" s="26"/>
      <c r="N40" s="27"/>
      <c r="O40" s="28"/>
      <c r="P40" s="29"/>
      <c r="Q40" s="26"/>
      <c r="R40" s="27"/>
      <c r="S40" s="30">
        <f t="shared" si="115"/>
        <v>1</v>
      </c>
      <c r="T40" s="30">
        <f t="shared" si="116"/>
        <v>0</v>
      </c>
      <c r="U40" s="30">
        <f t="shared" si="117"/>
        <v>0</v>
      </c>
      <c r="V40" s="30">
        <f t="shared" si="118"/>
        <v>1</v>
      </c>
      <c r="W40" s="30">
        <f t="shared" si="119"/>
        <v>1</v>
      </c>
      <c r="X40" s="30">
        <f t="shared" si="120"/>
        <v>0</v>
      </c>
      <c r="Y40" s="30">
        <f t="shared" si="121"/>
        <v>1</v>
      </c>
      <c r="Z40" s="30">
        <f t="shared" si="122"/>
        <v>0</v>
      </c>
      <c r="AA40" s="30">
        <f t="shared" si="123"/>
        <v>0</v>
      </c>
      <c r="AB40" s="30">
        <f t="shared" si="124"/>
        <v>0</v>
      </c>
      <c r="AC40" s="30">
        <f t="shared" si="125"/>
        <v>0</v>
      </c>
      <c r="AD40" s="30">
        <f t="shared" si="126"/>
        <v>0</v>
      </c>
      <c r="AE40" s="30">
        <f t="shared" si="127"/>
        <v>0</v>
      </c>
      <c r="AF40" s="30">
        <f t="shared" si="128"/>
        <v>0</v>
      </c>
      <c r="AG40" s="31">
        <f t="shared" si="129"/>
        <v>3</v>
      </c>
      <c r="AH40" s="31">
        <f t="shared" si="129"/>
        <v>1</v>
      </c>
      <c r="AI40" s="32">
        <f t="shared" si="130"/>
        <v>2</v>
      </c>
      <c r="AJ40" s="32">
        <f t="shared" si="131"/>
        <v>1</v>
      </c>
      <c r="AK40" s="33">
        <f t="shared" si="132"/>
        <v>7</v>
      </c>
      <c r="AL40" s="33">
        <f t="shared" si="133"/>
        <v>-7</v>
      </c>
      <c r="AM40" s="33">
        <f t="shared" si="134"/>
        <v>9</v>
      </c>
      <c r="AN40" s="33">
        <f t="shared" si="135"/>
        <v>6</v>
      </c>
      <c r="AO40" s="33" t="str">
        <f t="shared" si="136"/>
        <v/>
      </c>
      <c r="AP40" s="33" t="str">
        <f t="shared" si="137"/>
        <v/>
      </c>
      <c r="AQ40" s="33" t="str">
        <f t="shared" si="138"/>
        <v/>
      </c>
      <c r="AR40" s="34" t="str">
        <f t="shared" si="139"/>
        <v>3 - 1</v>
      </c>
      <c r="AS40" s="35" t="str">
        <f t="shared" si="140"/>
        <v>7,-7,9,6</v>
      </c>
      <c r="AT40" s="32">
        <f t="shared" si="141"/>
        <v>1</v>
      </c>
      <c r="AU40" s="32">
        <f t="shared" si="142"/>
        <v>2</v>
      </c>
      <c r="AV40" s="33">
        <f t="shared" si="143"/>
        <v>-7</v>
      </c>
      <c r="AW40" s="33">
        <f t="shared" si="144"/>
        <v>7</v>
      </c>
      <c r="AX40" s="33">
        <f t="shared" si="145"/>
        <v>-9</v>
      </c>
      <c r="AY40" s="33">
        <f t="shared" si="146"/>
        <v>-6</v>
      </c>
      <c r="AZ40" s="33" t="str">
        <f t="shared" si="147"/>
        <v/>
      </c>
      <c r="BA40" s="33" t="str">
        <f t="shared" si="148"/>
        <v/>
      </c>
      <c r="BB40" s="33" t="str">
        <f t="shared" si="149"/>
        <v/>
      </c>
      <c r="BC40" s="34" t="str">
        <f t="shared" si="150"/>
        <v>1 - 3</v>
      </c>
      <c r="BD40" s="35" t="str">
        <f t="shared" si="151"/>
        <v>-7,7,-9,-6</v>
      </c>
      <c r="BE40" s="44"/>
      <c r="BF40" s="44"/>
      <c r="BG40" s="37" t="e">
        <f>SUMIF(A37:A40,C40,B37:B40)</f>
        <v>#VALUE!</v>
      </c>
      <c r="BH40" s="38" t="e">
        <f>SUMIF(A37:A40,D40,B37:B40)</f>
        <v>#VALUE!</v>
      </c>
      <c r="BI40" s="10">
        <f t="shared" si="152"/>
        <v>4</v>
      </c>
      <c r="BJ40" s="11">
        <f>1+BJ39</f>
        <v>22</v>
      </c>
      <c r="BK40" s="39">
        <v>2</v>
      </c>
      <c r="BL40" s="63" t="s">
        <v>24</v>
      </c>
      <c r="BM40" s="172" t="s">
        <v>176</v>
      </c>
      <c r="BN40" s="46" t="s">
        <v>30</v>
      </c>
      <c r="BO40" s="47">
        <v>8</v>
      </c>
      <c r="BP40" s="259"/>
      <c r="BQ40" s="274"/>
      <c r="BR40" s="253" t="s">
        <v>80</v>
      </c>
      <c r="BS40" s="254"/>
      <c r="BT40" s="255"/>
      <c r="BU40" s="45" t="e">
        <v>#VALUE!</v>
      </c>
      <c r="BV40" s="279"/>
      <c r="BW40" s="276" t="str">
        <f>IF(AI39&gt;AJ39,BC39,IF(AJ39&gt;AI39,BD39," "))</f>
        <v>8,-7,-6,3,6</v>
      </c>
      <c r="BX40" s="277"/>
      <c r="BY40" s="277"/>
      <c r="BZ40" s="270"/>
      <c r="CA40" s="271"/>
      <c r="CB40" s="272"/>
      <c r="CC40" s="277" t="str">
        <f>IF(AI42&lt;AJ42,AR42,IF(AJ42&lt;AI42,AS42," "))</f>
        <v>1 - 3</v>
      </c>
      <c r="CD40" s="277"/>
      <c r="CE40" s="277"/>
      <c r="CF40" s="256" t="str">
        <f>IF(AI38&lt;AJ38,AR38,IF(AJ38&lt;AI38,AS38," "))</f>
        <v>7,7,-7,4</v>
      </c>
      <c r="CG40" s="257"/>
      <c r="CH40" s="258"/>
      <c r="CI40" s="108"/>
      <c r="CJ40" s="273"/>
      <c r="CK40" s="251"/>
      <c r="CL40" s="252"/>
      <c r="CO40" s="304"/>
      <c r="CP40" s="304"/>
      <c r="CQ40" s="304"/>
    </row>
    <row r="41" spans="1:95" ht="14.4">
      <c r="A41" s="23">
        <v>5</v>
      </c>
      <c r="B41" s="49"/>
      <c r="C41" s="25">
        <v>1</v>
      </c>
      <c r="D41" s="25">
        <v>4</v>
      </c>
      <c r="E41" s="26">
        <v>11</v>
      </c>
      <c r="F41" s="27">
        <v>6</v>
      </c>
      <c r="G41" s="28">
        <v>11</v>
      </c>
      <c r="H41" s="29">
        <v>4</v>
      </c>
      <c r="I41" s="26">
        <v>13</v>
      </c>
      <c r="J41" s="27">
        <v>11</v>
      </c>
      <c r="K41" s="28"/>
      <c r="L41" s="29"/>
      <c r="M41" s="26"/>
      <c r="N41" s="27"/>
      <c r="O41" s="28"/>
      <c r="P41" s="29"/>
      <c r="Q41" s="26"/>
      <c r="R41" s="27"/>
      <c r="S41" s="30">
        <f t="shared" si="115"/>
        <v>1</v>
      </c>
      <c r="T41" s="30">
        <f t="shared" si="116"/>
        <v>0</v>
      </c>
      <c r="U41" s="30">
        <f t="shared" si="117"/>
        <v>1</v>
      </c>
      <c r="V41" s="30">
        <f t="shared" si="118"/>
        <v>0</v>
      </c>
      <c r="W41" s="30">
        <f t="shared" si="119"/>
        <v>1</v>
      </c>
      <c r="X41" s="30">
        <f t="shared" si="120"/>
        <v>0</v>
      </c>
      <c r="Y41" s="30">
        <f t="shared" si="121"/>
        <v>0</v>
      </c>
      <c r="Z41" s="30">
        <f t="shared" si="122"/>
        <v>0</v>
      </c>
      <c r="AA41" s="30">
        <f t="shared" si="123"/>
        <v>0</v>
      </c>
      <c r="AB41" s="30">
        <f t="shared" si="124"/>
        <v>0</v>
      </c>
      <c r="AC41" s="30">
        <f t="shared" si="125"/>
        <v>0</v>
      </c>
      <c r="AD41" s="30">
        <f t="shared" si="126"/>
        <v>0</v>
      </c>
      <c r="AE41" s="30">
        <f t="shared" si="127"/>
        <v>0</v>
      </c>
      <c r="AF41" s="30">
        <f t="shared" si="128"/>
        <v>0</v>
      </c>
      <c r="AG41" s="31">
        <f t="shared" si="129"/>
        <v>3</v>
      </c>
      <c r="AH41" s="31">
        <f t="shared" si="129"/>
        <v>0</v>
      </c>
      <c r="AI41" s="32">
        <f t="shared" si="130"/>
        <v>2</v>
      </c>
      <c r="AJ41" s="32">
        <f t="shared" si="131"/>
        <v>1</v>
      </c>
      <c r="AK41" s="33">
        <f t="shared" si="132"/>
        <v>6</v>
      </c>
      <c r="AL41" s="33">
        <f t="shared" si="133"/>
        <v>4</v>
      </c>
      <c r="AM41" s="33">
        <f t="shared" si="134"/>
        <v>11</v>
      </c>
      <c r="AN41" s="33" t="str">
        <f t="shared" si="135"/>
        <v/>
      </c>
      <c r="AO41" s="33" t="str">
        <f t="shared" si="136"/>
        <v/>
      </c>
      <c r="AP41" s="33" t="str">
        <f t="shared" si="137"/>
        <v/>
      </c>
      <c r="AQ41" s="33" t="str">
        <f t="shared" si="138"/>
        <v/>
      </c>
      <c r="AR41" s="34" t="str">
        <f t="shared" si="139"/>
        <v>3 - 0</v>
      </c>
      <c r="AS41" s="35" t="str">
        <f t="shared" si="140"/>
        <v>6,4,11</v>
      </c>
      <c r="AT41" s="32">
        <f t="shared" si="141"/>
        <v>1</v>
      </c>
      <c r="AU41" s="32">
        <f t="shared" si="142"/>
        <v>2</v>
      </c>
      <c r="AV41" s="33">
        <f t="shared" si="143"/>
        <v>-6</v>
      </c>
      <c r="AW41" s="33">
        <f t="shared" si="144"/>
        <v>-4</v>
      </c>
      <c r="AX41" s="33">
        <f t="shared" si="145"/>
        <v>-11</v>
      </c>
      <c r="AY41" s="33" t="str">
        <f t="shared" si="146"/>
        <v/>
      </c>
      <c r="AZ41" s="33" t="str">
        <f t="shared" si="147"/>
        <v/>
      </c>
      <c r="BA41" s="33" t="str">
        <f t="shared" si="148"/>
        <v/>
      </c>
      <c r="BB41" s="33" t="str">
        <f t="shared" si="149"/>
        <v/>
      </c>
      <c r="BC41" s="34" t="str">
        <f t="shared" si="150"/>
        <v>0 - 3</v>
      </c>
      <c r="BD41" s="35" t="str">
        <f t="shared" si="151"/>
        <v>-6, -4, -11</v>
      </c>
      <c r="BE41" s="36">
        <f>SUMIF(C37:C44,3,AI37:AI44)+SUMIF(D37:D44,3,AJ37:AJ44)</f>
        <v>5</v>
      </c>
      <c r="BF41" s="36">
        <f>IF(BE41&lt;&gt;0,RANK(BE41,BE37:BE43),"")</f>
        <v>1</v>
      </c>
      <c r="BG41" s="37" t="e">
        <f>SUMIF(A37:A40,C41,B37:B40)</f>
        <v>#VALUE!</v>
      </c>
      <c r="BH41" s="38" t="e">
        <f>SUMIF(A37:A40,D41,B37:B40)</f>
        <v>#VALUE!</v>
      </c>
      <c r="BI41" s="10">
        <f t="shared" si="152"/>
        <v>4</v>
      </c>
      <c r="BJ41" s="11">
        <f>1+BJ40</f>
        <v>23</v>
      </c>
      <c r="BK41" s="39">
        <v>3</v>
      </c>
      <c r="BL41" s="64" t="s">
        <v>25</v>
      </c>
      <c r="BM41" s="40" t="s">
        <v>176</v>
      </c>
      <c r="BN41" s="58" t="s">
        <v>31</v>
      </c>
      <c r="BO41" s="42">
        <v>8</v>
      </c>
      <c r="BP41" s="259">
        <v>3</v>
      </c>
      <c r="BQ41" s="260" t="e">
        <f>B39</f>
        <v>#VALUE!</v>
      </c>
      <c r="BR41" s="283" t="s">
        <v>163</v>
      </c>
      <c r="BS41" s="283"/>
      <c r="BT41" s="283"/>
      <c r="BU41" s="43" t="e">
        <v>#VALUE!</v>
      </c>
      <c r="BV41" s="265" t="e">
        <v>#VALUE!</v>
      </c>
      <c r="BW41" s="93"/>
      <c r="BX41" s="94">
        <f>IF(AG37&lt;AH37,AT37,IF(AH37&lt;AG37,AT37," "))</f>
        <v>1</v>
      </c>
      <c r="BY41" s="95"/>
      <c r="BZ41" s="100"/>
      <c r="CA41" s="48">
        <f>IF(AG42&lt;AH42,AT42,IF(AH42&lt;AG42,AT42," "))</f>
        <v>2</v>
      </c>
      <c r="CB41" s="100"/>
      <c r="CC41" s="267"/>
      <c r="CD41" s="268"/>
      <c r="CE41" s="269"/>
      <c r="CF41" s="98"/>
      <c r="CG41" s="94">
        <f>IF(AG40&lt;AH40,AI40,IF(AH40&lt;AG40,AI40," "))</f>
        <v>2</v>
      </c>
      <c r="CH41" s="95"/>
      <c r="CI41" s="107"/>
      <c r="CJ41" s="273">
        <f>BE41</f>
        <v>5</v>
      </c>
      <c r="CK41" s="251" t="s">
        <v>200</v>
      </c>
      <c r="CL41" s="252">
        <v>3</v>
      </c>
    </row>
    <row r="42" spans="1:95" ht="14.4">
      <c r="A42" s="23">
        <v>6</v>
      </c>
      <c r="C42" s="25">
        <v>2</v>
      </c>
      <c r="D42" s="25">
        <v>3</v>
      </c>
      <c r="E42" s="26">
        <v>12</v>
      </c>
      <c r="F42" s="27">
        <v>10</v>
      </c>
      <c r="G42" s="28">
        <v>8</v>
      </c>
      <c r="H42" s="29">
        <v>11</v>
      </c>
      <c r="I42" s="26">
        <v>9</v>
      </c>
      <c r="J42" s="27">
        <v>11</v>
      </c>
      <c r="K42" s="28">
        <v>4</v>
      </c>
      <c r="L42" s="29">
        <v>11</v>
      </c>
      <c r="M42" s="26"/>
      <c r="N42" s="27"/>
      <c r="O42" s="28"/>
      <c r="P42" s="29"/>
      <c r="Q42" s="26"/>
      <c r="R42" s="27"/>
      <c r="S42" s="30">
        <f t="shared" si="115"/>
        <v>1</v>
      </c>
      <c r="T42" s="30">
        <f t="shared" si="116"/>
        <v>0</v>
      </c>
      <c r="U42" s="30">
        <f t="shared" si="117"/>
        <v>0</v>
      </c>
      <c r="V42" s="30">
        <f t="shared" si="118"/>
        <v>1</v>
      </c>
      <c r="W42" s="30">
        <f t="shared" si="119"/>
        <v>0</v>
      </c>
      <c r="X42" s="30">
        <f t="shared" si="120"/>
        <v>1</v>
      </c>
      <c r="Y42" s="30">
        <f t="shared" si="121"/>
        <v>0</v>
      </c>
      <c r="Z42" s="30">
        <f t="shared" si="122"/>
        <v>1</v>
      </c>
      <c r="AA42" s="30">
        <f t="shared" si="123"/>
        <v>0</v>
      </c>
      <c r="AB42" s="30">
        <f t="shared" si="124"/>
        <v>0</v>
      </c>
      <c r="AC42" s="30">
        <f t="shared" si="125"/>
        <v>0</v>
      </c>
      <c r="AD42" s="30">
        <f t="shared" si="126"/>
        <v>0</v>
      </c>
      <c r="AE42" s="30">
        <f t="shared" si="127"/>
        <v>0</v>
      </c>
      <c r="AF42" s="30">
        <f t="shared" si="128"/>
        <v>0</v>
      </c>
      <c r="AG42" s="31">
        <f t="shared" si="129"/>
        <v>1</v>
      </c>
      <c r="AH42" s="31">
        <f t="shared" si="129"/>
        <v>3</v>
      </c>
      <c r="AI42" s="32">
        <f t="shared" si="130"/>
        <v>1</v>
      </c>
      <c r="AJ42" s="32">
        <f t="shared" si="131"/>
        <v>2</v>
      </c>
      <c r="AK42" s="33">
        <f t="shared" si="132"/>
        <v>10</v>
      </c>
      <c r="AL42" s="33">
        <f t="shared" si="133"/>
        <v>-8</v>
      </c>
      <c r="AM42" s="33">
        <f t="shared" si="134"/>
        <v>-9</v>
      </c>
      <c r="AN42" s="33">
        <f t="shared" si="135"/>
        <v>-4</v>
      </c>
      <c r="AO42" s="33" t="str">
        <f t="shared" si="136"/>
        <v/>
      </c>
      <c r="AP42" s="33" t="str">
        <f t="shared" si="137"/>
        <v/>
      </c>
      <c r="AQ42" s="33" t="str">
        <f t="shared" si="138"/>
        <v/>
      </c>
      <c r="AR42" s="34" t="str">
        <f t="shared" si="139"/>
        <v>1 - 3</v>
      </c>
      <c r="AS42" s="35" t="str">
        <f t="shared" si="140"/>
        <v>10,-8,-9,-4</v>
      </c>
      <c r="AT42" s="32">
        <f t="shared" si="141"/>
        <v>2</v>
      </c>
      <c r="AU42" s="32">
        <f t="shared" si="142"/>
        <v>1</v>
      </c>
      <c r="AV42" s="33">
        <f t="shared" si="143"/>
        <v>-10</v>
      </c>
      <c r="AW42" s="33">
        <f t="shared" si="144"/>
        <v>8</v>
      </c>
      <c r="AX42" s="33">
        <f t="shared" si="145"/>
        <v>9</v>
      </c>
      <c r="AY42" s="33">
        <f t="shared" si="146"/>
        <v>4</v>
      </c>
      <c r="AZ42" s="33" t="str">
        <f t="shared" si="147"/>
        <v/>
      </c>
      <c r="BA42" s="33" t="str">
        <f t="shared" si="148"/>
        <v/>
      </c>
      <c r="BB42" s="33" t="str">
        <f t="shared" si="149"/>
        <v/>
      </c>
      <c r="BC42" s="34" t="str">
        <f t="shared" si="150"/>
        <v>3 - 1</v>
      </c>
      <c r="BD42" s="35" t="str">
        <f t="shared" si="151"/>
        <v>-10,8,9,4</v>
      </c>
      <c r="BE42" s="44"/>
      <c r="BF42" s="44"/>
      <c r="BG42" s="37" t="e">
        <f>SUMIF(A37:A40,C42,B37:B40)</f>
        <v>#VALUE!</v>
      </c>
      <c r="BH42" s="38" t="e">
        <f>SUMIF(A37:A40,D42,B37:B40)</f>
        <v>#VALUE!</v>
      </c>
      <c r="BI42" s="10">
        <f t="shared" si="152"/>
        <v>4</v>
      </c>
      <c r="BJ42" s="11">
        <f>1+BJ41</f>
        <v>24</v>
      </c>
      <c r="BK42" s="39">
        <v>3</v>
      </c>
      <c r="BL42" s="65" t="s">
        <v>26</v>
      </c>
      <c r="BM42" s="149" t="s">
        <v>176</v>
      </c>
      <c r="BN42" s="50" t="s">
        <v>32</v>
      </c>
      <c r="BO42" s="51">
        <v>8</v>
      </c>
      <c r="BP42" s="259"/>
      <c r="BQ42" s="274"/>
      <c r="BR42" s="283" t="s">
        <v>137</v>
      </c>
      <c r="BS42" s="283"/>
      <c r="BT42" s="283"/>
      <c r="BU42" s="45" t="e">
        <v>#VALUE!</v>
      </c>
      <c r="BV42" s="275"/>
      <c r="BW42" s="256" t="str">
        <f>IF(AI37&gt;AJ37,BC37,IF(AJ37&gt;AI37,BD37," "))</f>
        <v>0 - 3</v>
      </c>
      <c r="BX42" s="257"/>
      <c r="BY42" s="258"/>
      <c r="BZ42" s="277" t="str">
        <f>IF(AI42&gt;AJ42,BC42,IF(AJ42&gt;AI42,BD42," "))</f>
        <v>-10,8,9,4</v>
      </c>
      <c r="CA42" s="277"/>
      <c r="CB42" s="277"/>
      <c r="CC42" s="270"/>
      <c r="CD42" s="271"/>
      <c r="CE42" s="272"/>
      <c r="CF42" s="256" t="str">
        <f>IF(AI40&lt;AJ40,AR40,IF(AJ40&lt;AI40,AS40," "))</f>
        <v>7,-7,9,6</v>
      </c>
      <c r="CG42" s="257"/>
      <c r="CH42" s="258"/>
      <c r="CI42" s="108"/>
      <c r="CJ42" s="273"/>
      <c r="CK42" s="251"/>
      <c r="CL42" s="252"/>
    </row>
    <row r="43" spans="1:95" ht="14.4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V43" s="2"/>
      <c r="AW43" s="2"/>
      <c r="AX43" s="2"/>
      <c r="AY43" s="2"/>
      <c r="AZ43" s="2"/>
      <c r="BE43" s="36">
        <f>SUMIF(C37:C44,4,AI37:AI44)+SUMIF(D37:D44,4,AJ37:AJ44)</f>
        <v>3</v>
      </c>
      <c r="BF43" s="36">
        <f>IF(BE43&lt;&gt;0,RANK(BE43,BE37:BE43),"")</f>
        <v>4</v>
      </c>
      <c r="BG43" s="52"/>
      <c r="BH43" s="52"/>
      <c r="BK43" s="19"/>
      <c r="BP43" s="259">
        <v>4</v>
      </c>
      <c r="BQ43" s="260" t="e">
        <f>B40</f>
        <v>#VALUE!</v>
      </c>
      <c r="BR43" s="262" t="s">
        <v>164</v>
      </c>
      <c r="BS43" s="263"/>
      <c r="BT43" s="264"/>
      <c r="BU43" s="43" t="e">
        <v>#VALUE!</v>
      </c>
      <c r="BV43" s="278" t="e">
        <v>#VALUE!</v>
      </c>
      <c r="BW43" s="99"/>
      <c r="BX43" s="48">
        <f>IF(AG41&lt;AH41,AT41,IF(AH41&lt;AG41,AT41," "))</f>
        <v>1</v>
      </c>
      <c r="BY43" s="100"/>
      <c r="BZ43" s="96"/>
      <c r="CA43" s="94">
        <f>IF(AG38&lt;AH38,AT38,IF(AH38&lt;AG38,AT38," "))</f>
        <v>1</v>
      </c>
      <c r="CB43" s="95"/>
      <c r="CC43" s="100"/>
      <c r="CD43" s="48">
        <f>IF(AG40&lt;AH40,AT40,IF(AH40&lt;AG40,AT40," "))</f>
        <v>1</v>
      </c>
      <c r="CE43" s="100"/>
      <c r="CF43" s="267"/>
      <c r="CG43" s="268"/>
      <c r="CH43" s="269"/>
      <c r="CI43" s="107"/>
      <c r="CJ43" s="273">
        <v>5</v>
      </c>
      <c r="CK43" s="251"/>
      <c r="CL43" s="252">
        <f>IF(BF44="",BF43,BF44)</f>
        <v>4</v>
      </c>
    </row>
    <row r="44" spans="1:95" ht="14.4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V44" s="2"/>
      <c r="AW44" s="2"/>
      <c r="AX44" s="2"/>
      <c r="AY44" s="2"/>
      <c r="AZ44" s="2"/>
      <c r="BE44" s="44"/>
      <c r="BF44" s="44"/>
      <c r="BG44" s="52"/>
      <c r="BH44" s="52"/>
      <c r="BK44" s="59"/>
      <c r="BL44" s="53"/>
      <c r="BM44" s="54"/>
      <c r="BN44" s="55"/>
      <c r="BO44" s="56"/>
      <c r="BP44" s="259"/>
      <c r="BQ44" s="261"/>
      <c r="BR44" s="253" t="s">
        <v>165</v>
      </c>
      <c r="BS44" s="254"/>
      <c r="BT44" s="255"/>
      <c r="BU44" s="57" t="e">
        <v>#VALUE!</v>
      </c>
      <c r="BV44" s="301"/>
      <c r="BW44" s="300" t="str">
        <f>IF(AI41&gt;AJ41,BC41,IF(AJ41&gt;AI41,BD41," "))</f>
        <v>0 - 3</v>
      </c>
      <c r="BX44" s="257"/>
      <c r="BY44" s="257"/>
      <c r="BZ44" s="256" t="str">
        <f>IF(AI38&gt;AJ38,BC38,IF(AJ38&gt;AI38,BD38," "))</f>
        <v>1 - 3</v>
      </c>
      <c r="CA44" s="257"/>
      <c r="CB44" s="258"/>
      <c r="CC44" s="257" t="str">
        <f>IF(AI40&gt;AJ40,BC40,IF(AJ40&gt;AI40,BD40," "))</f>
        <v>1 - 3</v>
      </c>
      <c r="CD44" s="257"/>
      <c r="CE44" s="257"/>
      <c r="CF44" s="270"/>
      <c r="CG44" s="271"/>
      <c r="CH44" s="272"/>
      <c r="CI44" s="109"/>
      <c r="CJ44" s="273"/>
      <c r="CK44" s="251"/>
      <c r="CL44" s="252"/>
    </row>
    <row r="45" spans="1:95" ht="16.2">
      <c r="Z45" s="8"/>
      <c r="BK45" s="19"/>
      <c r="BL45" s="207"/>
      <c r="BM45" s="207"/>
      <c r="BN45" s="207"/>
      <c r="BO45" s="207"/>
      <c r="BP45" s="207"/>
      <c r="BQ45" s="207"/>
      <c r="BR45" s="207" t="s">
        <v>166</v>
      </c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</row>
    <row r="46" spans="1:95" ht="16.2">
      <c r="Z46" s="8"/>
      <c r="BK46" s="19"/>
      <c r="BL46" s="207"/>
      <c r="BM46" s="207"/>
      <c r="BN46" s="207"/>
      <c r="BO46" s="207"/>
      <c r="BP46" s="239" t="s">
        <v>191</v>
      </c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</row>
    <row r="47" spans="1:95" ht="16.2">
      <c r="Z47" s="8"/>
      <c r="BK47" s="19"/>
      <c r="BL47" s="207"/>
      <c r="BM47" s="207"/>
      <c r="BN47" s="207"/>
      <c r="BO47" s="207"/>
      <c r="BP47" s="239" t="s">
        <v>192</v>
      </c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</row>
    <row r="48" spans="1:95" ht="16.2">
      <c r="Z48" s="8"/>
      <c r="BK48" s="19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</row>
    <row r="49" spans="1:90" ht="18">
      <c r="Z49" s="8"/>
      <c r="BK49" s="19"/>
      <c r="BL49" s="302" t="str">
        <f>BL1</f>
        <v>ОТБОРОЧНЫЙ  ТУРНИР</v>
      </c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</row>
    <row r="50" spans="1:90" ht="15.6">
      <c r="Z50" s="8"/>
      <c r="BK50" s="19"/>
      <c r="BL50" s="229" t="str">
        <f>BL2</f>
        <v>в основной состав Национальной сборной РК</v>
      </c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</row>
    <row r="51" spans="1:90" ht="16.2">
      <c r="Z51" s="8"/>
      <c r="BK51" s="19"/>
      <c r="BL51" s="230" t="str">
        <f>BL3</f>
        <v>г. Караганда                                                                   7-10 января 2021г.</v>
      </c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</row>
    <row r="52" spans="1:90" ht="16.2">
      <c r="Z52" s="8"/>
      <c r="BK52" s="19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</row>
    <row r="53" spans="1:90" ht="16.2">
      <c r="Z53" s="8"/>
      <c r="BK53" s="19"/>
      <c r="BL53" s="289" t="str">
        <f>C54</f>
        <v>Женщины. Подгруппа 1</v>
      </c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</row>
    <row r="54" spans="1:90" ht="14.4">
      <c r="A54" s="12">
        <v>1</v>
      </c>
      <c r="B54" s="13">
        <v>4</v>
      </c>
      <c r="C54" s="14" t="s">
        <v>19</v>
      </c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>
        <v>1</v>
      </c>
      <c r="Z54" s="8"/>
      <c r="AR54" s="17" t="e">
        <f>IF(B55=0,0,(IF(B56=0,1,IF(B57=0,2,IF(B58=0,3,IF(B58&gt;0,4))))))</f>
        <v>#VALUE!</v>
      </c>
      <c r="BC54" s="17">
        <f>IF(BE54=15,3,IF(BE54&gt;15,4))</f>
        <v>4</v>
      </c>
      <c r="BE54" s="18">
        <f>SUM(BE55,BE57,BE59,BE61)</f>
        <v>18</v>
      </c>
      <c r="BF54" s="18">
        <f>SUM(BF55,BF57,BF59,BF61)</f>
        <v>7</v>
      </c>
      <c r="BK54" s="19"/>
      <c r="BL54" s="20" t="s">
        <v>6</v>
      </c>
      <c r="BM54" s="21" t="s">
        <v>7</v>
      </c>
      <c r="BN54" s="21" t="s">
        <v>8</v>
      </c>
      <c r="BO54" s="22" t="s">
        <v>9</v>
      </c>
      <c r="BP54" s="105" t="s">
        <v>10</v>
      </c>
      <c r="BQ54" s="290" t="s">
        <v>11</v>
      </c>
      <c r="BR54" s="290"/>
      <c r="BS54" s="290"/>
      <c r="BT54" s="290"/>
      <c r="BU54" s="291" t="s">
        <v>12</v>
      </c>
      <c r="BV54" s="291"/>
      <c r="BW54" s="292">
        <v>1</v>
      </c>
      <c r="BX54" s="292"/>
      <c r="BY54" s="292"/>
      <c r="BZ54" s="292">
        <v>2</v>
      </c>
      <c r="CA54" s="292"/>
      <c r="CB54" s="292"/>
      <c r="CC54" s="292">
        <v>3</v>
      </c>
      <c r="CD54" s="292"/>
      <c r="CE54" s="292"/>
      <c r="CF54" s="292">
        <v>4</v>
      </c>
      <c r="CG54" s="292"/>
      <c r="CH54" s="292"/>
      <c r="CI54" s="106"/>
      <c r="CJ54" s="206" t="s">
        <v>1</v>
      </c>
      <c r="CK54" s="206" t="s">
        <v>2</v>
      </c>
      <c r="CL54" s="206" t="s">
        <v>3</v>
      </c>
    </row>
    <row r="55" spans="1:90" ht="14.4">
      <c r="A55" s="23">
        <v>1</v>
      </c>
      <c r="B55" s="24" t="e">
        <v>#VALUE!</v>
      </c>
      <c r="C55" s="25">
        <v>1</v>
      </c>
      <c r="D55" s="25">
        <v>3</v>
      </c>
      <c r="E55" s="26">
        <v>11</v>
      </c>
      <c r="F55" s="27">
        <v>3</v>
      </c>
      <c r="G55" s="28">
        <v>11</v>
      </c>
      <c r="H55" s="29">
        <v>2</v>
      </c>
      <c r="I55" s="26">
        <v>11</v>
      </c>
      <c r="J55" s="27">
        <v>4</v>
      </c>
      <c r="K55" s="28"/>
      <c r="L55" s="29"/>
      <c r="M55" s="26"/>
      <c r="N55" s="27"/>
      <c r="O55" s="28"/>
      <c r="P55" s="29"/>
      <c r="Q55" s="26"/>
      <c r="R55" s="27"/>
      <c r="S55" s="30">
        <f t="shared" ref="S55:S60" si="154">IF(E55="wo",0,IF(F55="wo",1,IF(E55&gt;F55,1,0)))</f>
        <v>1</v>
      </c>
      <c r="T55" s="30">
        <f t="shared" ref="T55:T60" si="155">IF(E55="wo",1,IF(F55="wo",0,IF(F55&gt;E55,1,0)))</f>
        <v>0</v>
      </c>
      <c r="U55" s="30">
        <f t="shared" ref="U55:U60" si="156">IF(G55="wo",0,IF(H55="wo",1,IF(G55&gt;H55,1,0)))</f>
        <v>1</v>
      </c>
      <c r="V55" s="30">
        <f t="shared" ref="V55:V60" si="157">IF(G55="wo",1,IF(H55="wo",0,IF(H55&gt;G55,1,0)))</f>
        <v>0</v>
      </c>
      <c r="W55" s="30">
        <f t="shared" ref="W55:W60" si="158">IF(I55="wo",0,IF(J55="wo",1,IF(I55&gt;J55,1,0)))</f>
        <v>1</v>
      </c>
      <c r="X55" s="30">
        <f t="shared" ref="X55:X60" si="159">IF(I55="wo",1,IF(J55="wo",0,IF(J55&gt;I55,1,0)))</f>
        <v>0</v>
      </c>
      <c r="Y55" s="30">
        <f t="shared" ref="Y55:Y60" si="160">IF(K55="wo",0,IF(L55="wo",1,IF(K55&gt;L55,1,0)))</f>
        <v>0</v>
      </c>
      <c r="Z55" s="30">
        <f t="shared" ref="Z55:Z60" si="161">IF(K55="wo",1,IF(L55="wo",0,IF(L55&gt;K55,1,0)))</f>
        <v>0</v>
      </c>
      <c r="AA55" s="30">
        <f t="shared" ref="AA55:AA60" si="162">IF(M55="wo",0,IF(N55="wo",1,IF(M55&gt;N55,1,0)))</f>
        <v>0</v>
      </c>
      <c r="AB55" s="30">
        <f t="shared" ref="AB55:AB60" si="163">IF(M55="wo",1,IF(N55="wo",0,IF(N55&gt;M55,1,0)))</f>
        <v>0</v>
      </c>
      <c r="AC55" s="30">
        <f t="shared" ref="AC55:AC60" si="164">IF(O55="wo",0,IF(P55="wo",1,IF(O55&gt;P55,1,0)))</f>
        <v>0</v>
      </c>
      <c r="AD55" s="30">
        <f t="shared" ref="AD55:AD60" si="165">IF(O55="wo",1,IF(P55="wo",0,IF(P55&gt;O55,1,0)))</f>
        <v>0</v>
      </c>
      <c r="AE55" s="30">
        <f t="shared" ref="AE55:AE60" si="166">IF(Q55="wo",0,IF(R55="wo",1,IF(Q55&gt;R55,1,0)))</f>
        <v>0</v>
      </c>
      <c r="AF55" s="30">
        <f t="shared" ref="AF55:AF60" si="167">IF(Q55="wo",1,IF(R55="wo",0,IF(R55&gt;Q55,1,0)))</f>
        <v>0</v>
      </c>
      <c r="AG55" s="31">
        <f t="shared" ref="AG55:AH60" si="168">IF(E55="wo","wo",+S55+U55+W55+Y55+AA55+AC55+AE55)</f>
        <v>3</v>
      </c>
      <c r="AH55" s="31">
        <f t="shared" si="168"/>
        <v>0</v>
      </c>
      <c r="AI55" s="32">
        <f t="shared" ref="AI55:AI60" si="169">IF(E55="",0,IF(E55="wo",0,IF(F55="wo",2,IF(AG55=AH55,0,IF(AG55&gt;AH55,2,1)))))</f>
        <v>2</v>
      </c>
      <c r="AJ55" s="32">
        <f t="shared" ref="AJ55:AJ60" si="170">IF(F55="",0,IF(F55="wo",0,IF(E55="wo",2,IF(AH55=AG55,0,IF(AH55&gt;AG55,2,1)))))</f>
        <v>1</v>
      </c>
      <c r="AK55" s="33">
        <f t="shared" ref="AK55:AK60" si="171">IF(E55="","",IF(E55="wo",0,IF(F55="wo",0,IF(E55=F55,"ERROR",IF(E55&gt;F55,F55,-1*E55)))))</f>
        <v>3</v>
      </c>
      <c r="AL55" s="33">
        <f t="shared" ref="AL55:AL60" si="172">IF(G55="","",IF(G55="wo",0,IF(H55="wo",0,IF(G55=H55,"ERROR",IF(G55&gt;H55,H55,-1*G55)))))</f>
        <v>2</v>
      </c>
      <c r="AM55" s="33">
        <f t="shared" ref="AM55:AM60" si="173">IF(I55="","",IF(I55="wo",0,IF(J55="wo",0,IF(I55=J55,"ERROR",IF(I55&gt;J55,J55,-1*I55)))))</f>
        <v>4</v>
      </c>
      <c r="AN55" s="33" t="str">
        <f t="shared" ref="AN55:AN60" si="174">IF(K55="","",IF(K55="wo",0,IF(L55="wo",0,IF(K55=L55,"ERROR",IF(K55&gt;L55,L55,-1*K55)))))</f>
        <v/>
      </c>
      <c r="AO55" s="33" t="str">
        <f t="shared" ref="AO55:AO60" si="175">IF(M55="","",IF(M55="wo",0,IF(N55="wo",0,IF(M55=N55,"ERROR",IF(M55&gt;N55,N55,-1*M55)))))</f>
        <v/>
      </c>
      <c r="AP55" s="33" t="str">
        <f t="shared" ref="AP55:AP60" si="176">IF(O55="","",IF(O55="wo",0,IF(P55="wo",0,IF(O55=P55,"ERROR",IF(O55&gt;P55,P55,-1*O55)))))</f>
        <v/>
      </c>
      <c r="AQ55" s="33" t="str">
        <f t="shared" ref="AQ55:AQ60" si="177">IF(Q55="","",IF(Q55="wo",0,IF(R55="wo",0,IF(Q55=R55,"ERROR",IF(Q55&gt;R55,R55,-1*Q55)))))</f>
        <v/>
      </c>
      <c r="AR55" s="34" t="str">
        <f t="shared" ref="AR55:AR60" si="178">CONCATENATE(AG55," - ",AH55)</f>
        <v>3 - 0</v>
      </c>
      <c r="AS55" s="35" t="str">
        <f t="shared" ref="AS55:AS60" si="179">IF(E55="","",(IF(K55="",AK55&amp;","&amp;AL55&amp;","&amp;AM55,IF(M55="",AK55&amp;","&amp;AL55&amp;","&amp;AM55&amp;","&amp;AN55,IF(O55="",AK55&amp;","&amp;AL55&amp;","&amp;AM55&amp;","&amp;AN55&amp;","&amp;AO55,IF(Q55="",AK55&amp;","&amp;AL55&amp;","&amp;AM55&amp;","&amp;AN55&amp;","&amp;AO55&amp;","&amp;AP55,AK55&amp;","&amp;AL55&amp;","&amp;AM55&amp;","&amp;AN55&amp;","&amp;AO55&amp;","&amp;AP55&amp;","&amp;AQ55))))))</f>
        <v>3,2,4</v>
      </c>
      <c r="AT55" s="32">
        <f t="shared" ref="AT55:AT60" si="180">IF(F55="",0,IF(F55="wo",0,IF(E55="wo",2,IF(AH55=AG55,0,IF(AH55&gt;AG55,2,1)))))</f>
        <v>1</v>
      </c>
      <c r="AU55" s="32">
        <f t="shared" ref="AU55:AU60" si="181">IF(E55="",0,IF(E55="wo",0,IF(F55="wo",2,IF(AG55=AH55,0,IF(AG55&gt;AH55,2,1)))))</f>
        <v>2</v>
      </c>
      <c r="AV55" s="33">
        <f t="shared" ref="AV55:AV60" si="182">IF(F55="","",IF(F55="wo",0,IF(E55="wo",0,IF(F55=E55,"ERROR",IF(F55&gt;E55,E55,-1*F55)))))</f>
        <v>-3</v>
      </c>
      <c r="AW55" s="33">
        <f t="shared" ref="AW55:AW60" si="183">IF(H55="","",IF(H55="wo",0,IF(G55="wo",0,IF(H55=G55,"ERROR",IF(H55&gt;G55,G55,-1*H55)))))</f>
        <v>-2</v>
      </c>
      <c r="AX55" s="33">
        <f t="shared" ref="AX55:AX60" si="184">IF(J55="","",IF(J55="wo",0,IF(I55="wo",0,IF(J55=I55,"ERROR",IF(J55&gt;I55,I55,-1*J55)))))</f>
        <v>-4</v>
      </c>
      <c r="AY55" s="33" t="str">
        <f t="shared" ref="AY55:AY60" si="185">IF(L55="","",IF(L55="wo",0,IF(K55="wo",0,IF(L55=K55,"ERROR",IF(L55&gt;K55,K55,-1*L55)))))</f>
        <v/>
      </c>
      <c r="AZ55" s="33" t="str">
        <f t="shared" ref="AZ55:AZ60" si="186">IF(N55="","",IF(N55="wo",0,IF(M55="wo",0,IF(N55=M55,"ERROR",IF(N55&gt;M55,M55,-1*N55)))))</f>
        <v/>
      </c>
      <c r="BA55" s="33" t="str">
        <f t="shared" ref="BA55:BA60" si="187">IF(P55="","",IF(P55="wo",0,IF(O55="wo",0,IF(P55=O55,"ERROR",IF(P55&gt;O55,O55,-1*P55)))))</f>
        <v/>
      </c>
      <c r="BB55" s="33" t="str">
        <f t="shared" ref="BB55:BB60" si="188">IF(R55="","",IF(R55="wo",0,IF(Q55="wo",0,IF(R55=Q55,"ERROR",IF(R55&gt;Q55,Q55,-1*R55)))))</f>
        <v/>
      </c>
      <c r="BC55" s="34" t="str">
        <f t="shared" ref="BC55:BC60" si="189">CONCATENATE(AH55," - ",AG55)</f>
        <v>0 - 3</v>
      </c>
      <c r="BD55" s="35" t="str">
        <f t="shared" ref="BD55:BD60" si="190">IF(E55="","",(IF(K55="",AV55&amp;", "&amp;AW55&amp;", "&amp;AX55,IF(M55="",AV55&amp;","&amp;AW55&amp;","&amp;AX55&amp;","&amp;AY55,IF(O55="",AV55&amp;","&amp;AW55&amp;","&amp;AX55&amp;","&amp;AY55&amp;","&amp;AZ55,IF(Q55="",AV55&amp;","&amp;AW55&amp;","&amp;AX55&amp;","&amp;AY55&amp;","&amp;AZ55&amp;","&amp;BA55,AV55&amp;","&amp;AW55&amp;","&amp;AX55&amp;","&amp;AY55&amp;","&amp;AZ55&amp;","&amp;BA55&amp;","&amp;BB55))))))</f>
        <v>-3, -2, -4</v>
      </c>
      <c r="BE55" s="36">
        <f>SUMIF(C55:C62,1,AI55:AI62)+SUMIF(D55:D62,1,AJ55:AJ62)</f>
        <v>6</v>
      </c>
      <c r="BF55" s="36">
        <f>IF(BE55&lt;&gt;0,RANK(BE55,BE55:BE61),"")</f>
        <v>1</v>
      </c>
      <c r="BG55" s="37" t="e">
        <f>SUMIF(A55:A58,C55,B55:B58)</f>
        <v>#VALUE!</v>
      </c>
      <c r="BH55" s="38" t="e">
        <f>SUMIF(A55:A58,D55,B55:B58)</f>
        <v>#VALUE!</v>
      </c>
      <c r="BI55" s="10">
        <v>1</v>
      </c>
      <c r="BJ55" s="11">
        <f>1*BJ42+1</f>
        <v>25</v>
      </c>
      <c r="BK55" s="39">
        <v>1</v>
      </c>
      <c r="BL55" s="62" t="str">
        <f t="shared" ref="BL55:BL56" si="191">CONCATENATE(C55," ","-"," ",D55)</f>
        <v>1 - 3</v>
      </c>
      <c r="BM55" s="40" t="s">
        <v>176</v>
      </c>
      <c r="BN55" s="41" t="s">
        <v>27</v>
      </c>
      <c r="BO55" s="42">
        <v>1</v>
      </c>
      <c r="BP55" s="280">
        <v>1</v>
      </c>
      <c r="BQ55" s="281" t="e">
        <f>B55</f>
        <v>#VALUE!</v>
      </c>
      <c r="BR55" s="283" t="s">
        <v>58</v>
      </c>
      <c r="BS55" s="283"/>
      <c r="BT55" s="283"/>
      <c r="BU55" s="101" t="e">
        <v>#VALUE!</v>
      </c>
      <c r="BV55" s="285" t="e">
        <v>#VALUE!</v>
      </c>
      <c r="BW55" s="267"/>
      <c r="BX55" s="268"/>
      <c r="BY55" s="269"/>
      <c r="BZ55" s="97"/>
      <c r="CA55" s="48">
        <f>IF(AG57&lt;AH57,AI57,IF(AH57&lt;AG57,AI57," "))</f>
        <v>2</v>
      </c>
      <c r="CB55" s="100"/>
      <c r="CC55" s="96"/>
      <c r="CD55" s="94">
        <f>IF(AG55&lt;AH55,AI55,IF(AH55&lt;AG55,AI55," "))</f>
        <v>2</v>
      </c>
      <c r="CE55" s="95"/>
      <c r="CF55" s="96"/>
      <c r="CG55" s="94">
        <f>IF(AG59&lt;AH59,AI59,IF(AH59&lt;AG59,AI59," "))</f>
        <v>2</v>
      </c>
      <c r="CH55" s="95"/>
      <c r="CI55" s="107"/>
      <c r="CJ55" s="273">
        <f>BE55</f>
        <v>6</v>
      </c>
      <c r="CK55" s="251"/>
      <c r="CL55" s="252">
        <f>IF(BF56="",BF55,BF56)</f>
        <v>1</v>
      </c>
    </row>
    <row r="56" spans="1:90" ht="14.4">
      <c r="A56" s="23">
        <v>2</v>
      </c>
      <c r="B56" s="24" t="e">
        <v>#VALUE!</v>
      </c>
      <c r="C56" s="25">
        <v>2</v>
      </c>
      <c r="D56" s="25">
        <v>4</v>
      </c>
      <c r="E56" s="26">
        <v>13</v>
      </c>
      <c r="F56" s="27">
        <v>11</v>
      </c>
      <c r="G56" s="28">
        <v>11</v>
      </c>
      <c r="H56" s="29">
        <v>7</v>
      </c>
      <c r="I56" s="26">
        <v>12</v>
      </c>
      <c r="J56" s="27">
        <v>10</v>
      </c>
      <c r="K56" s="28"/>
      <c r="L56" s="29"/>
      <c r="M56" s="26"/>
      <c r="N56" s="27"/>
      <c r="O56" s="28"/>
      <c r="P56" s="29"/>
      <c r="Q56" s="26"/>
      <c r="R56" s="27"/>
      <c r="S56" s="30">
        <f t="shared" si="154"/>
        <v>1</v>
      </c>
      <c r="T56" s="30">
        <f t="shared" si="155"/>
        <v>0</v>
      </c>
      <c r="U56" s="30">
        <f t="shared" si="156"/>
        <v>1</v>
      </c>
      <c r="V56" s="30">
        <f t="shared" si="157"/>
        <v>0</v>
      </c>
      <c r="W56" s="30">
        <f t="shared" si="158"/>
        <v>1</v>
      </c>
      <c r="X56" s="30">
        <f t="shared" si="159"/>
        <v>0</v>
      </c>
      <c r="Y56" s="30">
        <f t="shared" si="160"/>
        <v>0</v>
      </c>
      <c r="Z56" s="30">
        <f t="shared" si="161"/>
        <v>0</v>
      </c>
      <c r="AA56" s="30">
        <f t="shared" si="162"/>
        <v>0</v>
      </c>
      <c r="AB56" s="30">
        <f t="shared" si="163"/>
        <v>0</v>
      </c>
      <c r="AC56" s="30">
        <f t="shared" si="164"/>
        <v>0</v>
      </c>
      <c r="AD56" s="30">
        <f t="shared" si="165"/>
        <v>0</v>
      </c>
      <c r="AE56" s="30">
        <f t="shared" si="166"/>
        <v>0</v>
      </c>
      <c r="AF56" s="30">
        <f t="shared" si="167"/>
        <v>0</v>
      </c>
      <c r="AG56" s="31">
        <f t="shared" si="168"/>
        <v>3</v>
      </c>
      <c r="AH56" s="31">
        <f t="shared" si="168"/>
        <v>0</v>
      </c>
      <c r="AI56" s="32">
        <f t="shared" si="169"/>
        <v>2</v>
      </c>
      <c r="AJ56" s="32">
        <f t="shared" si="170"/>
        <v>1</v>
      </c>
      <c r="AK56" s="33">
        <f t="shared" si="171"/>
        <v>11</v>
      </c>
      <c r="AL56" s="33">
        <f t="shared" si="172"/>
        <v>7</v>
      </c>
      <c r="AM56" s="33">
        <f t="shared" si="173"/>
        <v>10</v>
      </c>
      <c r="AN56" s="33" t="str">
        <f t="shared" si="174"/>
        <v/>
      </c>
      <c r="AO56" s="33" t="str">
        <f t="shared" si="175"/>
        <v/>
      </c>
      <c r="AP56" s="33" t="str">
        <f t="shared" si="176"/>
        <v/>
      </c>
      <c r="AQ56" s="33" t="str">
        <f t="shared" si="177"/>
        <v/>
      </c>
      <c r="AR56" s="34" t="str">
        <f t="shared" si="178"/>
        <v>3 - 0</v>
      </c>
      <c r="AS56" s="35" t="str">
        <f t="shared" si="179"/>
        <v>11,7,10</v>
      </c>
      <c r="AT56" s="32">
        <f t="shared" si="180"/>
        <v>1</v>
      </c>
      <c r="AU56" s="32">
        <f t="shared" si="181"/>
        <v>2</v>
      </c>
      <c r="AV56" s="33">
        <f t="shared" si="182"/>
        <v>-11</v>
      </c>
      <c r="AW56" s="33">
        <f t="shared" si="183"/>
        <v>-7</v>
      </c>
      <c r="AX56" s="33">
        <f t="shared" si="184"/>
        <v>-10</v>
      </c>
      <c r="AY56" s="33" t="str">
        <f t="shared" si="185"/>
        <v/>
      </c>
      <c r="AZ56" s="33" t="str">
        <f t="shared" si="186"/>
        <v/>
      </c>
      <c r="BA56" s="33" t="str">
        <f t="shared" si="187"/>
        <v/>
      </c>
      <c r="BB56" s="33" t="str">
        <f t="shared" si="188"/>
        <v/>
      </c>
      <c r="BC56" s="34" t="str">
        <f t="shared" si="189"/>
        <v>0 - 3</v>
      </c>
      <c r="BD56" s="35" t="str">
        <f t="shared" si="190"/>
        <v>-11, -7, -10</v>
      </c>
      <c r="BE56" s="44"/>
      <c r="BF56" s="44"/>
      <c r="BG56" s="37" t="e">
        <f>SUMIF(A55:A58,C56,B55:B58)</f>
        <v>#VALUE!</v>
      </c>
      <c r="BH56" s="38" t="e">
        <f>SUMIF(A55:A58,D56,B55:B58)</f>
        <v>#VALUE!</v>
      </c>
      <c r="BI56" s="10">
        <v>1</v>
      </c>
      <c r="BJ56" s="11">
        <f>1+BJ55</f>
        <v>26</v>
      </c>
      <c r="BK56" s="39">
        <v>1</v>
      </c>
      <c r="BL56" s="62" t="str">
        <f t="shared" si="191"/>
        <v>2 - 4</v>
      </c>
      <c r="BM56" s="40" t="s">
        <v>176</v>
      </c>
      <c r="BN56" s="41" t="s">
        <v>28</v>
      </c>
      <c r="BO56" s="42">
        <v>1</v>
      </c>
      <c r="BP56" s="280"/>
      <c r="BQ56" s="274"/>
      <c r="BR56" s="283" t="s">
        <v>57</v>
      </c>
      <c r="BS56" s="283"/>
      <c r="BT56" s="283"/>
      <c r="BU56" s="45" t="e">
        <v>#VALUE!</v>
      </c>
      <c r="BV56" s="275"/>
      <c r="BW56" s="270"/>
      <c r="BX56" s="271"/>
      <c r="BY56" s="272"/>
      <c r="BZ56" s="277" t="str">
        <f>IF(AI57&lt;AJ57,AR57,IF(AJ57&lt;AI57,AS57," "))</f>
        <v>5,7,4</v>
      </c>
      <c r="CA56" s="277"/>
      <c r="CB56" s="277"/>
      <c r="CC56" s="256" t="str">
        <f>IF(AI55&lt;AJ55,AR55,IF(AJ55&lt;AI55,AS55," "))</f>
        <v>3,2,4</v>
      </c>
      <c r="CD56" s="257"/>
      <c r="CE56" s="258"/>
      <c r="CF56" s="256" t="str">
        <f>IF(AI59&lt;AJ59,AR59,IF(AJ59&lt;AI59,AS59," "))</f>
        <v>9,6,2</v>
      </c>
      <c r="CG56" s="257"/>
      <c r="CH56" s="258"/>
      <c r="CI56" s="108"/>
      <c r="CJ56" s="273"/>
      <c r="CK56" s="251"/>
      <c r="CL56" s="252"/>
    </row>
    <row r="57" spans="1:90" ht="14.4">
      <c r="A57" s="23">
        <v>3</v>
      </c>
      <c r="B57" s="24" t="e">
        <v>#VALUE!</v>
      </c>
      <c r="C57" s="25">
        <v>1</v>
      </c>
      <c r="D57" s="25">
        <v>2</v>
      </c>
      <c r="E57" s="26">
        <v>11</v>
      </c>
      <c r="F57" s="27">
        <v>5</v>
      </c>
      <c r="G57" s="28">
        <v>11</v>
      </c>
      <c r="H57" s="29">
        <v>7</v>
      </c>
      <c r="I57" s="26">
        <v>11</v>
      </c>
      <c r="J57" s="27">
        <v>4</v>
      </c>
      <c r="K57" s="28"/>
      <c r="L57" s="29"/>
      <c r="M57" s="26"/>
      <c r="N57" s="27"/>
      <c r="O57" s="28"/>
      <c r="P57" s="29"/>
      <c r="Q57" s="26"/>
      <c r="R57" s="27"/>
      <c r="S57" s="30">
        <f t="shared" si="154"/>
        <v>1</v>
      </c>
      <c r="T57" s="30">
        <f t="shared" si="155"/>
        <v>0</v>
      </c>
      <c r="U57" s="30">
        <f t="shared" si="156"/>
        <v>1</v>
      </c>
      <c r="V57" s="30">
        <f t="shared" si="157"/>
        <v>0</v>
      </c>
      <c r="W57" s="30">
        <f t="shared" si="158"/>
        <v>1</v>
      </c>
      <c r="X57" s="30">
        <f t="shared" si="159"/>
        <v>0</v>
      </c>
      <c r="Y57" s="30">
        <f t="shared" si="160"/>
        <v>0</v>
      </c>
      <c r="Z57" s="30">
        <f t="shared" si="161"/>
        <v>0</v>
      </c>
      <c r="AA57" s="30">
        <f t="shared" si="162"/>
        <v>0</v>
      </c>
      <c r="AB57" s="30">
        <f t="shared" si="163"/>
        <v>0</v>
      </c>
      <c r="AC57" s="30">
        <f t="shared" si="164"/>
        <v>0</v>
      </c>
      <c r="AD57" s="30">
        <f t="shared" si="165"/>
        <v>0</v>
      </c>
      <c r="AE57" s="30">
        <f t="shared" si="166"/>
        <v>0</v>
      </c>
      <c r="AF57" s="30">
        <f t="shared" si="167"/>
        <v>0</v>
      </c>
      <c r="AG57" s="31">
        <f t="shared" si="168"/>
        <v>3</v>
      </c>
      <c r="AH57" s="31">
        <f t="shared" si="168"/>
        <v>0</v>
      </c>
      <c r="AI57" s="32">
        <f t="shared" si="169"/>
        <v>2</v>
      </c>
      <c r="AJ57" s="32">
        <f t="shared" si="170"/>
        <v>1</v>
      </c>
      <c r="AK57" s="33">
        <f t="shared" si="171"/>
        <v>5</v>
      </c>
      <c r="AL57" s="33">
        <f t="shared" si="172"/>
        <v>7</v>
      </c>
      <c r="AM57" s="33">
        <f t="shared" si="173"/>
        <v>4</v>
      </c>
      <c r="AN57" s="33" t="str">
        <f t="shared" si="174"/>
        <v/>
      </c>
      <c r="AO57" s="33" t="str">
        <f t="shared" si="175"/>
        <v/>
      </c>
      <c r="AP57" s="33" t="str">
        <f t="shared" si="176"/>
        <v/>
      </c>
      <c r="AQ57" s="33" t="str">
        <f t="shared" si="177"/>
        <v/>
      </c>
      <c r="AR57" s="34" t="str">
        <f t="shared" si="178"/>
        <v>3 - 0</v>
      </c>
      <c r="AS57" s="35" t="str">
        <f t="shared" si="179"/>
        <v>5,7,4</v>
      </c>
      <c r="AT57" s="32">
        <f t="shared" si="180"/>
        <v>1</v>
      </c>
      <c r="AU57" s="32">
        <f t="shared" si="181"/>
        <v>2</v>
      </c>
      <c r="AV57" s="33">
        <f t="shared" si="182"/>
        <v>-5</v>
      </c>
      <c r="AW57" s="33">
        <f t="shared" si="183"/>
        <v>-7</v>
      </c>
      <c r="AX57" s="33">
        <f t="shared" si="184"/>
        <v>-4</v>
      </c>
      <c r="AY57" s="33" t="str">
        <f t="shared" si="185"/>
        <v/>
      </c>
      <c r="AZ57" s="33" t="str">
        <f t="shared" si="186"/>
        <v/>
      </c>
      <c r="BA57" s="33" t="str">
        <f t="shared" si="187"/>
        <v/>
      </c>
      <c r="BB57" s="33" t="str">
        <f t="shared" si="188"/>
        <v/>
      </c>
      <c r="BC57" s="34" t="str">
        <f t="shared" si="189"/>
        <v>0 - 3</v>
      </c>
      <c r="BD57" s="35" t="str">
        <f t="shared" si="190"/>
        <v>-5, -7, -4</v>
      </c>
      <c r="BE57" s="36">
        <f>SUMIF(C55:C62,2,AI55:AI62)+SUMIF(D55:D62,2,AJ55:AJ62)</f>
        <v>4</v>
      </c>
      <c r="BF57" s="36">
        <f>IF(BE57&lt;&gt;0,RANK(BE57,BE55:BE61),"")</f>
        <v>2</v>
      </c>
      <c r="BG57" s="37" t="e">
        <f>SUMIF(A55:A58,C57,B55:B58)</f>
        <v>#VALUE!</v>
      </c>
      <c r="BH57" s="38" t="e">
        <f>SUMIF(A55:A58,D57,B55:B58)</f>
        <v>#VALUE!</v>
      </c>
      <c r="BI57" s="10">
        <v>1</v>
      </c>
      <c r="BJ57" s="11">
        <f>1+BJ56</f>
        <v>27</v>
      </c>
      <c r="BK57" s="39">
        <v>2</v>
      </c>
      <c r="BL57" s="63" t="s">
        <v>23</v>
      </c>
      <c r="BM57" s="172" t="s">
        <v>176</v>
      </c>
      <c r="BN57" s="46" t="s">
        <v>29</v>
      </c>
      <c r="BO57" s="47">
        <v>1</v>
      </c>
      <c r="BP57" s="259">
        <v>2</v>
      </c>
      <c r="BQ57" s="260" t="e">
        <f>B56</f>
        <v>#VALUE!</v>
      </c>
      <c r="BR57" s="262" t="s">
        <v>168</v>
      </c>
      <c r="BS57" s="263"/>
      <c r="BT57" s="264"/>
      <c r="BU57" s="43" t="e">
        <v>#VALUE!</v>
      </c>
      <c r="BV57" s="278" t="e">
        <v>#VALUE!</v>
      </c>
      <c r="BW57" s="99"/>
      <c r="BX57" s="48">
        <f>IF(AG57&lt;AH57,AT57,IF(AH57&lt;AG57,AT57," "))</f>
        <v>1</v>
      </c>
      <c r="BY57" s="100"/>
      <c r="BZ57" s="267"/>
      <c r="CA57" s="268"/>
      <c r="CB57" s="269"/>
      <c r="CC57" s="100"/>
      <c r="CD57" s="48">
        <f>IF(AG60&lt;AH60,AI60,IF(AH60&lt;AG60,AI60," "))</f>
        <v>1</v>
      </c>
      <c r="CE57" s="100"/>
      <c r="CF57" s="98"/>
      <c r="CG57" s="94">
        <f>IF(AG56&lt;AH56,AI56,IF(AH56&lt;AG56,AI56," "))</f>
        <v>2</v>
      </c>
      <c r="CH57" s="95"/>
      <c r="CI57" s="107"/>
      <c r="CJ57" s="273">
        <f>BE57</f>
        <v>4</v>
      </c>
      <c r="CK57" s="251" t="s">
        <v>193</v>
      </c>
      <c r="CL57" s="252">
        <f>IF(BF58="",BF57,BF58)</f>
        <v>2</v>
      </c>
    </row>
    <row r="58" spans="1:90" ht="14.4">
      <c r="A58" s="23">
        <v>4</v>
      </c>
      <c r="B58" s="24" t="e">
        <v>#VALUE!</v>
      </c>
      <c r="C58" s="25">
        <v>3</v>
      </c>
      <c r="D58" s="25">
        <v>4</v>
      </c>
      <c r="E58" s="26">
        <v>8</v>
      </c>
      <c r="F58" s="27">
        <v>11</v>
      </c>
      <c r="G58" s="28">
        <v>11</v>
      </c>
      <c r="H58" s="29">
        <v>8</v>
      </c>
      <c r="I58" s="26">
        <v>7</v>
      </c>
      <c r="J58" s="27">
        <v>11</v>
      </c>
      <c r="K58" s="28">
        <v>11</v>
      </c>
      <c r="L58" s="29">
        <v>7</v>
      </c>
      <c r="M58" s="26">
        <v>6</v>
      </c>
      <c r="N58" s="27">
        <v>11</v>
      </c>
      <c r="O58" s="28"/>
      <c r="P58" s="29"/>
      <c r="Q58" s="26"/>
      <c r="R58" s="27"/>
      <c r="S58" s="30">
        <f t="shared" si="154"/>
        <v>0</v>
      </c>
      <c r="T58" s="30">
        <f t="shared" si="155"/>
        <v>1</v>
      </c>
      <c r="U58" s="30">
        <f t="shared" si="156"/>
        <v>1</v>
      </c>
      <c r="V58" s="30">
        <f t="shared" si="157"/>
        <v>0</v>
      </c>
      <c r="W58" s="30">
        <f t="shared" si="158"/>
        <v>0</v>
      </c>
      <c r="X58" s="30">
        <f t="shared" si="159"/>
        <v>1</v>
      </c>
      <c r="Y58" s="30">
        <f t="shared" si="160"/>
        <v>1</v>
      </c>
      <c r="Z58" s="30">
        <f t="shared" si="161"/>
        <v>0</v>
      </c>
      <c r="AA58" s="30">
        <f t="shared" si="162"/>
        <v>0</v>
      </c>
      <c r="AB58" s="30">
        <f t="shared" si="163"/>
        <v>1</v>
      </c>
      <c r="AC58" s="30">
        <f t="shared" si="164"/>
        <v>0</v>
      </c>
      <c r="AD58" s="30">
        <f t="shared" si="165"/>
        <v>0</v>
      </c>
      <c r="AE58" s="30">
        <f t="shared" si="166"/>
        <v>0</v>
      </c>
      <c r="AF58" s="30">
        <f t="shared" si="167"/>
        <v>0</v>
      </c>
      <c r="AG58" s="31">
        <f t="shared" si="168"/>
        <v>2</v>
      </c>
      <c r="AH58" s="31">
        <f t="shared" si="168"/>
        <v>3</v>
      </c>
      <c r="AI58" s="32">
        <f t="shared" si="169"/>
        <v>1</v>
      </c>
      <c r="AJ58" s="32">
        <f t="shared" si="170"/>
        <v>2</v>
      </c>
      <c r="AK58" s="33">
        <f t="shared" si="171"/>
        <v>-8</v>
      </c>
      <c r="AL58" s="33">
        <f t="shared" si="172"/>
        <v>8</v>
      </c>
      <c r="AM58" s="33">
        <f t="shared" si="173"/>
        <v>-7</v>
      </c>
      <c r="AN58" s="33">
        <f t="shared" si="174"/>
        <v>7</v>
      </c>
      <c r="AO58" s="33">
        <f t="shared" si="175"/>
        <v>-6</v>
      </c>
      <c r="AP58" s="33" t="str">
        <f t="shared" si="176"/>
        <v/>
      </c>
      <c r="AQ58" s="33" t="str">
        <f t="shared" si="177"/>
        <v/>
      </c>
      <c r="AR58" s="34" t="str">
        <f t="shared" si="178"/>
        <v>2 - 3</v>
      </c>
      <c r="AS58" s="35" t="str">
        <f t="shared" si="179"/>
        <v>-8,8,-7,7,-6</v>
      </c>
      <c r="AT58" s="32">
        <f t="shared" si="180"/>
        <v>2</v>
      </c>
      <c r="AU58" s="32">
        <f t="shared" si="181"/>
        <v>1</v>
      </c>
      <c r="AV58" s="33">
        <f t="shared" si="182"/>
        <v>8</v>
      </c>
      <c r="AW58" s="33">
        <f t="shared" si="183"/>
        <v>-8</v>
      </c>
      <c r="AX58" s="33">
        <f t="shared" si="184"/>
        <v>7</v>
      </c>
      <c r="AY58" s="33">
        <f t="shared" si="185"/>
        <v>-7</v>
      </c>
      <c r="AZ58" s="33">
        <f t="shared" si="186"/>
        <v>6</v>
      </c>
      <c r="BA58" s="33" t="str">
        <f t="shared" si="187"/>
        <v/>
      </c>
      <c r="BB58" s="33" t="str">
        <f t="shared" si="188"/>
        <v/>
      </c>
      <c r="BC58" s="34" t="str">
        <f t="shared" si="189"/>
        <v>3 - 2</v>
      </c>
      <c r="BD58" s="35" t="str">
        <f t="shared" si="190"/>
        <v>8,-8,7,-7,6</v>
      </c>
      <c r="BE58" s="44"/>
      <c r="BF58" s="44"/>
      <c r="BG58" s="37" t="e">
        <f>SUMIF(A55:A58,C58,B55:B58)</f>
        <v>#VALUE!</v>
      </c>
      <c r="BH58" s="38" t="e">
        <f>SUMIF(A55:A58,D58,B55:B58)</f>
        <v>#VALUE!</v>
      </c>
      <c r="BI58" s="10">
        <v>1</v>
      </c>
      <c r="BJ58" s="11">
        <f>1+BJ57</f>
        <v>28</v>
      </c>
      <c r="BK58" s="39">
        <v>2</v>
      </c>
      <c r="BL58" s="63" t="s">
        <v>24</v>
      </c>
      <c r="BM58" s="172" t="s">
        <v>176</v>
      </c>
      <c r="BN58" s="46" t="s">
        <v>30</v>
      </c>
      <c r="BO58" s="47">
        <v>1</v>
      </c>
      <c r="BP58" s="259"/>
      <c r="BQ58" s="274"/>
      <c r="BR58" s="253" t="s">
        <v>169</v>
      </c>
      <c r="BS58" s="254"/>
      <c r="BT58" s="255"/>
      <c r="BU58" s="45" t="e">
        <v>#VALUE!</v>
      </c>
      <c r="BV58" s="279"/>
      <c r="BW58" s="276" t="str">
        <f>IF(AI57&gt;AJ57,BC57,IF(AJ57&gt;AI57,BD57," "))</f>
        <v>0 - 3</v>
      </c>
      <c r="BX58" s="277"/>
      <c r="BY58" s="277"/>
      <c r="BZ58" s="270"/>
      <c r="CA58" s="271"/>
      <c r="CB58" s="272"/>
      <c r="CC58" s="277" t="str">
        <f>IF(AI60&lt;AJ60,AR60,IF(AJ60&lt;AI60,AS60," "))</f>
        <v>1 - 3</v>
      </c>
      <c r="CD58" s="277"/>
      <c r="CE58" s="277"/>
      <c r="CF58" s="256" t="str">
        <f>IF(AI56&lt;AJ56,AR56,IF(AJ56&lt;AI56,AS56," "))</f>
        <v>11,7,10</v>
      </c>
      <c r="CG58" s="257"/>
      <c r="CH58" s="258"/>
      <c r="CI58" s="108"/>
      <c r="CJ58" s="273"/>
      <c r="CK58" s="251"/>
      <c r="CL58" s="252"/>
    </row>
    <row r="59" spans="1:90" ht="14.4">
      <c r="A59" s="23">
        <v>5</v>
      </c>
      <c r="B59" s="49"/>
      <c r="C59" s="25">
        <v>1</v>
      </c>
      <c r="D59" s="25">
        <v>4</v>
      </c>
      <c r="E59" s="26">
        <v>11</v>
      </c>
      <c r="F59" s="27">
        <v>9</v>
      </c>
      <c r="G59" s="28">
        <v>11</v>
      </c>
      <c r="H59" s="29">
        <v>6</v>
      </c>
      <c r="I59" s="26">
        <v>11</v>
      </c>
      <c r="J59" s="27">
        <v>2</v>
      </c>
      <c r="K59" s="28"/>
      <c r="L59" s="29"/>
      <c r="M59" s="26"/>
      <c r="N59" s="27"/>
      <c r="O59" s="28"/>
      <c r="P59" s="29"/>
      <c r="Q59" s="26"/>
      <c r="R59" s="27"/>
      <c r="S59" s="30">
        <f t="shared" si="154"/>
        <v>1</v>
      </c>
      <c r="T59" s="30">
        <f t="shared" si="155"/>
        <v>0</v>
      </c>
      <c r="U59" s="30">
        <f t="shared" si="156"/>
        <v>1</v>
      </c>
      <c r="V59" s="30">
        <f t="shared" si="157"/>
        <v>0</v>
      </c>
      <c r="W59" s="30">
        <f t="shared" si="158"/>
        <v>1</v>
      </c>
      <c r="X59" s="30">
        <f t="shared" si="159"/>
        <v>0</v>
      </c>
      <c r="Y59" s="30">
        <f t="shared" si="160"/>
        <v>0</v>
      </c>
      <c r="Z59" s="30">
        <f t="shared" si="161"/>
        <v>0</v>
      </c>
      <c r="AA59" s="30">
        <f t="shared" si="162"/>
        <v>0</v>
      </c>
      <c r="AB59" s="30">
        <f t="shared" si="163"/>
        <v>0</v>
      </c>
      <c r="AC59" s="30">
        <f t="shared" si="164"/>
        <v>0</v>
      </c>
      <c r="AD59" s="30">
        <f t="shared" si="165"/>
        <v>0</v>
      </c>
      <c r="AE59" s="30">
        <f t="shared" si="166"/>
        <v>0</v>
      </c>
      <c r="AF59" s="30">
        <f t="shared" si="167"/>
        <v>0</v>
      </c>
      <c r="AG59" s="31">
        <f t="shared" si="168"/>
        <v>3</v>
      </c>
      <c r="AH59" s="31">
        <f t="shared" si="168"/>
        <v>0</v>
      </c>
      <c r="AI59" s="32">
        <f t="shared" si="169"/>
        <v>2</v>
      </c>
      <c r="AJ59" s="32">
        <f t="shared" si="170"/>
        <v>1</v>
      </c>
      <c r="AK59" s="33">
        <f t="shared" si="171"/>
        <v>9</v>
      </c>
      <c r="AL59" s="33">
        <f t="shared" si="172"/>
        <v>6</v>
      </c>
      <c r="AM59" s="33">
        <f t="shared" si="173"/>
        <v>2</v>
      </c>
      <c r="AN59" s="33" t="str">
        <f t="shared" si="174"/>
        <v/>
      </c>
      <c r="AO59" s="33" t="str">
        <f t="shared" si="175"/>
        <v/>
      </c>
      <c r="AP59" s="33" t="str">
        <f t="shared" si="176"/>
        <v/>
      </c>
      <c r="AQ59" s="33" t="str">
        <f t="shared" si="177"/>
        <v/>
      </c>
      <c r="AR59" s="34" t="str">
        <f t="shared" si="178"/>
        <v>3 - 0</v>
      </c>
      <c r="AS59" s="35" t="str">
        <f t="shared" si="179"/>
        <v>9,6,2</v>
      </c>
      <c r="AT59" s="32">
        <f t="shared" si="180"/>
        <v>1</v>
      </c>
      <c r="AU59" s="32">
        <f t="shared" si="181"/>
        <v>2</v>
      </c>
      <c r="AV59" s="33">
        <f t="shared" si="182"/>
        <v>-9</v>
      </c>
      <c r="AW59" s="33">
        <f t="shared" si="183"/>
        <v>-6</v>
      </c>
      <c r="AX59" s="33">
        <f t="shared" si="184"/>
        <v>-2</v>
      </c>
      <c r="AY59" s="33" t="str">
        <f t="shared" si="185"/>
        <v/>
      </c>
      <c r="AZ59" s="33" t="str">
        <f t="shared" si="186"/>
        <v/>
      </c>
      <c r="BA59" s="33" t="str">
        <f t="shared" si="187"/>
        <v/>
      </c>
      <c r="BB59" s="33" t="str">
        <f t="shared" si="188"/>
        <v/>
      </c>
      <c r="BC59" s="34" t="str">
        <f t="shared" si="189"/>
        <v>0 - 3</v>
      </c>
      <c r="BD59" s="35" t="str">
        <f t="shared" si="190"/>
        <v>-9, -6, -2</v>
      </c>
      <c r="BE59" s="36">
        <f>SUMIF(C55:C62,3,AI55:AI62)+SUMIF(D55:D62,3,AJ55:AJ62)</f>
        <v>4</v>
      </c>
      <c r="BF59" s="36">
        <f>IF(BE59&lt;&gt;0,RANK(BE59,BE55:BE61),"")</f>
        <v>2</v>
      </c>
      <c r="BG59" s="37" t="e">
        <f>SUMIF(A55:A58,C59,B55:B58)</f>
        <v>#VALUE!</v>
      </c>
      <c r="BH59" s="38" t="e">
        <f>SUMIF(A55:A58,D59,B55:B58)</f>
        <v>#VALUE!</v>
      </c>
      <c r="BI59" s="10">
        <v>1</v>
      </c>
      <c r="BJ59" s="11">
        <f>1+BJ58</f>
        <v>29</v>
      </c>
      <c r="BK59" s="39">
        <v>3</v>
      </c>
      <c r="BL59" s="64" t="s">
        <v>25</v>
      </c>
      <c r="BM59" s="40" t="s">
        <v>176</v>
      </c>
      <c r="BN59" s="58" t="s">
        <v>31</v>
      </c>
      <c r="BO59" s="42">
        <v>1</v>
      </c>
      <c r="BP59" s="259">
        <v>3</v>
      </c>
      <c r="BQ59" s="260" t="e">
        <f>B57</f>
        <v>#VALUE!</v>
      </c>
      <c r="BR59" s="283" t="s">
        <v>170</v>
      </c>
      <c r="BS59" s="283"/>
      <c r="BT59" s="283"/>
      <c r="BU59" s="43" t="e">
        <v>#VALUE!</v>
      </c>
      <c r="BV59" s="265" t="e">
        <v>#VALUE!</v>
      </c>
      <c r="BW59" s="93"/>
      <c r="BX59" s="94">
        <f>IF(AG55&lt;AH55,AT55,IF(AH55&lt;AG55,AT55," "))</f>
        <v>1</v>
      </c>
      <c r="BY59" s="95"/>
      <c r="BZ59" s="100"/>
      <c r="CA59" s="48">
        <f>IF(AG60&lt;AH60,AT60,IF(AH60&lt;AG60,AT60," "))</f>
        <v>2</v>
      </c>
      <c r="CB59" s="100"/>
      <c r="CC59" s="267"/>
      <c r="CD59" s="268"/>
      <c r="CE59" s="269"/>
      <c r="CF59" s="98"/>
      <c r="CG59" s="94">
        <f>IF(AG58&lt;AH58,AI58,IF(AH58&lt;AG58,AI58," "))</f>
        <v>1</v>
      </c>
      <c r="CH59" s="95"/>
      <c r="CI59" s="107"/>
      <c r="CJ59" s="273">
        <f>BE59</f>
        <v>4</v>
      </c>
      <c r="CK59" s="251" t="s">
        <v>195</v>
      </c>
      <c r="CL59" s="252">
        <v>3</v>
      </c>
    </row>
    <row r="60" spans="1:90" ht="14.4">
      <c r="A60" s="23">
        <v>6</v>
      </c>
      <c r="C60" s="25">
        <v>2</v>
      </c>
      <c r="D60" s="25">
        <v>3</v>
      </c>
      <c r="E60" s="26">
        <v>7</v>
      </c>
      <c r="F60" s="27">
        <v>8</v>
      </c>
      <c r="G60" s="28">
        <v>8</v>
      </c>
      <c r="H60" s="29">
        <v>11</v>
      </c>
      <c r="I60" s="26">
        <v>11</v>
      </c>
      <c r="J60" s="27">
        <v>3</v>
      </c>
      <c r="K60" s="28">
        <v>9</v>
      </c>
      <c r="L60" s="29">
        <v>11</v>
      </c>
      <c r="M60" s="26"/>
      <c r="N60" s="27"/>
      <c r="O60" s="28"/>
      <c r="P60" s="29"/>
      <c r="Q60" s="26"/>
      <c r="R60" s="27"/>
      <c r="S60" s="30">
        <f t="shared" si="154"/>
        <v>0</v>
      </c>
      <c r="T60" s="30">
        <f t="shared" si="155"/>
        <v>1</v>
      </c>
      <c r="U60" s="30">
        <f t="shared" si="156"/>
        <v>0</v>
      </c>
      <c r="V60" s="30">
        <f t="shared" si="157"/>
        <v>1</v>
      </c>
      <c r="W60" s="30">
        <f t="shared" si="158"/>
        <v>1</v>
      </c>
      <c r="X60" s="30">
        <f t="shared" si="159"/>
        <v>0</v>
      </c>
      <c r="Y60" s="30">
        <f t="shared" si="160"/>
        <v>0</v>
      </c>
      <c r="Z60" s="30">
        <f t="shared" si="161"/>
        <v>1</v>
      </c>
      <c r="AA60" s="30">
        <f t="shared" si="162"/>
        <v>0</v>
      </c>
      <c r="AB60" s="30">
        <f t="shared" si="163"/>
        <v>0</v>
      </c>
      <c r="AC60" s="30">
        <f t="shared" si="164"/>
        <v>0</v>
      </c>
      <c r="AD60" s="30">
        <f t="shared" si="165"/>
        <v>0</v>
      </c>
      <c r="AE60" s="30">
        <f t="shared" si="166"/>
        <v>0</v>
      </c>
      <c r="AF60" s="30">
        <f t="shared" si="167"/>
        <v>0</v>
      </c>
      <c r="AG60" s="31">
        <f t="shared" si="168"/>
        <v>1</v>
      </c>
      <c r="AH60" s="31">
        <f t="shared" si="168"/>
        <v>3</v>
      </c>
      <c r="AI60" s="32">
        <f t="shared" si="169"/>
        <v>1</v>
      </c>
      <c r="AJ60" s="32">
        <f t="shared" si="170"/>
        <v>2</v>
      </c>
      <c r="AK60" s="33">
        <f t="shared" si="171"/>
        <v>-7</v>
      </c>
      <c r="AL60" s="33">
        <f t="shared" si="172"/>
        <v>-8</v>
      </c>
      <c r="AM60" s="33">
        <f t="shared" si="173"/>
        <v>3</v>
      </c>
      <c r="AN60" s="33">
        <f t="shared" si="174"/>
        <v>-9</v>
      </c>
      <c r="AO60" s="33" t="str">
        <f t="shared" si="175"/>
        <v/>
      </c>
      <c r="AP60" s="33" t="str">
        <f t="shared" si="176"/>
        <v/>
      </c>
      <c r="AQ60" s="33" t="str">
        <f t="shared" si="177"/>
        <v/>
      </c>
      <c r="AR60" s="34" t="str">
        <f t="shared" si="178"/>
        <v>1 - 3</v>
      </c>
      <c r="AS60" s="35" t="str">
        <f t="shared" si="179"/>
        <v>-7,-8,3,-9</v>
      </c>
      <c r="AT60" s="32">
        <f t="shared" si="180"/>
        <v>2</v>
      </c>
      <c r="AU60" s="32">
        <f t="shared" si="181"/>
        <v>1</v>
      </c>
      <c r="AV60" s="33">
        <f t="shared" si="182"/>
        <v>7</v>
      </c>
      <c r="AW60" s="33">
        <f t="shared" si="183"/>
        <v>8</v>
      </c>
      <c r="AX60" s="33">
        <f t="shared" si="184"/>
        <v>-3</v>
      </c>
      <c r="AY60" s="33">
        <f t="shared" si="185"/>
        <v>9</v>
      </c>
      <c r="AZ60" s="33" t="str">
        <f t="shared" si="186"/>
        <v/>
      </c>
      <c r="BA60" s="33" t="str">
        <f t="shared" si="187"/>
        <v/>
      </c>
      <c r="BB60" s="33" t="str">
        <f t="shared" si="188"/>
        <v/>
      </c>
      <c r="BC60" s="34" t="str">
        <f t="shared" si="189"/>
        <v>3 - 1</v>
      </c>
      <c r="BD60" s="35" t="str">
        <f t="shared" si="190"/>
        <v>7,8,-3,9</v>
      </c>
      <c r="BE60" s="44"/>
      <c r="BF60" s="44"/>
      <c r="BG60" s="37" t="e">
        <f>SUMIF(A55:A58,C60,B55:B58)</f>
        <v>#VALUE!</v>
      </c>
      <c r="BH60" s="38" t="e">
        <f>SUMIF(A55:A58,D60,B55:B58)</f>
        <v>#VALUE!</v>
      </c>
      <c r="BI60" s="10">
        <v>1</v>
      </c>
      <c r="BJ60" s="11">
        <f>1+BJ59</f>
        <v>30</v>
      </c>
      <c r="BK60" s="39">
        <v>3</v>
      </c>
      <c r="BL60" s="65" t="s">
        <v>26</v>
      </c>
      <c r="BM60" s="149" t="s">
        <v>176</v>
      </c>
      <c r="BN60" s="50" t="s">
        <v>32</v>
      </c>
      <c r="BO60" s="51">
        <v>1</v>
      </c>
      <c r="BP60" s="259"/>
      <c r="BQ60" s="274"/>
      <c r="BR60" s="283" t="s">
        <v>171</v>
      </c>
      <c r="BS60" s="283"/>
      <c r="BT60" s="283"/>
      <c r="BU60" s="45" t="e">
        <v>#VALUE!</v>
      </c>
      <c r="BV60" s="275"/>
      <c r="BW60" s="256" t="str">
        <f>IF(AI55&gt;AJ55,BC55,IF(AJ55&gt;AI55,BD55," "))</f>
        <v>0 - 3</v>
      </c>
      <c r="BX60" s="257"/>
      <c r="BY60" s="258"/>
      <c r="BZ60" s="277" t="str">
        <f>IF(AI60&gt;AJ60,BC60,IF(AJ60&gt;AI60,BD60," "))</f>
        <v>7,8,-3,9</v>
      </c>
      <c r="CA60" s="277"/>
      <c r="CB60" s="277"/>
      <c r="CC60" s="270"/>
      <c r="CD60" s="271"/>
      <c r="CE60" s="272"/>
      <c r="CF60" s="256" t="str">
        <f>IF(AI58&lt;AJ58,AR58,IF(AJ58&lt;AI58,AS58," "))</f>
        <v>2 - 3</v>
      </c>
      <c r="CG60" s="257"/>
      <c r="CH60" s="258"/>
      <c r="CI60" s="108"/>
      <c r="CJ60" s="273"/>
      <c r="CK60" s="251"/>
      <c r="CL60" s="252"/>
    </row>
    <row r="61" spans="1:90" ht="14.4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V61" s="2"/>
      <c r="AW61" s="2"/>
      <c r="AX61" s="2"/>
      <c r="AY61" s="2"/>
      <c r="AZ61" s="2"/>
      <c r="BE61" s="36">
        <f>SUMIF(C55:C62,4,AI55:AI62)+SUMIF(D55:D62,4,AJ55:AJ62)</f>
        <v>4</v>
      </c>
      <c r="BF61" s="36">
        <f>IF(BE61&lt;&gt;0,RANK(BE61,BE55:BE61),"")</f>
        <v>2</v>
      </c>
      <c r="BG61" s="52"/>
      <c r="BH61" s="52"/>
      <c r="BK61" s="19"/>
      <c r="BP61" s="259">
        <v>4</v>
      </c>
      <c r="BQ61" s="260" t="e">
        <f>B58</f>
        <v>#VALUE!</v>
      </c>
      <c r="BR61" s="262" t="s">
        <v>172</v>
      </c>
      <c r="BS61" s="263"/>
      <c r="BT61" s="264"/>
      <c r="BU61" s="43" t="e">
        <v>#VALUE!</v>
      </c>
      <c r="BV61" s="278" t="e">
        <v>#VALUE!</v>
      </c>
      <c r="BW61" s="99"/>
      <c r="BX61" s="48">
        <f>IF(AG59&lt;AH59,AT59,IF(AH59&lt;AG59,AT59," "))</f>
        <v>1</v>
      </c>
      <c r="BY61" s="100"/>
      <c r="BZ61" s="96"/>
      <c r="CA61" s="94">
        <f>IF(AG56&lt;AH56,AT56,IF(AH56&lt;AG56,AT56," "))</f>
        <v>1</v>
      </c>
      <c r="CB61" s="95"/>
      <c r="CC61" s="100"/>
      <c r="CD61" s="48">
        <f>IF(AG58&lt;AH58,AT58,IF(AH58&lt;AG58,AT58," "))</f>
        <v>2</v>
      </c>
      <c r="CE61" s="100"/>
      <c r="CF61" s="267"/>
      <c r="CG61" s="268"/>
      <c r="CH61" s="269"/>
      <c r="CI61" s="107"/>
      <c r="CJ61" s="273">
        <f>BE61</f>
        <v>4</v>
      </c>
      <c r="CK61" s="251" t="s">
        <v>194</v>
      </c>
      <c r="CL61" s="252">
        <v>4</v>
      </c>
    </row>
    <row r="62" spans="1:90" ht="14.4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V62" s="2"/>
      <c r="AW62" s="2"/>
      <c r="AX62" s="2"/>
      <c r="AY62" s="2"/>
      <c r="AZ62" s="2"/>
      <c r="BE62" s="44"/>
      <c r="BF62" s="44"/>
      <c r="BG62" s="52"/>
      <c r="BH62" s="52"/>
      <c r="BK62" s="59"/>
      <c r="BL62" s="53"/>
      <c r="BM62" s="54"/>
      <c r="BN62" s="55"/>
      <c r="BO62" s="56"/>
      <c r="BP62" s="259"/>
      <c r="BQ62" s="261"/>
      <c r="BR62" s="253" t="s">
        <v>178</v>
      </c>
      <c r="BS62" s="254"/>
      <c r="BT62" s="255"/>
      <c r="BU62" s="57" t="e">
        <v>#VALUE!</v>
      </c>
      <c r="BV62" s="301"/>
      <c r="BW62" s="300" t="str">
        <f>IF(AI59&gt;AJ59,BC59,IF(AJ59&gt;AI59,BD59," "))</f>
        <v>0 - 3</v>
      </c>
      <c r="BX62" s="257"/>
      <c r="BY62" s="257"/>
      <c r="BZ62" s="256" t="str">
        <f>IF(AI56&gt;AJ56,BC56,IF(AJ56&gt;AI56,BD56," "))</f>
        <v>0 - 3</v>
      </c>
      <c r="CA62" s="257"/>
      <c r="CB62" s="258"/>
      <c r="CC62" s="257" t="str">
        <f>IF(AI58&gt;AJ58,BC58,IF(AJ58&gt;AI58,BD58," "))</f>
        <v>8,-8,7,-7,6</v>
      </c>
      <c r="CD62" s="257"/>
      <c r="CE62" s="257"/>
      <c r="CF62" s="270"/>
      <c r="CG62" s="271"/>
      <c r="CH62" s="272"/>
      <c r="CI62" s="109"/>
      <c r="CJ62" s="273"/>
      <c r="CK62" s="251"/>
      <c r="CL62" s="252"/>
    </row>
    <row r="63" spans="1:90" ht="16.2">
      <c r="Z63" s="8"/>
      <c r="BK63" s="19"/>
      <c r="BL63" s="289" t="str">
        <f>C64</f>
        <v>Женщины. Подгруппа 2</v>
      </c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</row>
    <row r="64" spans="1:90" ht="14.4">
      <c r="A64" s="12">
        <f>1+A54</f>
        <v>2</v>
      </c>
      <c r="B64" s="13">
        <v>4</v>
      </c>
      <c r="C64" s="14" t="s">
        <v>20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>
        <f>1+R54</f>
        <v>2</v>
      </c>
      <c r="Z64" s="8"/>
      <c r="AR64" s="17" t="e">
        <f>IF(B65=0,0,(IF(B66=0,1,IF(B67=0,2,IF(B68=0,3,IF(B68&gt;0,4))))))</f>
        <v>#VALUE!</v>
      </c>
      <c r="BC64" s="17">
        <f>IF(BE64=15,3,IF(BE64&gt;15,4))</f>
        <v>3</v>
      </c>
      <c r="BE64" s="18">
        <f>SUM(BE65,BE67,BE69,BE71)</f>
        <v>15</v>
      </c>
      <c r="BF64" s="18">
        <f>SUM(BF65,BF67,BF69,BF71)</f>
        <v>9</v>
      </c>
      <c r="BK64" s="19"/>
      <c r="BL64" s="20" t="s">
        <v>6</v>
      </c>
      <c r="BM64" s="21" t="s">
        <v>7</v>
      </c>
      <c r="BN64" s="21" t="s">
        <v>8</v>
      </c>
      <c r="BO64" s="22" t="s">
        <v>9</v>
      </c>
      <c r="BP64" s="105" t="s">
        <v>10</v>
      </c>
      <c r="BQ64" s="290" t="s">
        <v>11</v>
      </c>
      <c r="BR64" s="290"/>
      <c r="BS64" s="290"/>
      <c r="BT64" s="290"/>
      <c r="BU64" s="291" t="s">
        <v>12</v>
      </c>
      <c r="BV64" s="291"/>
      <c r="BW64" s="292">
        <v>1</v>
      </c>
      <c r="BX64" s="292"/>
      <c r="BY64" s="292"/>
      <c r="BZ64" s="292">
        <v>2</v>
      </c>
      <c r="CA64" s="292"/>
      <c r="CB64" s="292"/>
      <c r="CC64" s="292">
        <v>3</v>
      </c>
      <c r="CD64" s="292"/>
      <c r="CE64" s="292"/>
      <c r="CF64" s="292">
        <v>4</v>
      </c>
      <c r="CG64" s="292"/>
      <c r="CH64" s="292"/>
      <c r="CI64" s="106"/>
      <c r="CJ64" s="206" t="s">
        <v>1</v>
      </c>
      <c r="CK64" s="206" t="s">
        <v>2</v>
      </c>
      <c r="CL64" s="206" t="s">
        <v>3</v>
      </c>
    </row>
    <row r="65" spans="1:90" ht="14.4">
      <c r="A65" s="23">
        <v>1</v>
      </c>
      <c r="B65" s="24" t="e">
        <v>#VALUE!</v>
      </c>
      <c r="C65" s="25">
        <v>1</v>
      </c>
      <c r="D65" s="25">
        <v>3</v>
      </c>
      <c r="E65" s="26">
        <v>11</v>
      </c>
      <c r="F65" s="27">
        <v>4</v>
      </c>
      <c r="G65" s="28">
        <v>11</v>
      </c>
      <c r="H65" s="29">
        <v>3</v>
      </c>
      <c r="I65" s="26">
        <v>11</v>
      </c>
      <c r="J65" s="27">
        <v>7</v>
      </c>
      <c r="K65" s="28"/>
      <c r="L65" s="29"/>
      <c r="M65" s="26"/>
      <c r="N65" s="27"/>
      <c r="O65" s="28"/>
      <c r="P65" s="29"/>
      <c r="Q65" s="26"/>
      <c r="R65" s="27"/>
      <c r="S65" s="30">
        <f t="shared" ref="S65:S70" si="192">IF(E65="wo",0,IF(F65="wo",1,IF(E65&gt;F65,1,0)))</f>
        <v>1</v>
      </c>
      <c r="T65" s="30">
        <f t="shared" ref="T65:T70" si="193">IF(E65="wo",1,IF(F65="wo",0,IF(F65&gt;E65,1,0)))</f>
        <v>0</v>
      </c>
      <c r="U65" s="30">
        <f t="shared" ref="U65:U70" si="194">IF(G65="wo",0,IF(H65="wo",1,IF(G65&gt;H65,1,0)))</f>
        <v>1</v>
      </c>
      <c r="V65" s="30">
        <f t="shared" ref="V65:V70" si="195">IF(G65="wo",1,IF(H65="wo",0,IF(H65&gt;G65,1,0)))</f>
        <v>0</v>
      </c>
      <c r="W65" s="30">
        <f t="shared" ref="W65:W70" si="196">IF(I65="wo",0,IF(J65="wo",1,IF(I65&gt;J65,1,0)))</f>
        <v>1</v>
      </c>
      <c r="X65" s="30">
        <f t="shared" ref="X65:X70" si="197">IF(I65="wo",1,IF(J65="wo",0,IF(J65&gt;I65,1,0)))</f>
        <v>0</v>
      </c>
      <c r="Y65" s="30">
        <f t="shared" ref="Y65:Y70" si="198">IF(K65="wo",0,IF(L65="wo",1,IF(K65&gt;L65,1,0)))</f>
        <v>0</v>
      </c>
      <c r="Z65" s="30">
        <f t="shared" ref="Z65:Z70" si="199">IF(K65="wo",1,IF(L65="wo",0,IF(L65&gt;K65,1,0)))</f>
        <v>0</v>
      </c>
      <c r="AA65" s="30">
        <f t="shared" ref="AA65:AA70" si="200">IF(M65="wo",0,IF(N65="wo",1,IF(M65&gt;N65,1,0)))</f>
        <v>0</v>
      </c>
      <c r="AB65" s="30">
        <f t="shared" ref="AB65:AB70" si="201">IF(M65="wo",1,IF(N65="wo",0,IF(N65&gt;M65,1,0)))</f>
        <v>0</v>
      </c>
      <c r="AC65" s="30">
        <f t="shared" ref="AC65:AC70" si="202">IF(O65="wo",0,IF(P65="wo",1,IF(O65&gt;P65,1,0)))</f>
        <v>0</v>
      </c>
      <c r="AD65" s="30">
        <f t="shared" ref="AD65:AD70" si="203">IF(O65="wo",1,IF(P65="wo",0,IF(P65&gt;O65,1,0)))</f>
        <v>0</v>
      </c>
      <c r="AE65" s="30">
        <f t="shared" ref="AE65:AE70" si="204">IF(Q65="wo",0,IF(R65="wo",1,IF(Q65&gt;R65,1,0)))</f>
        <v>0</v>
      </c>
      <c r="AF65" s="30">
        <f t="shared" ref="AF65:AF70" si="205">IF(Q65="wo",1,IF(R65="wo",0,IF(R65&gt;Q65,1,0)))</f>
        <v>0</v>
      </c>
      <c r="AG65" s="31">
        <f t="shared" ref="AG65:AH70" si="206">IF(E65="wo","wo",+S65+U65+W65+Y65+AA65+AC65+AE65)</f>
        <v>3</v>
      </c>
      <c r="AH65" s="31">
        <f t="shared" si="206"/>
        <v>0</v>
      </c>
      <c r="AI65" s="32">
        <f t="shared" ref="AI65:AI70" si="207">IF(E65="",0,IF(E65="wo",0,IF(F65="wo",2,IF(AG65=AH65,0,IF(AG65&gt;AH65,2,1)))))</f>
        <v>2</v>
      </c>
      <c r="AJ65" s="32">
        <f t="shared" ref="AJ65:AJ70" si="208">IF(F65="",0,IF(F65="wo",0,IF(E65="wo",2,IF(AH65=AG65,0,IF(AH65&gt;AG65,2,1)))))</f>
        <v>1</v>
      </c>
      <c r="AK65" s="33">
        <f t="shared" ref="AK65:AK70" si="209">IF(E65="","",IF(E65="wo",0,IF(F65="wo",0,IF(E65=F65,"ERROR",IF(E65&gt;F65,F65,-1*E65)))))</f>
        <v>4</v>
      </c>
      <c r="AL65" s="33">
        <f t="shared" ref="AL65:AL70" si="210">IF(G65="","",IF(G65="wo",0,IF(H65="wo",0,IF(G65=H65,"ERROR",IF(G65&gt;H65,H65,-1*G65)))))</f>
        <v>3</v>
      </c>
      <c r="AM65" s="33">
        <f t="shared" ref="AM65:AM70" si="211">IF(I65="","",IF(I65="wo",0,IF(J65="wo",0,IF(I65=J65,"ERROR",IF(I65&gt;J65,J65,-1*I65)))))</f>
        <v>7</v>
      </c>
      <c r="AN65" s="33" t="str">
        <f t="shared" ref="AN65:AN70" si="212">IF(K65="","",IF(K65="wo",0,IF(L65="wo",0,IF(K65=L65,"ERROR",IF(K65&gt;L65,L65,-1*K65)))))</f>
        <v/>
      </c>
      <c r="AO65" s="33" t="str">
        <f t="shared" ref="AO65:AO70" si="213">IF(M65="","",IF(M65="wo",0,IF(N65="wo",0,IF(M65=N65,"ERROR",IF(M65&gt;N65,N65,-1*M65)))))</f>
        <v/>
      </c>
      <c r="AP65" s="33" t="str">
        <f t="shared" ref="AP65:AP70" si="214">IF(O65="","",IF(O65="wo",0,IF(P65="wo",0,IF(O65=P65,"ERROR",IF(O65&gt;P65,P65,-1*O65)))))</f>
        <v/>
      </c>
      <c r="AQ65" s="33" t="str">
        <f t="shared" ref="AQ65:AQ70" si="215">IF(Q65="","",IF(Q65="wo",0,IF(R65="wo",0,IF(Q65=R65,"ERROR",IF(Q65&gt;R65,R65,-1*Q65)))))</f>
        <v/>
      </c>
      <c r="AR65" s="34" t="str">
        <f t="shared" ref="AR65:AR70" si="216">CONCATENATE(AG65," - ",AH65)</f>
        <v>3 - 0</v>
      </c>
      <c r="AS65" s="35" t="str">
        <f t="shared" ref="AS65:AS70" si="217">IF(E65="","",(IF(K65="",AK65&amp;","&amp;AL65&amp;","&amp;AM65,IF(M65="",AK65&amp;","&amp;AL65&amp;","&amp;AM65&amp;","&amp;AN65,IF(O65="",AK65&amp;","&amp;AL65&amp;","&amp;AM65&amp;","&amp;AN65&amp;","&amp;AO65,IF(Q65="",AK65&amp;","&amp;AL65&amp;","&amp;AM65&amp;","&amp;AN65&amp;","&amp;AO65&amp;","&amp;AP65,AK65&amp;","&amp;AL65&amp;","&amp;AM65&amp;","&amp;AN65&amp;","&amp;AO65&amp;","&amp;AP65&amp;","&amp;AQ65))))))</f>
        <v>4,3,7</v>
      </c>
      <c r="AT65" s="32">
        <f t="shared" ref="AT65:AT70" si="218">IF(F65="",0,IF(F65="wo",0,IF(E65="wo",2,IF(AH65=AG65,0,IF(AH65&gt;AG65,2,1)))))</f>
        <v>1</v>
      </c>
      <c r="AU65" s="32">
        <f t="shared" ref="AU65:AU70" si="219">IF(E65="",0,IF(E65="wo",0,IF(F65="wo",2,IF(AG65=AH65,0,IF(AG65&gt;AH65,2,1)))))</f>
        <v>2</v>
      </c>
      <c r="AV65" s="33">
        <f t="shared" ref="AV65:AV70" si="220">IF(F65="","",IF(F65="wo",0,IF(E65="wo",0,IF(F65=E65,"ERROR",IF(F65&gt;E65,E65,-1*F65)))))</f>
        <v>-4</v>
      </c>
      <c r="AW65" s="33">
        <f t="shared" ref="AW65:AW70" si="221">IF(H65="","",IF(H65="wo",0,IF(G65="wo",0,IF(H65=G65,"ERROR",IF(H65&gt;G65,G65,-1*H65)))))</f>
        <v>-3</v>
      </c>
      <c r="AX65" s="33">
        <f t="shared" ref="AX65:AX70" si="222">IF(J65="","",IF(J65="wo",0,IF(I65="wo",0,IF(J65=I65,"ERROR",IF(J65&gt;I65,I65,-1*J65)))))</f>
        <v>-7</v>
      </c>
      <c r="AY65" s="33" t="str">
        <f t="shared" ref="AY65:AY70" si="223">IF(L65="","",IF(L65="wo",0,IF(K65="wo",0,IF(L65=K65,"ERROR",IF(L65&gt;K65,K65,-1*L65)))))</f>
        <v/>
      </c>
      <c r="AZ65" s="33" t="str">
        <f t="shared" ref="AZ65:AZ70" si="224">IF(N65="","",IF(N65="wo",0,IF(M65="wo",0,IF(N65=M65,"ERROR",IF(N65&gt;M65,M65,-1*N65)))))</f>
        <v/>
      </c>
      <c r="BA65" s="33" t="str">
        <f t="shared" ref="BA65:BA70" si="225">IF(P65="","",IF(P65="wo",0,IF(O65="wo",0,IF(P65=O65,"ERROR",IF(P65&gt;O65,O65,-1*P65)))))</f>
        <v/>
      </c>
      <c r="BB65" s="33" t="str">
        <f t="shared" ref="BB65:BB70" si="226">IF(R65="","",IF(R65="wo",0,IF(Q65="wo",0,IF(R65=Q65,"ERROR",IF(R65&gt;Q65,Q65,-1*R65)))))</f>
        <v/>
      </c>
      <c r="BC65" s="34" t="str">
        <f t="shared" ref="BC65:BC70" si="227">CONCATENATE(AH65," - ",AG65)</f>
        <v>0 - 3</v>
      </c>
      <c r="BD65" s="35" t="str">
        <f t="shared" ref="BD65:BD70" si="228">IF(E65="","",(IF(K65="",AV65&amp;", "&amp;AW65&amp;", "&amp;AX65,IF(M65="",AV65&amp;","&amp;AW65&amp;","&amp;AX65&amp;","&amp;AY65,IF(O65="",AV65&amp;","&amp;AW65&amp;","&amp;AX65&amp;","&amp;AY65&amp;","&amp;AZ65,IF(Q65="",AV65&amp;","&amp;AW65&amp;","&amp;AX65&amp;","&amp;AY65&amp;","&amp;AZ65&amp;","&amp;BA65,AV65&amp;","&amp;AW65&amp;","&amp;AX65&amp;","&amp;AY65&amp;","&amp;AZ65&amp;","&amp;BA65&amp;","&amp;BB65))))))</f>
        <v>-4, -3, -7</v>
      </c>
      <c r="BE65" s="36">
        <f>SUMIF(C65:C72,1,AI65:AI72)+SUMIF(D65:D72,1,AJ65:AJ72)</f>
        <v>4</v>
      </c>
      <c r="BF65" s="36">
        <f>IF(BE65&lt;&gt;0,RANK(BE65,BE65:BE71),"")</f>
        <v>2</v>
      </c>
      <c r="BG65" s="37" t="e">
        <f>SUMIF(A65:A68,C65,B65:B68)</f>
        <v>#VALUE!</v>
      </c>
      <c r="BH65" s="38" t="e">
        <f>SUMIF(A65:A68,D65,B65:B68)</f>
        <v>#VALUE!</v>
      </c>
      <c r="BI65" s="10">
        <f t="shared" ref="BI65:BI70" si="229">1+BI55</f>
        <v>2</v>
      </c>
      <c r="BJ65" s="11">
        <f>1*BJ60+1</f>
        <v>31</v>
      </c>
      <c r="BK65" s="39">
        <v>1</v>
      </c>
      <c r="BL65" s="173" t="s">
        <v>5</v>
      </c>
      <c r="BM65" s="40" t="s">
        <v>176</v>
      </c>
      <c r="BN65" s="41" t="s">
        <v>27</v>
      </c>
      <c r="BO65" s="42">
        <v>2</v>
      </c>
      <c r="BP65" s="280">
        <v>1</v>
      </c>
      <c r="BQ65" s="281" t="e">
        <f>B65</f>
        <v>#VALUE!</v>
      </c>
      <c r="BR65" s="283" t="s">
        <v>51</v>
      </c>
      <c r="BS65" s="283"/>
      <c r="BT65" s="283"/>
      <c r="BU65" s="101" t="e">
        <v>#VALUE!</v>
      </c>
      <c r="BV65" s="285" t="e">
        <v>#VALUE!</v>
      </c>
      <c r="BW65" s="286"/>
      <c r="BX65" s="287"/>
      <c r="BY65" s="288"/>
      <c r="BZ65" s="97"/>
      <c r="CA65" s="48">
        <f>IF(AG67&lt;AH67,AI67,IF(AH67&lt;AG67,AI67," "))</f>
        <v>2</v>
      </c>
      <c r="CB65" s="100"/>
      <c r="CC65" s="104"/>
      <c r="CD65" s="48">
        <f>IF(AG65&lt;AH65,AI65,IF(AH65&lt;AG65,AI65," "))</f>
        <v>2</v>
      </c>
      <c r="CE65" s="103"/>
      <c r="CF65" s="96"/>
      <c r="CG65" s="94">
        <v>2</v>
      </c>
      <c r="CH65" s="95"/>
      <c r="CI65" s="107"/>
      <c r="CJ65" s="273">
        <v>6</v>
      </c>
      <c r="CK65" s="251"/>
      <c r="CL65" s="252">
        <v>1</v>
      </c>
    </row>
    <row r="66" spans="1:90" ht="14.4">
      <c r="A66" s="23">
        <v>2</v>
      </c>
      <c r="B66" s="24" t="e">
        <v>#VALUE!</v>
      </c>
      <c r="C66" s="25">
        <v>2</v>
      </c>
      <c r="D66" s="25">
        <v>4</v>
      </c>
      <c r="E66" s="26">
        <v>3</v>
      </c>
      <c r="F66" s="27">
        <v>11</v>
      </c>
      <c r="G66" s="28">
        <v>11</v>
      </c>
      <c r="H66" s="29">
        <v>9</v>
      </c>
      <c r="I66" s="26">
        <v>11</v>
      </c>
      <c r="J66" s="27">
        <v>2</v>
      </c>
      <c r="K66" s="28">
        <v>11</v>
      </c>
      <c r="L66" s="29">
        <v>6</v>
      </c>
      <c r="M66" s="26"/>
      <c r="N66" s="27"/>
      <c r="O66" s="28"/>
      <c r="P66" s="29"/>
      <c r="Q66" s="26"/>
      <c r="R66" s="27"/>
      <c r="S66" s="30">
        <f t="shared" si="192"/>
        <v>0</v>
      </c>
      <c r="T66" s="30">
        <f t="shared" si="193"/>
        <v>1</v>
      </c>
      <c r="U66" s="30">
        <f t="shared" si="194"/>
        <v>1</v>
      </c>
      <c r="V66" s="30">
        <f t="shared" si="195"/>
        <v>0</v>
      </c>
      <c r="W66" s="30">
        <f t="shared" si="196"/>
        <v>1</v>
      </c>
      <c r="X66" s="30">
        <f t="shared" si="197"/>
        <v>0</v>
      </c>
      <c r="Y66" s="30">
        <f t="shared" si="198"/>
        <v>1</v>
      </c>
      <c r="Z66" s="30">
        <f t="shared" si="199"/>
        <v>0</v>
      </c>
      <c r="AA66" s="30">
        <f t="shared" si="200"/>
        <v>0</v>
      </c>
      <c r="AB66" s="30">
        <f t="shared" si="201"/>
        <v>0</v>
      </c>
      <c r="AC66" s="30">
        <f t="shared" si="202"/>
        <v>0</v>
      </c>
      <c r="AD66" s="30">
        <f t="shared" si="203"/>
        <v>0</v>
      </c>
      <c r="AE66" s="30">
        <f t="shared" si="204"/>
        <v>0</v>
      </c>
      <c r="AF66" s="30">
        <f t="shared" si="205"/>
        <v>0</v>
      </c>
      <c r="AG66" s="31">
        <f t="shared" si="206"/>
        <v>3</v>
      </c>
      <c r="AH66" s="31">
        <f t="shared" si="206"/>
        <v>1</v>
      </c>
      <c r="AI66" s="32">
        <f t="shared" si="207"/>
        <v>2</v>
      </c>
      <c r="AJ66" s="32">
        <f t="shared" si="208"/>
        <v>1</v>
      </c>
      <c r="AK66" s="33">
        <f t="shared" si="209"/>
        <v>-3</v>
      </c>
      <c r="AL66" s="33">
        <f t="shared" si="210"/>
        <v>9</v>
      </c>
      <c r="AM66" s="33">
        <f t="shared" si="211"/>
        <v>2</v>
      </c>
      <c r="AN66" s="33">
        <f t="shared" si="212"/>
        <v>6</v>
      </c>
      <c r="AO66" s="33" t="str">
        <f t="shared" si="213"/>
        <v/>
      </c>
      <c r="AP66" s="33" t="str">
        <f t="shared" si="214"/>
        <v/>
      </c>
      <c r="AQ66" s="33" t="str">
        <f t="shared" si="215"/>
        <v/>
      </c>
      <c r="AR66" s="34" t="str">
        <f t="shared" si="216"/>
        <v>3 - 1</v>
      </c>
      <c r="AS66" s="35" t="str">
        <f t="shared" si="217"/>
        <v>-3,9,2,6</v>
      </c>
      <c r="AT66" s="32">
        <f t="shared" si="218"/>
        <v>1</v>
      </c>
      <c r="AU66" s="32">
        <f t="shared" si="219"/>
        <v>2</v>
      </c>
      <c r="AV66" s="33">
        <f t="shared" si="220"/>
        <v>3</v>
      </c>
      <c r="AW66" s="33">
        <f t="shared" si="221"/>
        <v>-9</v>
      </c>
      <c r="AX66" s="33">
        <f t="shared" si="222"/>
        <v>-2</v>
      </c>
      <c r="AY66" s="33">
        <f t="shared" si="223"/>
        <v>-6</v>
      </c>
      <c r="AZ66" s="33" t="str">
        <f t="shared" si="224"/>
        <v/>
      </c>
      <c r="BA66" s="33" t="str">
        <f t="shared" si="225"/>
        <v/>
      </c>
      <c r="BB66" s="33" t="str">
        <f t="shared" si="226"/>
        <v/>
      </c>
      <c r="BC66" s="34" t="str">
        <f t="shared" si="227"/>
        <v>1 - 3</v>
      </c>
      <c r="BD66" s="35" t="str">
        <f t="shared" si="228"/>
        <v>3,-9,-2,-6</v>
      </c>
      <c r="BE66" s="44"/>
      <c r="BF66" s="44"/>
      <c r="BG66" s="37" t="e">
        <f>SUMIF(A65:A68,C66,B65:B68)</f>
        <v>#VALUE!</v>
      </c>
      <c r="BH66" s="38" t="e">
        <f>SUMIF(A65:A68,D66,B65:B68)</f>
        <v>#VALUE!</v>
      </c>
      <c r="BI66" s="10">
        <f t="shared" si="229"/>
        <v>2</v>
      </c>
      <c r="BJ66" s="11">
        <f>1+BJ65</f>
        <v>32</v>
      </c>
      <c r="BK66" s="39">
        <v>1</v>
      </c>
      <c r="BL66" s="173" t="s">
        <v>125</v>
      </c>
      <c r="BM66" s="40" t="s">
        <v>176</v>
      </c>
      <c r="BN66" s="41" t="s">
        <v>28</v>
      </c>
      <c r="BO66" s="42">
        <v>2</v>
      </c>
      <c r="BP66" s="280"/>
      <c r="BQ66" s="274"/>
      <c r="BR66" s="283" t="s">
        <v>52</v>
      </c>
      <c r="BS66" s="283"/>
      <c r="BT66" s="283"/>
      <c r="BU66" s="45" t="e">
        <v>#VALUE!</v>
      </c>
      <c r="BV66" s="275"/>
      <c r="BW66" s="270"/>
      <c r="BX66" s="271"/>
      <c r="BY66" s="272"/>
      <c r="BZ66" s="277" t="str">
        <f>IF(AI67&lt;AJ67,AR67,IF(AJ67&lt;AI67,AS67," "))</f>
        <v>5,5,5</v>
      </c>
      <c r="CA66" s="277"/>
      <c r="CB66" s="277"/>
      <c r="CC66" s="256" t="str">
        <f>IF(AI65&lt;AJ65,AR65,IF(AJ65&lt;AI65,AS65," "))</f>
        <v>4,3,7</v>
      </c>
      <c r="CD66" s="257"/>
      <c r="CE66" s="258"/>
      <c r="CF66" s="256" t="s">
        <v>186</v>
      </c>
      <c r="CG66" s="257"/>
      <c r="CH66" s="258"/>
      <c r="CI66" s="108"/>
      <c r="CJ66" s="273"/>
      <c r="CK66" s="251"/>
      <c r="CL66" s="252"/>
    </row>
    <row r="67" spans="1:90" ht="14.4">
      <c r="A67" s="23">
        <v>3</v>
      </c>
      <c r="B67" s="24" t="e">
        <v>#VALUE!</v>
      </c>
      <c r="C67" s="25">
        <v>1</v>
      </c>
      <c r="D67" s="25">
        <v>2</v>
      </c>
      <c r="E67" s="26">
        <v>11</v>
      </c>
      <c r="F67" s="27">
        <v>5</v>
      </c>
      <c r="G67" s="28">
        <v>11</v>
      </c>
      <c r="H67" s="29">
        <v>5</v>
      </c>
      <c r="I67" s="26">
        <v>11</v>
      </c>
      <c r="J67" s="27">
        <v>5</v>
      </c>
      <c r="K67" s="28"/>
      <c r="L67" s="29"/>
      <c r="M67" s="26"/>
      <c r="N67" s="27"/>
      <c r="O67" s="28"/>
      <c r="P67" s="29"/>
      <c r="Q67" s="26"/>
      <c r="R67" s="27"/>
      <c r="S67" s="30">
        <f t="shared" si="192"/>
        <v>1</v>
      </c>
      <c r="T67" s="30">
        <f t="shared" si="193"/>
        <v>0</v>
      </c>
      <c r="U67" s="30">
        <f t="shared" si="194"/>
        <v>1</v>
      </c>
      <c r="V67" s="30">
        <f t="shared" si="195"/>
        <v>0</v>
      </c>
      <c r="W67" s="30">
        <f t="shared" si="196"/>
        <v>1</v>
      </c>
      <c r="X67" s="30">
        <f t="shared" si="197"/>
        <v>0</v>
      </c>
      <c r="Y67" s="30">
        <f t="shared" si="198"/>
        <v>0</v>
      </c>
      <c r="Z67" s="30">
        <f t="shared" si="199"/>
        <v>0</v>
      </c>
      <c r="AA67" s="30">
        <f t="shared" si="200"/>
        <v>0</v>
      </c>
      <c r="AB67" s="30">
        <f t="shared" si="201"/>
        <v>0</v>
      </c>
      <c r="AC67" s="30">
        <f t="shared" si="202"/>
        <v>0</v>
      </c>
      <c r="AD67" s="30">
        <f t="shared" si="203"/>
        <v>0</v>
      </c>
      <c r="AE67" s="30">
        <f t="shared" si="204"/>
        <v>0</v>
      </c>
      <c r="AF67" s="30">
        <f t="shared" si="205"/>
        <v>0</v>
      </c>
      <c r="AG67" s="31">
        <f t="shared" si="206"/>
        <v>3</v>
      </c>
      <c r="AH67" s="31">
        <f t="shared" si="206"/>
        <v>0</v>
      </c>
      <c r="AI67" s="32">
        <f t="shared" si="207"/>
        <v>2</v>
      </c>
      <c r="AJ67" s="32">
        <f t="shared" si="208"/>
        <v>1</v>
      </c>
      <c r="AK67" s="33">
        <f t="shared" si="209"/>
        <v>5</v>
      </c>
      <c r="AL67" s="33">
        <f t="shared" si="210"/>
        <v>5</v>
      </c>
      <c r="AM67" s="33">
        <f t="shared" si="211"/>
        <v>5</v>
      </c>
      <c r="AN67" s="33" t="str">
        <f t="shared" si="212"/>
        <v/>
      </c>
      <c r="AO67" s="33" t="str">
        <f t="shared" si="213"/>
        <v/>
      </c>
      <c r="AP67" s="33" t="str">
        <f t="shared" si="214"/>
        <v/>
      </c>
      <c r="AQ67" s="33" t="str">
        <f t="shared" si="215"/>
        <v/>
      </c>
      <c r="AR67" s="34" t="str">
        <f t="shared" si="216"/>
        <v>3 - 0</v>
      </c>
      <c r="AS67" s="35" t="str">
        <f t="shared" si="217"/>
        <v>5,5,5</v>
      </c>
      <c r="AT67" s="32">
        <f t="shared" si="218"/>
        <v>1</v>
      </c>
      <c r="AU67" s="32">
        <f t="shared" si="219"/>
        <v>2</v>
      </c>
      <c r="AV67" s="33">
        <f t="shared" si="220"/>
        <v>-5</v>
      </c>
      <c r="AW67" s="33">
        <f t="shared" si="221"/>
        <v>-5</v>
      </c>
      <c r="AX67" s="33">
        <f t="shared" si="222"/>
        <v>-5</v>
      </c>
      <c r="AY67" s="33" t="str">
        <f t="shared" si="223"/>
        <v/>
      </c>
      <c r="AZ67" s="33" t="str">
        <f t="shared" si="224"/>
        <v/>
      </c>
      <c r="BA67" s="33" t="str">
        <f t="shared" si="225"/>
        <v/>
      </c>
      <c r="BB67" s="33" t="str">
        <f t="shared" si="226"/>
        <v/>
      </c>
      <c r="BC67" s="34" t="str">
        <f t="shared" si="227"/>
        <v>0 - 3</v>
      </c>
      <c r="BD67" s="35" t="str">
        <f t="shared" si="228"/>
        <v>-5, -5, -5</v>
      </c>
      <c r="BE67" s="36">
        <f>SUMIF(C65:C72,2,AI65:AI72)+SUMIF(D65:D72,2,AJ65:AJ72)</f>
        <v>5</v>
      </c>
      <c r="BF67" s="36">
        <f>IF(BE67&lt;&gt;0,RANK(BE67,BE65:BE71),"")</f>
        <v>1</v>
      </c>
      <c r="BG67" s="37" t="e">
        <f>SUMIF(A65:A68,C67,B65:B68)</f>
        <v>#VALUE!</v>
      </c>
      <c r="BH67" s="38" t="e">
        <f>SUMIF(A65:A68,D67,B65:B68)</f>
        <v>#VALUE!</v>
      </c>
      <c r="BI67" s="10">
        <f t="shared" si="229"/>
        <v>2</v>
      </c>
      <c r="BJ67" s="11">
        <f>1+BJ66</f>
        <v>33</v>
      </c>
      <c r="BK67" s="39">
        <v>2</v>
      </c>
      <c r="BL67" s="63" t="s">
        <v>4</v>
      </c>
      <c r="BM67" s="172" t="s">
        <v>176</v>
      </c>
      <c r="BN67" s="46" t="s">
        <v>29</v>
      </c>
      <c r="BO67" s="47">
        <v>2</v>
      </c>
      <c r="BP67" s="259">
        <v>2</v>
      </c>
      <c r="BQ67" s="260" t="e">
        <f>B66</f>
        <v>#VALUE!</v>
      </c>
      <c r="BR67" s="262" t="s">
        <v>53</v>
      </c>
      <c r="BS67" s="263"/>
      <c r="BT67" s="264"/>
      <c r="BU67" s="43" t="e">
        <v>#VALUE!</v>
      </c>
      <c r="BV67" s="278" t="e">
        <v>#VALUE!</v>
      </c>
      <c r="BW67" s="99"/>
      <c r="BX67" s="48">
        <f>IF(AG67&lt;AH67,AT67,IF(AH67&lt;AG67,AT67," "))</f>
        <v>1</v>
      </c>
      <c r="BY67" s="100"/>
      <c r="BZ67" s="267"/>
      <c r="CA67" s="268"/>
      <c r="CB67" s="269"/>
      <c r="CC67" s="100"/>
      <c r="CD67" s="48">
        <f>IF(AG70&lt;AH70,AI70,IF(AH70&lt;AG70,AI70," "))</f>
        <v>2</v>
      </c>
      <c r="CE67" s="100"/>
      <c r="CF67" s="98"/>
      <c r="CG67" s="94">
        <f>IF(AG66&lt;AH66,AI66,IF(AH66&lt;AG66,AI66," "))</f>
        <v>2</v>
      </c>
      <c r="CH67" s="95"/>
      <c r="CI67" s="107"/>
      <c r="CJ67" s="273">
        <f>BE67</f>
        <v>5</v>
      </c>
      <c r="CK67" s="251"/>
      <c r="CL67" s="252">
        <v>2</v>
      </c>
    </row>
    <row r="68" spans="1:90" ht="14.4">
      <c r="A68" s="23">
        <v>4</v>
      </c>
      <c r="B68" s="24" t="e">
        <v>#VALUE!</v>
      </c>
      <c r="C68" s="25">
        <v>3</v>
      </c>
      <c r="D68" s="25">
        <v>4</v>
      </c>
      <c r="E68" s="26">
        <v>11</v>
      </c>
      <c r="F68" s="27">
        <v>6</v>
      </c>
      <c r="G68" s="28">
        <v>11</v>
      </c>
      <c r="H68" s="29">
        <v>7</v>
      </c>
      <c r="I68" s="26">
        <v>11</v>
      </c>
      <c r="J68" s="27">
        <v>7</v>
      </c>
      <c r="K68" s="28"/>
      <c r="L68" s="29"/>
      <c r="M68" s="26"/>
      <c r="N68" s="27"/>
      <c r="O68" s="28"/>
      <c r="P68" s="29"/>
      <c r="Q68" s="26"/>
      <c r="R68" s="27"/>
      <c r="S68" s="30">
        <f t="shared" si="192"/>
        <v>1</v>
      </c>
      <c r="T68" s="30">
        <f t="shared" si="193"/>
        <v>0</v>
      </c>
      <c r="U68" s="30">
        <f t="shared" si="194"/>
        <v>1</v>
      </c>
      <c r="V68" s="30">
        <f t="shared" si="195"/>
        <v>0</v>
      </c>
      <c r="W68" s="30">
        <f t="shared" si="196"/>
        <v>1</v>
      </c>
      <c r="X68" s="30">
        <f t="shared" si="197"/>
        <v>0</v>
      </c>
      <c r="Y68" s="30">
        <f t="shared" si="198"/>
        <v>0</v>
      </c>
      <c r="Z68" s="30">
        <f t="shared" si="199"/>
        <v>0</v>
      </c>
      <c r="AA68" s="30">
        <f t="shared" si="200"/>
        <v>0</v>
      </c>
      <c r="AB68" s="30">
        <f t="shared" si="201"/>
        <v>0</v>
      </c>
      <c r="AC68" s="30">
        <f t="shared" si="202"/>
        <v>0</v>
      </c>
      <c r="AD68" s="30">
        <f t="shared" si="203"/>
        <v>0</v>
      </c>
      <c r="AE68" s="30">
        <f t="shared" si="204"/>
        <v>0</v>
      </c>
      <c r="AF68" s="30">
        <f t="shared" si="205"/>
        <v>0</v>
      </c>
      <c r="AG68" s="31">
        <f t="shared" si="206"/>
        <v>3</v>
      </c>
      <c r="AH68" s="31">
        <f t="shared" si="206"/>
        <v>0</v>
      </c>
      <c r="AI68" s="32">
        <f t="shared" si="207"/>
        <v>2</v>
      </c>
      <c r="AJ68" s="32">
        <f t="shared" si="208"/>
        <v>1</v>
      </c>
      <c r="AK68" s="33">
        <f t="shared" si="209"/>
        <v>6</v>
      </c>
      <c r="AL68" s="33">
        <f t="shared" si="210"/>
        <v>7</v>
      </c>
      <c r="AM68" s="33">
        <f t="shared" si="211"/>
        <v>7</v>
      </c>
      <c r="AN68" s="33" t="str">
        <f t="shared" si="212"/>
        <v/>
      </c>
      <c r="AO68" s="33" t="str">
        <f t="shared" si="213"/>
        <v/>
      </c>
      <c r="AP68" s="33" t="str">
        <f t="shared" si="214"/>
        <v/>
      </c>
      <c r="AQ68" s="33" t="str">
        <f t="shared" si="215"/>
        <v/>
      </c>
      <c r="AR68" s="34" t="str">
        <f t="shared" si="216"/>
        <v>3 - 0</v>
      </c>
      <c r="AS68" s="35" t="str">
        <f t="shared" si="217"/>
        <v>6,7,7</v>
      </c>
      <c r="AT68" s="32">
        <f t="shared" si="218"/>
        <v>1</v>
      </c>
      <c r="AU68" s="32">
        <f t="shared" si="219"/>
        <v>2</v>
      </c>
      <c r="AV68" s="33">
        <f t="shared" si="220"/>
        <v>-6</v>
      </c>
      <c r="AW68" s="33">
        <f t="shared" si="221"/>
        <v>-7</v>
      </c>
      <c r="AX68" s="33">
        <f t="shared" si="222"/>
        <v>-7</v>
      </c>
      <c r="AY68" s="33" t="str">
        <f t="shared" si="223"/>
        <v/>
      </c>
      <c r="AZ68" s="33" t="str">
        <f t="shared" si="224"/>
        <v/>
      </c>
      <c r="BA68" s="33" t="str">
        <f t="shared" si="225"/>
        <v/>
      </c>
      <c r="BB68" s="33" t="str">
        <f t="shared" si="226"/>
        <v/>
      </c>
      <c r="BC68" s="34" t="str">
        <f t="shared" si="227"/>
        <v>0 - 3</v>
      </c>
      <c r="BD68" s="35" t="str">
        <f t="shared" si="228"/>
        <v>-6, -7, -7</v>
      </c>
      <c r="BE68" s="44"/>
      <c r="BF68" s="44"/>
      <c r="BG68" s="37" t="e">
        <f>SUMIF(A65:A68,C68,B65:B68)</f>
        <v>#VALUE!</v>
      </c>
      <c r="BH68" s="38" t="e">
        <f>SUMIF(A65:A68,D68,B65:B68)</f>
        <v>#VALUE!</v>
      </c>
      <c r="BI68" s="10">
        <f t="shared" si="229"/>
        <v>2</v>
      </c>
      <c r="BJ68" s="11">
        <f>1+BJ67</f>
        <v>34</v>
      </c>
      <c r="BK68" s="39">
        <v>2</v>
      </c>
      <c r="BL68" s="63" t="s">
        <v>185</v>
      </c>
      <c r="BM68" s="172" t="s">
        <v>176</v>
      </c>
      <c r="BN68" s="46" t="s">
        <v>30</v>
      </c>
      <c r="BO68" s="47">
        <v>2</v>
      </c>
      <c r="BP68" s="259"/>
      <c r="BQ68" s="274"/>
      <c r="BR68" s="253" t="s">
        <v>54</v>
      </c>
      <c r="BS68" s="254"/>
      <c r="BT68" s="255"/>
      <c r="BU68" s="45" t="e">
        <v>#VALUE!</v>
      </c>
      <c r="BV68" s="279"/>
      <c r="BW68" s="276" t="str">
        <f>IF(AI67&gt;AJ67,BC67,IF(AJ67&gt;AI67,BD67," "))</f>
        <v>0 - 3</v>
      </c>
      <c r="BX68" s="277"/>
      <c r="BY68" s="277"/>
      <c r="BZ68" s="270"/>
      <c r="CA68" s="271"/>
      <c r="CB68" s="272"/>
      <c r="CC68" s="277" t="str">
        <f>IF(AI70&lt;AJ70,AR70,IF(AJ70&lt;AI70,AS70," "))</f>
        <v>3,2,-8,9</v>
      </c>
      <c r="CD68" s="277"/>
      <c r="CE68" s="277"/>
      <c r="CF68" s="256" t="str">
        <f>IF(AI66&lt;AJ66,AR66,IF(AJ66&lt;AI66,AS66," "))</f>
        <v>-3,9,2,6</v>
      </c>
      <c r="CG68" s="257"/>
      <c r="CH68" s="258"/>
      <c r="CI68" s="108"/>
      <c r="CJ68" s="273"/>
      <c r="CK68" s="251"/>
      <c r="CL68" s="252"/>
    </row>
    <row r="69" spans="1:90" ht="14.4">
      <c r="A69" s="23">
        <v>5</v>
      </c>
      <c r="B69" s="49"/>
      <c r="C69" s="25">
        <v>1</v>
      </c>
      <c r="D69" s="25">
        <v>4</v>
      </c>
      <c r="E69" s="26">
        <v>11</v>
      </c>
      <c r="F69" s="27">
        <v>4</v>
      </c>
      <c r="G69" s="28">
        <v>9</v>
      </c>
      <c r="H69" s="29">
        <v>11</v>
      </c>
      <c r="I69" s="26">
        <v>11</v>
      </c>
      <c r="J69" s="27">
        <v>3</v>
      </c>
      <c r="K69" s="28">
        <v>1</v>
      </c>
      <c r="L69" s="29">
        <v>3</v>
      </c>
      <c r="M69" s="26"/>
      <c r="N69" s="27"/>
      <c r="O69" s="28"/>
      <c r="P69" s="29"/>
      <c r="Q69" s="26"/>
      <c r="R69" s="27"/>
      <c r="S69" s="30">
        <f t="shared" si="192"/>
        <v>1</v>
      </c>
      <c r="T69" s="30">
        <f t="shared" si="193"/>
        <v>0</v>
      </c>
      <c r="U69" s="30">
        <f t="shared" si="194"/>
        <v>0</v>
      </c>
      <c r="V69" s="30">
        <f t="shared" si="195"/>
        <v>1</v>
      </c>
      <c r="W69" s="30">
        <f t="shared" si="196"/>
        <v>1</v>
      </c>
      <c r="X69" s="30">
        <f t="shared" si="197"/>
        <v>0</v>
      </c>
      <c r="Y69" s="30">
        <f t="shared" si="198"/>
        <v>0</v>
      </c>
      <c r="Z69" s="30">
        <f t="shared" si="199"/>
        <v>1</v>
      </c>
      <c r="AA69" s="30">
        <f t="shared" si="200"/>
        <v>0</v>
      </c>
      <c r="AB69" s="30">
        <f t="shared" si="201"/>
        <v>0</v>
      </c>
      <c r="AC69" s="30">
        <f t="shared" si="202"/>
        <v>0</v>
      </c>
      <c r="AD69" s="30">
        <f t="shared" si="203"/>
        <v>0</v>
      </c>
      <c r="AE69" s="30">
        <f t="shared" si="204"/>
        <v>0</v>
      </c>
      <c r="AF69" s="30">
        <f t="shared" si="205"/>
        <v>0</v>
      </c>
      <c r="AG69" s="31">
        <f t="shared" si="206"/>
        <v>2</v>
      </c>
      <c r="AH69" s="31">
        <f t="shared" si="206"/>
        <v>2</v>
      </c>
      <c r="AI69" s="32">
        <f t="shared" si="207"/>
        <v>0</v>
      </c>
      <c r="AJ69" s="32">
        <f t="shared" si="208"/>
        <v>0</v>
      </c>
      <c r="AK69" s="33">
        <f t="shared" si="209"/>
        <v>4</v>
      </c>
      <c r="AL69" s="33">
        <f t="shared" si="210"/>
        <v>-9</v>
      </c>
      <c r="AM69" s="33">
        <f t="shared" si="211"/>
        <v>3</v>
      </c>
      <c r="AN69" s="33">
        <f t="shared" si="212"/>
        <v>-1</v>
      </c>
      <c r="AO69" s="33" t="str">
        <f t="shared" si="213"/>
        <v/>
      </c>
      <c r="AP69" s="33" t="str">
        <f t="shared" si="214"/>
        <v/>
      </c>
      <c r="AQ69" s="33" t="str">
        <f t="shared" si="215"/>
        <v/>
      </c>
      <c r="AR69" s="34" t="str">
        <f t="shared" si="216"/>
        <v>2 - 2</v>
      </c>
      <c r="AS69" s="35" t="str">
        <f t="shared" si="217"/>
        <v>4,-9,3,-1</v>
      </c>
      <c r="AT69" s="32">
        <f t="shared" si="218"/>
        <v>0</v>
      </c>
      <c r="AU69" s="32">
        <f t="shared" si="219"/>
        <v>0</v>
      </c>
      <c r="AV69" s="33">
        <f t="shared" si="220"/>
        <v>-4</v>
      </c>
      <c r="AW69" s="33">
        <f t="shared" si="221"/>
        <v>9</v>
      </c>
      <c r="AX69" s="33">
        <f t="shared" si="222"/>
        <v>-3</v>
      </c>
      <c r="AY69" s="33">
        <f t="shared" si="223"/>
        <v>1</v>
      </c>
      <c r="AZ69" s="33" t="str">
        <f t="shared" si="224"/>
        <v/>
      </c>
      <c r="BA69" s="33" t="str">
        <f t="shared" si="225"/>
        <v/>
      </c>
      <c r="BB69" s="33" t="str">
        <f t="shared" si="226"/>
        <v/>
      </c>
      <c r="BC69" s="34" t="str">
        <f t="shared" si="227"/>
        <v>2 - 2</v>
      </c>
      <c r="BD69" s="35" t="str">
        <f t="shared" si="228"/>
        <v>-4,9,-3,1</v>
      </c>
      <c r="BE69" s="36">
        <f>SUMIF(C65:C72,3,AI65:AI72)+SUMIF(D65:D72,3,AJ65:AJ72)</f>
        <v>4</v>
      </c>
      <c r="BF69" s="36">
        <f>IF(BE69&lt;&gt;0,RANK(BE69,BE65:BE71),"")</f>
        <v>2</v>
      </c>
      <c r="BG69" s="37" t="e">
        <f>SUMIF(A65:A68,C69,B65:B68)</f>
        <v>#VALUE!</v>
      </c>
      <c r="BH69" s="38" t="e">
        <f>SUMIF(A65:A68,D69,B65:B68)</f>
        <v>#VALUE!</v>
      </c>
      <c r="BI69" s="10">
        <f t="shared" si="229"/>
        <v>2</v>
      </c>
      <c r="BJ69" s="11">
        <f>1+BJ68</f>
        <v>35</v>
      </c>
      <c r="BK69" s="39">
        <v>3</v>
      </c>
      <c r="BL69" s="64" t="s">
        <v>25</v>
      </c>
      <c r="BM69" s="40" t="s">
        <v>176</v>
      </c>
      <c r="BN69" s="58" t="s">
        <v>31</v>
      </c>
      <c r="BO69" s="42">
        <v>2</v>
      </c>
      <c r="BP69" s="259">
        <v>3</v>
      </c>
      <c r="BQ69" s="260" t="e">
        <f>B67</f>
        <v>#VALUE!</v>
      </c>
      <c r="BR69" s="262" t="s">
        <v>151</v>
      </c>
      <c r="BS69" s="263"/>
      <c r="BT69" s="264"/>
      <c r="BU69" s="43" t="e">
        <v>#VALUE!</v>
      </c>
      <c r="BV69" s="265" t="e">
        <v>#VALUE!</v>
      </c>
      <c r="BW69" s="93"/>
      <c r="BX69" s="94">
        <f>IF(AG65&lt;AH65,AT65,IF(AH65&lt;AG65,AT65," "))</f>
        <v>1</v>
      </c>
      <c r="BY69" s="95"/>
      <c r="BZ69" s="100"/>
      <c r="CA69" s="48">
        <f>IF(AG70&lt;AH70,AT70,IF(AH70&lt;AG70,AT70," "))</f>
        <v>1</v>
      </c>
      <c r="CB69" s="100"/>
      <c r="CC69" s="267"/>
      <c r="CD69" s="268"/>
      <c r="CE69" s="269"/>
      <c r="CF69" s="98"/>
      <c r="CG69" s="94">
        <f>IF(AG68&lt;AH68,AI68,IF(AH68&lt;AG68,AI68," "))</f>
        <v>2</v>
      </c>
      <c r="CH69" s="95"/>
      <c r="CI69" s="107"/>
      <c r="CJ69" s="273">
        <f>BE69</f>
        <v>4</v>
      </c>
      <c r="CK69" s="251"/>
      <c r="CL69" s="252">
        <v>3</v>
      </c>
    </row>
    <row r="70" spans="1:90" ht="14.4">
      <c r="A70" s="23">
        <v>6</v>
      </c>
      <c r="C70" s="25">
        <v>2</v>
      </c>
      <c r="D70" s="25">
        <v>3</v>
      </c>
      <c r="E70" s="26">
        <v>11</v>
      </c>
      <c r="F70" s="27">
        <v>3</v>
      </c>
      <c r="G70" s="28">
        <v>11</v>
      </c>
      <c r="H70" s="29">
        <v>2</v>
      </c>
      <c r="I70" s="26">
        <v>8</v>
      </c>
      <c r="J70" s="27">
        <v>11</v>
      </c>
      <c r="K70" s="28">
        <v>11</v>
      </c>
      <c r="L70" s="29">
        <v>9</v>
      </c>
      <c r="M70" s="26"/>
      <c r="N70" s="27"/>
      <c r="O70" s="28"/>
      <c r="P70" s="29"/>
      <c r="Q70" s="26"/>
      <c r="R70" s="27"/>
      <c r="S70" s="30">
        <f t="shared" si="192"/>
        <v>1</v>
      </c>
      <c r="T70" s="30">
        <f t="shared" si="193"/>
        <v>0</v>
      </c>
      <c r="U70" s="30">
        <f t="shared" si="194"/>
        <v>1</v>
      </c>
      <c r="V70" s="30">
        <f t="shared" si="195"/>
        <v>0</v>
      </c>
      <c r="W70" s="30">
        <f t="shared" si="196"/>
        <v>0</v>
      </c>
      <c r="X70" s="30">
        <f t="shared" si="197"/>
        <v>1</v>
      </c>
      <c r="Y70" s="30">
        <f t="shared" si="198"/>
        <v>1</v>
      </c>
      <c r="Z70" s="30">
        <f t="shared" si="199"/>
        <v>0</v>
      </c>
      <c r="AA70" s="30">
        <f t="shared" si="200"/>
        <v>0</v>
      </c>
      <c r="AB70" s="30">
        <f t="shared" si="201"/>
        <v>0</v>
      </c>
      <c r="AC70" s="30">
        <f t="shared" si="202"/>
        <v>0</v>
      </c>
      <c r="AD70" s="30">
        <f t="shared" si="203"/>
        <v>0</v>
      </c>
      <c r="AE70" s="30">
        <f t="shared" si="204"/>
        <v>0</v>
      </c>
      <c r="AF70" s="30">
        <f t="shared" si="205"/>
        <v>0</v>
      </c>
      <c r="AG70" s="31">
        <f t="shared" si="206"/>
        <v>3</v>
      </c>
      <c r="AH70" s="31">
        <f t="shared" si="206"/>
        <v>1</v>
      </c>
      <c r="AI70" s="32">
        <f t="shared" si="207"/>
        <v>2</v>
      </c>
      <c r="AJ70" s="32">
        <f t="shared" si="208"/>
        <v>1</v>
      </c>
      <c r="AK70" s="33">
        <f t="shared" si="209"/>
        <v>3</v>
      </c>
      <c r="AL70" s="33">
        <f t="shared" si="210"/>
        <v>2</v>
      </c>
      <c r="AM70" s="33">
        <f t="shared" si="211"/>
        <v>-8</v>
      </c>
      <c r="AN70" s="33">
        <f t="shared" si="212"/>
        <v>9</v>
      </c>
      <c r="AO70" s="33" t="str">
        <f t="shared" si="213"/>
        <v/>
      </c>
      <c r="AP70" s="33" t="str">
        <f t="shared" si="214"/>
        <v/>
      </c>
      <c r="AQ70" s="33" t="str">
        <f t="shared" si="215"/>
        <v/>
      </c>
      <c r="AR70" s="34" t="str">
        <f t="shared" si="216"/>
        <v>3 - 1</v>
      </c>
      <c r="AS70" s="35" t="str">
        <f t="shared" si="217"/>
        <v>3,2,-8,9</v>
      </c>
      <c r="AT70" s="32">
        <f t="shared" si="218"/>
        <v>1</v>
      </c>
      <c r="AU70" s="32">
        <f t="shared" si="219"/>
        <v>2</v>
      </c>
      <c r="AV70" s="33">
        <f t="shared" si="220"/>
        <v>-3</v>
      </c>
      <c r="AW70" s="33">
        <f t="shared" si="221"/>
        <v>-2</v>
      </c>
      <c r="AX70" s="33">
        <f t="shared" si="222"/>
        <v>8</v>
      </c>
      <c r="AY70" s="33">
        <f t="shared" si="223"/>
        <v>-9</v>
      </c>
      <c r="AZ70" s="33" t="str">
        <f t="shared" si="224"/>
        <v/>
      </c>
      <c r="BA70" s="33" t="str">
        <f t="shared" si="225"/>
        <v/>
      </c>
      <c r="BB70" s="33" t="str">
        <f t="shared" si="226"/>
        <v/>
      </c>
      <c r="BC70" s="34" t="str">
        <f t="shared" si="227"/>
        <v>1 - 3</v>
      </c>
      <c r="BD70" s="35" t="str">
        <f t="shared" si="228"/>
        <v>-3,-2,8,-9</v>
      </c>
      <c r="BE70" s="44"/>
      <c r="BF70" s="44"/>
      <c r="BG70" s="37" t="e">
        <f>SUMIF(A65:A68,C70,B65:B68)</f>
        <v>#VALUE!</v>
      </c>
      <c r="BH70" s="38" t="e">
        <f>SUMIF(A65:A68,D70,B65:B68)</f>
        <v>#VALUE!</v>
      </c>
      <c r="BI70" s="10">
        <f t="shared" si="229"/>
        <v>2</v>
      </c>
      <c r="BJ70" s="11">
        <f>1+BJ69</f>
        <v>36</v>
      </c>
      <c r="BK70" s="39">
        <v>3</v>
      </c>
      <c r="BL70" s="65" t="s">
        <v>26</v>
      </c>
      <c r="BM70" s="149" t="s">
        <v>176</v>
      </c>
      <c r="BN70" s="50" t="s">
        <v>32</v>
      </c>
      <c r="BO70" s="51">
        <v>2</v>
      </c>
      <c r="BP70" s="259"/>
      <c r="BQ70" s="274"/>
      <c r="BR70" s="253" t="s">
        <v>68</v>
      </c>
      <c r="BS70" s="254"/>
      <c r="BT70" s="255"/>
      <c r="BU70" s="45" t="e">
        <v>#VALUE!</v>
      </c>
      <c r="BV70" s="275"/>
      <c r="BW70" s="256" t="str">
        <f>IF(AI65&gt;AJ65,BC65,IF(AJ65&gt;AI65,BD65," "))</f>
        <v>0 - 3</v>
      </c>
      <c r="BX70" s="257"/>
      <c r="BY70" s="258"/>
      <c r="BZ70" s="277" t="str">
        <f>IF(AI70&gt;AJ70,BC70,IF(AJ70&gt;AI70,BD70," "))</f>
        <v>1 - 3</v>
      </c>
      <c r="CA70" s="277"/>
      <c r="CB70" s="277"/>
      <c r="CC70" s="270"/>
      <c r="CD70" s="271"/>
      <c r="CE70" s="272"/>
      <c r="CF70" s="256" t="str">
        <f>IF(AI68&lt;AJ68,AR68,IF(AJ68&lt;AI68,AS68," "))</f>
        <v>6,7,7</v>
      </c>
      <c r="CG70" s="257"/>
      <c r="CH70" s="258"/>
      <c r="CI70" s="108"/>
      <c r="CJ70" s="273"/>
      <c r="CK70" s="251"/>
      <c r="CL70" s="252"/>
    </row>
    <row r="71" spans="1:90" ht="14.4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V71" s="2"/>
      <c r="AW71" s="2"/>
      <c r="AX71" s="2"/>
      <c r="AY71" s="2"/>
      <c r="AZ71" s="2"/>
      <c r="BE71" s="36">
        <f>SUMIF(C65:C72,4,AI65:AI72)+SUMIF(D65:D72,4,AJ65:AJ72)</f>
        <v>2</v>
      </c>
      <c r="BF71" s="36">
        <f>IF(BE71&lt;&gt;0,RANK(BE71,BE65:BE71),"")</f>
        <v>4</v>
      </c>
      <c r="BG71" s="52"/>
      <c r="BH71" s="52"/>
      <c r="BK71" s="19"/>
      <c r="BP71" s="259">
        <v>4</v>
      </c>
      <c r="BQ71" s="260" t="e">
        <f>B68</f>
        <v>#VALUE!</v>
      </c>
      <c r="BR71" s="262" t="s">
        <v>173</v>
      </c>
      <c r="BS71" s="263"/>
      <c r="BT71" s="264"/>
      <c r="BU71" s="43" t="e">
        <v>#VALUE!</v>
      </c>
      <c r="BV71" s="265" t="e">
        <v>#VALUE!</v>
      </c>
      <c r="BW71" s="93"/>
      <c r="BX71" s="94">
        <v>1</v>
      </c>
      <c r="BY71" s="95"/>
      <c r="BZ71" s="96"/>
      <c r="CA71" s="94">
        <f>IF(AG66&lt;AH66,AT66,IF(AH66&lt;AG66,AT66," "))</f>
        <v>1</v>
      </c>
      <c r="CB71" s="95"/>
      <c r="CC71" s="100"/>
      <c r="CD71" s="48">
        <f>IF(AG68&lt;AH68,AT68,IF(AH68&lt;AG68,AT68," "))</f>
        <v>1</v>
      </c>
      <c r="CE71" s="100"/>
      <c r="CF71" s="267"/>
      <c r="CG71" s="268"/>
      <c r="CH71" s="269"/>
      <c r="CI71" s="107"/>
      <c r="CJ71" s="273">
        <v>3</v>
      </c>
      <c r="CK71" s="251"/>
      <c r="CL71" s="252">
        <f>IF(BF72="",BF71,BF72)</f>
        <v>4</v>
      </c>
    </row>
    <row r="72" spans="1:90" ht="14.4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V72" s="2"/>
      <c r="AW72" s="2"/>
      <c r="AX72" s="2"/>
      <c r="AY72" s="2"/>
      <c r="AZ72" s="2"/>
      <c r="BE72" s="44"/>
      <c r="BF72" s="44"/>
      <c r="BG72" s="52"/>
      <c r="BH72" s="52"/>
      <c r="BK72" s="59"/>
      <c r="BL72" s="53"/>
      <c r="BM72" s="54"/>
      <c r="BN72" s="55"/>
      <c r="BO72" s="56"/>
      <c r="BP72" s="259"/>
      <c r="BQ72" s="261"/>
      <c r="BR72" s="253" t="s">
        <v>174</v>
      </c>
      <c r="BS72" s="254"/>
      <c r="BT72" s="255"/>
      <c r="BU72" s="57" t="e">
        <v>#VALUE!</v>
      </c>
      <c r="BV72" s="266"/>
      <c r="BW72" s="297" t="s">
        <v>187</v>
      </c>
      <c r="BX72" s="298"/>
      <c r="BY72" s="299"/>
      <c r="BZ72" s="256" t="str">
        <f>IF(AI66&gt;AJ66,BC66,IF(AJ66&gt;AI66,BD66," "))</f>
        <v>1 - 3</v>
      </c>
      <c r="CA72" s="257"/>
      <c r="CB72" s="258"/>
      <c r="CC72" s="257" t="str">
        <f>IF(AI68&gt;AJ68,BC68,IF(AJ68&gt;AI68,BD68," "))</f>
        <v>0 - 3</v>
      </c>
      <c r="CD72" s="257"/>
      <c r="CE72" s="257"/>
      <c r="CF72" s="270"/>
      <c r="CG72" s="271"/>
      <c r="CH72" s="272"/>
      <c r="CI72" s="109"/>
      <c r="CJ72" s="273"/>
      <c r="CK72" s="251"/>
      <c r="CL72" s="252"/>
    </row>
    <row r="73" spans="1:90" ht="16.2">
      <c r="Z73" s="8"/>
      <c r="BK73" s="1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</row>
    <row r="74" spans="1:90" ht="14.4">
      <c r="A74" s="12">
        <f>1+A64</f>
        <v>3</v>
      </c>
      <c r="B74" s="13">
        <v>4</v>
      </c>
      <c r="C74" s="14" t="s">
        <v>21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>
        <f>1+R64</f>
        <v>3</v>
      </c>
      <c r="Z74" s="8"/>
      <c r="AR74" s="17" t="e">
        <f>IF(B75=0,0,(IF(B76=0,1,IF(B77=0,2,IF(B78=0,3,IF(B78&gt;0,4))))))</f>
        <v>#VALUE!</v>
      </c>
      <c r="BC74" s="17">
        <f>IF(BE74=15,3,IF(BE74&gt;15,4))</f>
        <v>4</v>
      </c>
      <c r="BE74" s="18">
        <f>SUM(BE75,BE77,BE79,BE81)</f>
        <v>18</v>
      </c>
      <c r="BF74" s="18">
        <f>SUM(BF75,BF77,BF79,BF81)</f>
        <v>7</v>
      </c>
      <c r="BK74" s="19"/>
      <c r="BL74" s="20" t="s">
        <v>6</v>
      </c>
      <c r="BM74" s="21" t="s">
        <v>7</v>
      </c>
      <c r="BN74" s="21" t="s">
        <v>8</v>
      </c>
      <c r="BO74" s="22" t="s">
        <v>9</v>
      </c>
      <c r="BP74" s="105" t="s">
        <v>10</v>
      </c>
      <c r="BQ74" s="290" t="s">
        <v>11</v>
      </c>
      <c r="BR74" s="290"/>
      <c r="BS74" s="290"/>
      <c r="BT74" s="290"/>
      <c r="BU74" s="291" t="s">
        <v>12</v>
      </c>
      <c r="BV74" s="291"/>
      <c r="BW74" s="292">
        <v>1</v>
      </c>
      <c r="BX74" s="292"/>
      <c r="BY74" s="292"/>
      <c r="BZ74" s="292">
        <v>2</v>
      </c>
      <c r="CA74" s="292"/>
      <c r="CB74" s="292"/>
      <c r="CC74" s="292">
        <v>3</v>
      </c>
      <c r="CD74" s="292"/>
      <c r="CE74" s="292"/>
      <c r="CF74" s="292">
        <v>4</v>
      </c>
      <c r="CG74" s="292"/>
      <c r="CH74" s="292"/>
      <c r="CI74" s="106"/>
      <c r="CJ74" s="206" t="s">
        <v>1</v>
      </c>
      <c r="CK74" s="206" t="s">
        <v>2</v>
      </c>
      <c r="CL74" s="206" t="s">
        <v>3</v>
      </c>
    </row>
    <row r="75" spans="1:90" ht="14.4">
      <c r="A75" s="23">
        <v>1</v>
      </c>
      <c r="B75" s="24" t="e">
        <v>#VALUE!</v>
      </c>
      <c r="C75" s="25">
        <v>1</v>
      </c>
      <c r="D75" s="25">
        <v>3</v>
      </c>
      <c r="E75" s="26">
        <v>11</v>
      </c>
      <c r="F75" s="27">
        <v>6</v>
      </c>
      <c r="G75" s="28">
        <v>11</v>
      </c>
      <c r="H75" s="29">
        <v>2</v>
      </c>
      <c r="I75" s="26">
        <v>9</v>
      </c>
      <c r="J75" s="27">
        <v>11</v>
      </c>
      <c r="K75" s="28">
        <v>11</v>
      </c>
      <c r="L75" s="29">
        <v>8</v>
      </c>
      <c r="M75" s="26"/>
      <c r="N75" s="27"/>
      <c r="O75" s="28"/>
      <c r="P75" s="29"/>
      <c r="Q75" s="26"/>
      <c r="R75" s="27"/>
      <c r="S75" s="30">
        <f t="shared" ref="S75:S80" si="230">IF(E75="wo",0,IF(F75="wo",1,IF(E75&gt;F75,1,0)))</f>
        <v>1</v>
      </c>
      <c r="T75" s="30">
        <f t="shared" ref="T75:T80" si="231">IF(E75="wo",1,IF(F75="wo",0,IF(F75&gt;E75,1,0)))</f>
        <v>0</v>
      </c>
      <c r="U75" s="30">
        <f t="shared" ref="U75:U80" si="232">IF(G75="wo",0,IF(H75="wo",1,IF(G75&gt;H75,1,0)))</f>
        <v>1</v>
      </c>
      <c r="V75" s="30">
        <f t="shared" ref="V75:V80" si="233">IF(G75="wo",1,IF(H75="wo",0,IF(H75&gt;G75,1,0)))</f>
        <v>0</v>
      </c>
      <c r="W75" s="30">
        <f t="shared" ref="W75:W80" si="234">IF(I75="wo",0,IF(J75="wo",1,IF(I75&gt;J75,1,0)))</f>
        <v>0</v>
      </c>
      <c r="X75" s="30">
        <f t="shared" ref="X75:X80" si="235">IF(I75="wo",1,IF(J75="wo",0,IF(J75&gt;I75,1,0)))</f>
        <v>1</v>
      </c>
      <c r="Y75" s="30">
        <f t="shared" ref="Y75:Y80" si="236">IF(K75="wo",0,IF(L75="wo",1,IF(K75&gt;L75,1,0)))</f>
        <v>1</v>
      </c>
      <c r="Z75" s="30">
        <f t="shared" ref="Z75:Z80" si="237">IF(K75="wo",1,IF(L75="wo",0,IF(L75&gt;K75,1,0)))</f>
        <v>0</v>
      </c>
      <c r="AA75" s="30">
        <f t="shared" ref="AA75:AA80" si="238">IF(M75="wo",0,IF(N75="wo",1,IF(M75&gt;N75,1,0)))</f>
        <v>0</v>
      </c>
      <c r="AB75" s="30">
        <f t="shared" ref="AB75:AB80" si="239">IF(M75="wo",1,IF(N75="wo",0,IF(N75&gt;M75,1,0)))</f>
        <v>0</v>
      </c>
      <c r="AC75" s="30">
        <f t="shared" ref="AC75:AC80" si="240">IF(O75="wo",0,IF(P75="wo",1,IF(O75&gt;P75,1,0)))</f>
        <v>0</v>
      </c>
      <c r="AD75" s="30">
        <f t="shared" ref="AD75:AD80" si="241">IF(O75="wo",1,IF(P75="wo",0,IF(P75&gt;O75,1,0)))</f>
        <v>0</v>
      </c>
      <c r="AE75" s="30">
        <f t="shared" ref="AE75:AE80" si="242">IF(Q75="wo",0,IF(R75="wo",1,IF(Q75&gt;R75,1,0)))</f>
        <v>0</v>
      </c>
      <c r="AF75" s="30">
        <f t="shared" ref="AF75:AF80" si="243">IF(Q75="wo",1,IF(R75="wo",0,IF(R75&gt;Q75,1,0)))</f>
        <v>0</v>
      </c>
      <c r="AG75" s="31">
        <f t="shared" ref="AG75:AH80" si="244">IF(E75="wo","wo",+S75+U75+W75+Y75+AA75+AC75+AE75)</f>
        <v>3</v>
      </c>
      <c r="AH75" s="31">
        <f t="shared" si="244"/>
        <v>1</v>
      </c>
      <c r="AI75" s="32">
        <f t="shared" ref="AI75:AI80" si="245">IF(E75="",0,IF(E75="wo",0,IF(F75="wo",2,IF(AG75=AH75,0,IF(AG75&gt;AH75,2,1)))))</f>
        <v>2</v>
      </c>
      <c r="AJ75" s="32">
        <f t="shared" ref="AJ75:AJ80" si="246">IF(F75="",0,IF(F75="wo",0,IF(E75="wo",2,IF(AH75=AG75,0,IF(AH75&gt;AG75,2,1)))))</f>
        <v>1</v>
      </c>
      <c r="AK75" s="33">
        <f t="shared" ref="AK75:AK80" si="247">IF(E75="","",IF(E75="wo",0,IF(F75="wo",0,IF(E75=F75,"ERROR",IF(E75&gt;F75,F75,-1*E75)))))</f>
        <v>6</v>
      </c>
      <c r="AL75" s="33">
        <f t="shared" ref="AL75:AL80" si="248">IF(G75="","",IF(G75="wo",0,IF(H75="wo",0,IF(G75=H75,"ERROR",IF(G75&gt;H75,H75,-1*G75)))))</f>
        <v>2</v>
      </c>
      <c r="AM75" s="33">
        <f t="shared" ref="AM75:AM80" si="249">IF(I75="","",IF(I75="wo",0,IF(J75="wo",0,IF(I75=J75,"ERROR",IF(I75&gt;J75,J75,-1*I75)))))</f>
        <v>-9</v>
      </c>
      <c r="AN75" s="33">
        <f t="shared" ref="AN75:AN80" si="250">IF(K75="","",IF(K75="wo",0,IF(L75="wo",0,IF(K75=L75,"ERROR",IF(K75&gt;L75,L75,-1*K75)))))</f>
        <v>8</v>
      </c>
      <c r="AO75" s="33" t="str">
        <f t="shared" ref="AO75:AO80" si="251">IF(M75="","",IF(M75="wo",0,IF(N75="wo",0,IF(M75=N75,"ERROR",IF(M75&gt;N75,N75,-1*M75)))))</f>
        <v/>
      </c>
      <c r="AP75" s="33" t="str">
        <f t="shared" ref="AP75:AP80" si="252">IF(O75="","",IF(O75="wo",0,IF(P75="wo",0,IF(O75=P75,"ERROR",IF(O75&gt;P75,P75,-1*O75)))))</f>
        <v/>
      </c>
      <c r="AQ75" s="33" t="str">
        <f t="shared" ref="AQ75:AQ80" si="253">IF(Q75="","",IF(Q75="wo",0,IF(R75="wo",0,IF(Q75=R75,"ERROR",IF(Q75&gt;R75,R75,-1*Q75)))))</f>
        <v/>
      </c>
      <c r="AR75" s="34" t="str">
        <f t="shared" ref="AR75:AR80" si="254">CONCATENATE(AG75," - ",AH75)</f>
        <v>3 - 1</v>
      </c>
      <c r="AS75" s="35" t="str">
        <f t="shared" ref="AS75:AS80" si="255">IF(E75="","",(IF(K75="",AK75&amp;","&amp;AL75&amp;","&amp;AM75,IF(M75="",AK75&amp;","&amp;AL75&amp;","&amp;AM75&amp;","&amp;AN75,IF(O75="",AK75&amp;","&amp;AL75&amp;","&amp;AM75&amp;","&amp;AN75&amp;","&amp;AO75,IF(Q75="",AK75&amp;","&amp;AL75&amp;","&amp;AM75&amp;","&amp;AN75&amp;","&amp;AO75&amp;","&amp;AP75,AK75&amp;","&amp;AL75&amp;","&amp;AM75&amp;","&amp;AN75&amp;","&amp;AO75&amp;","&amp;AP75&amp;","&amp;AQ75))))))</f>
        <v>6,2,-9,8</v>
      </c>
      <c r="AT75" s="32">
        <f t="shared" ref="AT75:AT80" si="256">IF(F75="",0,IF(F75="wo",0,IF(E75="wo",2,IF(AH75=AG75,0,IF(AH75&gt;AG75,2,1)))))</f>
        <v>1</v>
      </c>
      <c r="AU75" s="32">
        <f t="shared" ref="AU75:AU80" si="257">IF(E75="",0,IF(E75="wo",0,IF(F75="wo",2,IF(AG75=AH75,0,IF(AG75&gt;AH75,2,1)))))</f>
        <v>2</v>
      </c>
      <c r="AV75" s="33">
        <f t="shared" ref="AV75:AV80" si="258">IF(F75="","",IF(F75="wo",0,IF(E75="wo",0,IF(F75=E75,"ERROR",IF(F75&gt;E75,E75,-1*F75)))))</f>
        <v>-6</v>
      </c>
      <c r="AW75" s="33">
        <f t="shared" ref="AW75:AW80" si="259">IF(H75="","",IF(H75="wo",0,IF(G75="wo",0,IF(H75=G75,"ERROR",IF(H75&gt;G75,G75,-1*H75)))))</f>
        <v>-2</v>
      </c>
      <c r="AX75" s="33">
        <f t="shared" ref="AX75:AX80" si="260">IF(J75="","",IF(J75="wo",0,IF(I75="wo",0,IF(J75=I75,"ERROR",IF(J75&gt;I75,I75,-1*J75)))))</f>
        <v>9</v>
      </c>
      <c r="AY75" s="33">
        <f t="shared" ref="AY75:AY80" si="261">IF(L75="","",IF(L75="wo",0,IF(K75="wo",0,IF(L75=K75,"ERROR",IF(L75&gt;K75,K75,-1*L75)))))</f>
        <v>-8</v>
      </c>
      <c r="AZ75" s="33" t="str">
        <f t="shared" ref="AZ75:AZ80" si="262">IF(N75="","",IF(N75="wo",0,IF(M75="wo",0,IF(N75=M75,"ERROR",IF(N75&gt;M75,M75,-1*N75)))))</f>
        <v/>
      </c>
      <c r="BA75" s="33" t="str">
        <f t="shared" ref="BA75:BA80" si="263">IF(P75="","",IF(P75="wo",0,IF(O75="wo",0,IF(P75=O75,"ERROR",IF(P75&gt;O75,O75,-1*P75)))))</f>
        <v/>
      </c>
      <c r="BB75" s="33" t="str">
        <f t="shared" ref="BB75:BB80" si="264">IF(R75="","",IF(R75="wo",0,IF(Q75="wo",0,IF(R75=Q75,"ERROR",IF(R75&gt;Q75,Q75,-1*R75)))))</f>
        <v/>
      </c>
      <c r="BC75" s="34" t="str">
        <f t="shared" ref="BC75:BC80" si="265">CONCATENATE(AH75," - ",AG75)</f>
        <v>1 - 3</v>
      </c>
      <c r="BD75" s="35" t="str">
        <f t="shared" ref="BD75:BD80" si="266">IF(E75="","",(IF(K75="",AV75&amp;", "&amp;AW75&amp;", "&amp;AX75,IF(M75="",AV75&amp;","&amp;AW75&amp;","&amp;AX75&amp;","&amp;AY75,IF(O75="",AV75&amp;","&amp;AW75&amp;","&amp;AX75&amp;","&amp;AY75&amp;","&amp;AZ75,IF(Q75="",AV75&amp;","&amp;AW75&amp;","&amp;AX75&amp;","&amp;AY75&amp;","&amp;AZ75&amp;","&amp;BA75,AV75&amp;","&amp;AW75&amp;","&amp;AX75&amp;","&amp;AY75&amp;","&amp;AZ75&amp;","&amp;BA75&amp;","&amp;BB75))))))</f>
        <v>-6,-2,9,-8</v>
      </c>
      <c r="BE75" s="36">
        <f>SUMIF(C75:C82,1,AI75:AI82)+SUMIF(D75:D82,1,AJ75:AJ82)</f>
        <v>5</v>
      </c>
      <c r="BF75" s="36">
        <f>IF(BE75&lt;&gt;0,RANK(BE75,BE75:BE81),"")</f>
        <v>1</v>
      </c>
      <c r="BG75" s="37" t="e">
        <f>SUMIF(A75:A78,C75,B75:B78)</f>
        <v>#VALUE!</v>
      </c>
      <c r="BH75" s="38" t="e">
        <f>SUMIF(A75:A78,D75,B75:B78)</f>
        <v>#VALUE!</v>
      </c>
      <c r="BI75" s="10">
        <f t="shared" ref="BI75:BI80" si="267">1+BI65</f>
        <v>3</v>
      </c>
      <c r="BJ75" s="11">
        <f>1*BJ70+1</f>
        <v>37</v>
      </c>
      <c r="BK75" s="39">
        <v>1</v>
      </c>
      <c r="BL75" s="62" t="str">
        <f t="shared" ref="BL75:BL76" si="268">CONCATENATE(C75," ","-"," ",D75)</f>
        <v>1 - 3</v>
      </c>
      <c r="BM75" s="40" t="s">
        <v>176</v>
      </c>
      <c r="BN75" s="41" t="s">
        <v>27</v>
      </c>
      <c r="BO75" s="42">
        <v>3</v>
      </c>
      <c r="BP75" s="280">
        <v>1</v>
      </c>
      <c r="BQ75" s="281" t="e">
        <f>B75</f>
        <v>#VALUE!</v>
      </c>
      <c r="BR75" s="262" t="s">
        <v>61</v>
      </c>
      <c r="BS75" s="263"/>
      <c r="BT75" s="264"/>
      <c r="BU75" s="101" t="e">
        <v>#VALUE!</v>
      </c>
      <c r="BV75" s="295" t="e">
        <v>#VALUE!</v>
      </c>
      <c r="BW75" s="287"/>
      <c r="BX75" s="287"/>
      <c r="BY75" s="287"/>
      <c r="BZ75" s="98"/>
      <c r="CA75" s="94">
        <f>IF(AG77&lt;AH77,AI77,IF(AH77&lt;AG77,AI77," "))</f>
        <v>2</v>
      </c>
      <c r="CB75" s="95"/>
      <c r="CC75" s="100"/>
      <c r="CD75" s="48">
        <f>IF(AG75&lt;AH75,AI75,IF(AH75&lt;AG75,AI75," "))</f>
        <v>2</v>
      </c>
      <c r="CE75" s="100"/>
      <c r="CF75" s="96"/>
      <c r="CG75" s="94">
        <f>IF(AG79&lt;AH79,AI79,IF(AH79&lt;AG79,AI79," "))</f>
        <v>1</v>
      </c>
      <c r="CH75" s="95"/>
      <c r="CI75" s="107"/>
      <c r="CJ75" s="296">
        <f>BE75</f>
        <v>5</v>
      </c>
      <c r="CK75" s="293" t="s">
        <v>196</v>
      </c>
      <c r="CL75" s="294">
        <f>IF(BF76="",BF75,BF76)</f>
        <v>1</v>
      </c>
    </row>
    <row r="76" spans="1:90" ht="14.4">
      <c r="A76" s="23">
        <v>2</v>
      </c>
      <c r="B76" s="24" t="e">
        <v>#VALUE!</v>
      </c>
      <c r="C76" s="25">
        <v>2</v>
      </c>
      <c r="D76" s="25">
        <v>4</v>
      </c>
      <c r="E76" s="26">
        <v>11</v>
      </c>
      <c r="F76" s="27">
        <v>7</v>
      </c>
      <c r="G76" s="28">
        <v>11</v>
      </c>
      <c r="H76" s="29">
        <v>5</v>
      </c>
      <c r="I76" s="26">
        <v>9</v>
      </c>
      <c r="J76" s="27">
        <v>11</v>
      </c>
      <c r="K76" s="28">
        <v>11</v>
      </c>
      <c r="L76" s="29">
        <v>8</v>
      </c>
      <c r="M76" s="26"/>
      <c r="N76" s="27"/>
      <c r="O76" s="28"/>
      <c r="P76" s="29"/>
      <c r="Q76" s="26"/>
      <c r="R76" s="27"/>
      <c r="S76" s="30">
        <f t="shared" si="230"/>
        <v>1</v>
      </c>
      <c r="T76" s="30">
        <f t="shared" si="231"/>
        <v>0</v>
      </c>
      <c r="U76" s="30">
        <f t="shared" si="232"/>
        <v>1</v>
      </c>
      <c r="V76" s="30">
        <f t="shared" si="233"/>
        <v>0</v>
      </c>
      <c r="W76" s="30">
        <f t="shared" si="234"/>
        <v>0</v>
      </c>
      <c r="X76" s="30">
        <f t="shared" si="235"/>
        <v>1</v>
      </c>
      <c r="Y76" s="30">
        <f t="shared" si="236"/>
        <v>1</v>
      </c>
      <c r="Z76" s="30">
        <f t="shared" si="237"/>
        <v>0</v>
      </c>
      <c r="AA76" s="30">
        <f t="shared" si="238"/>
        <v>0</v>
      </c>
      <c r="AB76" s="30">
        <f t="shared" si="239"/>
        <v>0</v>
      </c>
      <c r="AC76" s="30">
        <f t="shared" si="240"/>
        <v>0</v>
      </c>
      <c r="AD76" s="30">
        <f t="shared" si="241"/>
        <v>0</v>
      </c>
      <c r="AE76" s="30">
        <f t="shared" si="242"/>
        <v>0</v>
      </c>
      <c r="AF76" s="30">
        <f t="shared" si="243"/>
        <v>0</v>
      </c>
      <c r="AG76" s="31">
        <f t="shared" si="244"/>
        <v>3</v>
      </c>
      <c r="AH76" s="31">
        <f t="shared" si="244"/>
        <v>1</v>
      </c>
      <c r="AI76" s="32">
        <f t="shared" si="245"/>
        <v>2</v>
      </c>
      <c r="AJ76" s="32">
        <f t="shared" si="246"/>
        <v>1</v>
      </c>
      <c r="AK76" s="33">
        <f t="shared" si="247"/>
        <v>7</v>
      </c>
      <c r="AL76" s="33">
        <f t="shared" si="248"/>
        <v>5</v>
      </c>
      <c r="AM76" s="33">
        <f t="shared" si="249"/>
        <v>-9</v>
      </c>
      <c r="AN76" s="33">
        <f t="shared" si="250"/>
        <v>8</v>
      </c>
      <c r="AO76" s="33" t="str">
        <f t="shared" si="251"/>
        <v/>
      </c>
      <c r="AP76" s="33" t="str">
        <f t="shared" si="252"/>
        <v/>
      </c>
      <c r="AQ76" s="33" t="str">
        <f t="shared" si="253"/>
        <v/>
      </c>
      <c r="AR76" s="34" t="str">
        <f t="shared" si="254"/>
        <v>3 - 1</v>
      </c>
      <c r="AS76" s="35" t="str">
        <f t="shared" si="255"/>
        <v>7,5,-9,8</v>
      </c>
      <c r="AT76" s="32">
        <f t="shared" si="256"/>
        <v>1</v>
      </c>
      <c r="AU76" s="32">
        <f t="shared" si="257"/>
        <v>2</v>
      </c>
      <c r="AV76" s="33">
        <f t="shared" si="258"/>
        <v>-7</v>
      </c>
      <c r="AW76" s="33">
        <f t="shared" si="259"/>
        <v>-5</v>
      </c>
      <c r="AX76" s="33">
        <f t="shared" si="260"/>
        <v>9</v>
      </c>
      <c r="AY76" s="33">
        <f t="shared" si="261"/>
        <v>-8</v>
      </c>
      <c r="AZ76" s="33" t="str">
        <f t="shared" si="262"/>
        <v/>
      </c>
      <c r="BA76" s="33" t="str">
        <f t="shared" si="263"/>
        <v/>
      </c>
      <c r="BB76" s="33" t="str">
        <f t="shared" si="264"/>
        <v/>
      </c>
      <c r="BC76" s="34" t="str">
        <f t="shared" si="265"/>
        <v>1 - 3</v>
      </c>
      <c r="BD76" s="35" t="str">
        <f t="shared" si="266"/>
        <v>-7,-5,9,-8</v>
      </c>
      <c r="BE76" s="44"/>
      <c r="BF76" s="44"/>
      <c r="BG76" s="37" t="e">
        <f>SUMIF(A75:A78,C76,B75:B78)</f>
        <v>#VALUE!</v>
      </c>
      <c r="BH76" s="38" t="e">
        <f>SUMIF(A75:A78,D76,B75:B78)</f>
        <v>#VALUE!</v>
      </c>
      <c r="BI76" s="10">
        <f t="shared" si="267"/>
        <v>3</v>
      </c>
      <c r="BJ76" s="11">
        <f>1+BJ75</f>
        <v>38</v>
      </c>
      <c r="BK76" s="39">
        <v>1</v>
      </c>
      <c r="BL76" s="62" t="str">
        <f t="shared" si="268"/>
        <v>2 - 4</v>
      </c>
      <c r="BM76" s="40" t="s">
        <v>176</v>
      </c>
      <c r="BN76" s="41" t="s">
        <v>28</v>
      </c>
      <c r="BO76" s="42">
        <v>3</v>
      </c>
      <c r="BP76" s="280"/>
      <c r="BQ76" s="274"/>
      <c r="BR76" s="253" t="s">
        <v>62</v>
      </c>
      <c r="BS76" s="254"/>
      <c r="BT76" s="255"/>
      <c r="BU76" s="45" t="e">
        <v>#VALUE!</v>
      </c>
      <c r="BV76" s="279"/>
      <c r="BW76" s="287"/>
      <c r="BX76" s="287"/>
      <c r="BY76" s="287"/>
      <c r="BZ76" s="256" t="str">
        <f>IF(AI77&lt;AJ77,AR77,IF(AJ77&lt;AI77,AS77," "))</f>
        <v>9,4,-8,6</v>
      </c>
      <c r="CA76" s="257"/>
      <c r="CB76" s="258"/>
      <c r="CC76" s="277" t="str">
        <f>IF(AI75&lt;AJ75,AR75,IF(AJ75&lt;AI75,AS75," "))</f>
        <v>6,2,-9,8</v>
      </c>
      <c r="CD76" s="277"/>
      <c r="CE76" s="277"/>
      <c r="CF76" s="256" t="str">
        <f>IF(AI79&lt;AJ79,AR79,IF(AJ79&lt;AI79,AS79," "))</f>
        <v>2 - 3</v>
      </c>
      <c r="CG76" s="257"/>
      <c r="CH76" s="258"/>
      <c r="CI76" s="108"/>
      <c r="CJ76" s="273"/>
      <c r="CK76" s="251"/>
      <c r="CL76" s="252"/>
    </row>
    <row r="77" spans="1:90" ht="14.4">
      <c r="A77" s="23">
        <v>3</v>
      </c>
      <c r="B77" s="24" t="e">
        <v>#VALUE!</v>
      </c>
      <c r="C77" s="25">
        <v>1</v>
      </c>
      <c r="D77" s="25">
        <v>2</v>
      </c>
      <c r="E77" s="26">
        <v>11</v>
      </c>
      <c r="F77" s="27">
        <v>9</v>
      </c>
      <c r="G77" s="28">
        <v>11</v>
      </c>
      <c r="H77" s="29">
        <v>4</v>
      </c>
      <c r="I77" s="26">
        <v>8</v>
      </c>
      <c r="J77" s="27">
        <v>11</v>
      </c>
      <c r="K77" s="28">
        <v>11</v>
      </c>
      <c r="L77" s="29">
        <v>6</v>
      </c>
      <c r="M77" s="26"/>
      <c r="N77" s="27"/>
      <c r="O77" s="28"/>
      <c r="P77" s="29"/>
      <c r="Q77" s="26"/>
      <c r="R77" s="27"/>
      <c r="S77" s="30">
        <f t="shared" si="230"/>
        <v>1</v>
      </c>
      <c r="T77" s="30">
        <f t="shared" si="231"/>
        <v>0</v>
      </c>
      <c r="U77" s="30">
        <f t="shared" si="232"/>
        <v>1</v>
      </c>
      <c r="V77" s="30">
        <f t="shared" si="233"/>
        <v>0</v>
      </c>
      <c r="W77" s="30">
        <f t="shared" si="234"/>
        <v>0</v>
      </c>
      <c r="X77" s="30">
        <f t="shared" si="235"/>
        <v>1</v>
      </c>
      <c r="Y77" s="30">
        <f t="shared" si="236"/>
        <v>1</v>
      </c>
      <c r="Z77" s="30">
        <f t="shared" si="237"/>
        <v>0</v>
      </c>
      <c r="AA77" s="30">
        <f t="shared" si="238"/>
        <v>0</v>
      </c>
      <c r="AB77" s="30">
        <f t="shared" si="239"/>
        <v>0</v>
      </c>
      <c r="AC77" s="30">
        <f t="shared" si="240"/>
        <v>0</v>
      </c>
      <c r="AD77" s="30">
        <f t="shared" si="241"/>
        <v>0</v>
      </c>
      <c r="AE77" s="30">
        <f t="shared" si="242"/>
        <v>0</v>
      </c>
      <c r="AF77" s="30">
        <f t="shared" si="243"/>
        <v>0</v>
      </c>
      <c r="AG77" s="31">
        <f t="shared" si="244"/>
        <v>3</v>
      </c>
      <c r="AH77" s="31">
        <f t="shared" si="244"/>
        <v>1</v>
      </c>
      <c r="AI77" s="32">
        <f t="shared" si="245"/>
        <v>2</v>
      </c>
      <c r="AJ77" s="32">
        <f t="shared" si="246"/>
        <v>1</v>
      </c>
      <c r="AK77" s="33">
        <f t="shared" si="247"/>
        <v>9</v>
      </c>
      <c r="AL77" s="33">
        <f t="shared" si="248"/>
        <v>4</v>
      </c>
      <c r="AM77" s="33">
        <f t="shared" si="249"/>
        <v>-8</v>
      </c>
      <c r="AN77" s="33">
        <f t="shared" si="250"/>
        <v>6</v>
      </c>
      <c r="AO77" s="33" t="str">
        <f t="shared" si="251"/>
        <v/>
      </c>
      <c r="AP77" s="33" t="str">
        <f t="shared" si="252"/>
        <v/>
      </c>
      <c r="AQ77" s="33" t="str">
        <f t="shared" si="253"/>
        <v/>
      </c>
      <c r="AR77" s="34" t="str">
        <f t="shared" si="254"/>
        <v>3 - 1</v>
      </c>
      <c r="AS77" s="35" t="str">
        <f t="shared" si="255"/>
        <v>9,4,-8,6</v>
      </c>
      <c r="AT77" s="32">
        <f t="shared" si="256"/>
        <v>1</v>
      </c>
      <c r="AU77" s="32">
        <f t="shared" si="257"/>
        <v>2</v>
      </c>
      <c r="AV77" s="33">
        <f t="shared" si="258"/>
        <v>-9</v>
      </c>
      <c r="AW77" s="33">
        <f t="shared" si="259"/>
        <v>-4</v>
      </c>
      <c r="AX77" s="33">
        <f t="shared" si="260"/>
        <v>8</v>
      </c>
      <c r="AY77" s="33">
        <f t="shared" si="261"/>
        <v>-6</v>
      </c>
      <c r="AZ77" s="33" t="str">
        <f t="shared" si="262"/>
        <v/>
      </c>
      <c r="BA77" s="33" t="str">
        <f t="shared" si="263"/>
        <v/>
      </c>
      <c r="BB77" s="33" t="str">
        <f t="shared" si="264"/>
        <v/>
      </c>
      <c r="BC77" s="34" t="str">
        <f t="shared" si="265"/>
        <v>1 - 3</v>
      </c>
      <c r="BD77" s="35" t="str">
        <f t="shared" si="266"/>
        <v>-9,-4,8,-6</v>
      </c>
      <c r="BE77" s="36">
        <f>SUMIF(C75:C82,2,AI75:AI82)+SUMIF(D75:D82,2,AJ75:AJ82)</f>
        <v>5</v>
      </c>
      <c r="BF77" s="36">
        <f>IF(BE77&lt;&gt;0,RANK(BE77,BE75:BE81),"")</f>
        <v>1</v>
      </c>
      <c r="BG77" s="37" t="e">
        <f>SUMIF(A75:A78,C77,B75:B78)</f>
        <v>#VALUE!</v>
      </c>
      <c r="BH77" s="38" t="e">
        <f>SUMIF(A75:A78,D77,B75:B78)</f>
        <v>#VALUE!</v>
      </c>
      <c r="BI77" s="10">
        <f t="shared" si="267"/>
        <v>3</v>
      </c>
      <c r="BJ77" s="11">
        <f>1+BJ76</f>
        <v>39</v>
      </c>
      <c r="BK77" s="39">
        <v>2</v>
      </c>
      <c r="BL77" s="63" t="s">
        <v>23</v>
      </c>
      <c r="BM77" s="172" t="s">
        <v>176</v>
      </c>
      <c r="BN77" s="46" t="s">
        <v>29</v>
      </c>
      <c r="BO77" s="47">
        <v>3</v>
      </c>
      <c r="BP77" s="259">
        <v>2</v>
      </c>
      <c r="BQ77" s="260" t="e">
        <f>B76</f>
        <v>#VALUE!</v>
      </c>
      <c r="BR77" s="262" t="s">
        <v>65</v>
      </c>
      <c r="BS77" s="263"/>
      <c r="BT77" s="264"/>
      <c r="BU77" s="43" t="e">
        <v>#VALUE!</v>
      </c>
      <c r="BV77" s="265" t="e">
        <v>#VALUE!</v>
      </c>
      <c r="BW77" s="93"/>
      <c r="BX77" s="94">
        <f>IF(AG77&lt;AH77,AT77,IF(AH77&lt;AG77,AT77," "))</f>
        <v>1</v>
      </c>
      <c r="BY77" s="95"/>
      <c r="BZ77" s="267"/>
      <c r="CA77" s="268"/>
      <c r="CB77" s="269"/>
      <c r="CC77" s="96"/>
      <c r="CD77" s="94">
        <f>IF(AG80&lt;AH80,AI80,IF(AH80&lt;AG80,AI80," "))</f>
        <v>2</v>
      </c>
      <c r="CE77" s="95"/>
      <c r="CF77" s="98"/>
      <c r="CG77" s="94">
        <f>IF(AG76&lt;AH76,AI76,IF(AH76&lt;AG76,AI76," "))</f>
        <v>2</v>
      </c>
      <c r="CH77" s="95"/>
      <c r="CI77" s="107"/>
      <c r="CJ77" s="273">
        <f>BE77</f>
        <v>5</v>
      </c>
      <c r="CK77" s="251" t="s">
        <v>197</v>
      </c>
      <c r="CL77" s="252">
        <v>2</v>
      </c>
    </row>
    <row r="78" spans="1:90" ht="14.4">
      <c r="A78" s="23">
        <v>4</v>
      </c>
      <c r="B78" s="24" t="e">
        <v>#VALUE!</v>
      </c>
      <c r="C78" s="25">
        <v>3</v>
      </c>
      <c r="D78" s="25">
        <v>4</v>
      </c>
      <c r="E78" s="26">
        <v>11</v>
      </c>
      <c r="F78" s="27">
        <v>5</v>
      </c>
      <c r="G78" s="28">
        <v>11</v>
      </c>
      <c r="H78" s="29">
        <v>6</v>
      </c>
      <c r="I78" s="26">
        <v>9</v>
      </c>
      <c r="J78" s="27">
        <v>11</v>
      </c>
      <c r="K78" s="28">
        <v>6</v>
      </c>
      <c r="L78" s="29">
        <v>11</v>
      </c>
      <c r="M78" s="26">
        <v>12</v>
      </c>
      <c r="N78" s="27">
        <v>14</v>
      </c>
      <c r="O78" s="28"/>
      <c r="P78" s="29"/>
      <c r="Q78" s="26"/>
      <c r="R78" s="27"/>
      <c r="S78" s="30">
        <f t="shared" si="230"/>
        <v>1</v>
      </c>
      <c r="T78" s="30">
        <f t="shared" si="231"/>
        <v>0</v>
      </c>
      <c r="U78" s="30">
        <f t="shared" si="232"/>
        <v>1</v>
      </c>
      <c r="V78" s="30">
        <f t="shared" si="233"/>
        <v>0</v>
      </c>
      <c r="W78" s="30">
        <f t="shared" si="234"/>
        <v>0</v>
      </c>
      <c r="X78" s="30">
        <f t="shared" si="235"/>
        <v>1</v>
      </c>
      <c r="Y78" s="30">
        <f t="shared" si="236"/>
        <v>0</v>
      </c>
      <c r="Z78" s="30">
        <f t="shared" si="237"/>
        <v>1</v>
      </c>
      <c r="AA78" s="30">
        <f t="shared" si="238"/>
        <v>0</v>
      </c>
      <c r="AB78" s="30">
        <f t="shared" si="239"/>
        <v>1</v>
      </c>
      <c r="AC78" s="30">
        <f t="shared" si="240"/>
        <v>0</v>
      </c>
      <c r="AD78" s="30">
        <f t="shared" si="241"/>
        <v>0</v>
      </c>
      <c r="AE78" s="30">
        <f t="shared" si="242"/>
        <v>0</v>
      </c>
      <c r="AF78" s="30">
        <f t="shared" si="243"/>
        <v>0</v>
      </c>
      <c r="AG78" s="31">
        <f t="shared" si="244"/>
        <v>2</v>
      </c>
      <c r="AH78" s="31">
        <f t="shared" si="244"/>
        <v>3</v>
      </c>
      <c r="AI78" s="32">
        <f t="shared" si="245"/>
        <v>1</v>
      </c>
      <c r="AJ78" s="32">
        <f t="shared" si="246"/>
        <v>2</v>
      </c>
      <c r="AK78" s="33">
        <f t="shared" si="247"/>
        <v>5</v>
      </c>
      <c r="AL78" s="33">
        <f t="shared" si="248"/>
        <v>6</v>
      </c>
      <c r="AM78" s="33">
        <f t="shared" si="249"/>
        <v>-9</v>
      </c>
      <c r="AN78" s="33">
        <f t="shared" si="250"/>
        <v>-6</v>
      </c>
      <c r="AO78" s="33">
        <f t="shared" si="251"/>
        <v>-12</v>
      </c>
      <c r="AP78" s="33" t="str">
        <f t="shared" si="252"/>
        <v/>
      </c>
      <c r="AQ78" s="33" t="str">
        <f t="shared" si="253"/>
        <v/>
      </c>
      <c r="AR78" s="34" t="str">
        <f t="shared" si="254"/>
        <v>2 - 3</v>
      </c>
      <c r="AS78" s="35" t="str">
        <f t="shared" si="255"/>
        <v>5,6,-9,-6,-12</v>
      </c>
      <c r="AT78" s="32">
        <f t="shared" si="256"/>
        <v>2</v>
      </c>
      <c r="AU78" s="32">
        <f t="shared" si="257"/>
        <v>1</v>
      </c>
      <c r="AV78" s="33">
        <f t="shared" si="258"/>
        <v>-5</v>
      </c>
      <c r="AW78" s="33">
        <f t="shared" si="259"/>
        <v>-6</v>
      </c>
      <c r="AX78" s="33">
        <f t="shared" si="260"/>
        <v>9</v>
      </c>
      <c r="AY78" s="33">
        <f t="shared" si="261"/>
        <v>6</v>
      </c>
      <c r="AZ78" s="33">
        <f t="shared" si="262"/>
        <v>12</v>
      </c>
      <c r="BA78" s="33" t="str">
        <f t="shared" si="263"/>
        <v/>
      </c>
      <c r="BB78" s="33" t="str">
        <f t="shared" si="264"/>
        <v/>
      </c>
      <c r="BC78" s="34" t="str">
        <f t="shared" si="265"/>
        <v>3 - 2</v>
      </c>
      <c r="BD78" s="35" t="str">
        <f t="shared" si="266"/>
        <v>-5,-6,9,6,12</v>
      </c>
      <c r="BE78" s="44"/>
      <c r="BF78" s="44"/>
      <c r="BG78" s="37" t="e">
        <f>SUMIF(A75:A78,C78,B75:B78)</f>
        <v>#VALUE!</v>
      </c>
      <c r="BH78" s="38" t="e">
        <f>SUMIF(A75:A78,D78,B75:B78)</f>
        <v>#VALUE!</v>
      </c>
      <c r="BI78" s="10">
        <f t="shared" si="267"/>
        <v>3</v>
      </c>
      <c r="BJ78" s="11">
        <f>1+BJ77</f>
        <v>40</v>
      </c>
      <c r="BK78" s="39">
        <v>2</v>
      </c>
      <c r="BL78" s="63" t="s">
        <v>24</v>
      </c>
      <c r="BM78" s="172" t="s">
        <v>176</v>
      </c>
      <c r="BN78" s="46" t="s">
        <v>30</v>
      </c>
      <c r="BO78" s="47">
        <v>3</v>
      </c>
      <c r="BP78" s="259"/>
      <c r="BQ78" s="274"/>
      <c r="BR78" s="253" t="s">
        <v>66</v>
      </c>
      <c r="BS78" s="254"/>
      <c r="BT78" s="255"/>
      <c r="BU78" s="45" t="e">
        <v>#VALUE!</v>
      </c>
      <c r="BV78" s="275"/>
      <c r="BW78" s="256" t="str">
        <f>IF(AI77&gt;AJ77,BC77,IF(AJ77&gt;AI77,BD77," "))</f>
        <v>1 - 3</v>
      </c>
      <c r="BX78" s="257"/>
      <c r="BY78" s="258"/>
      <c r="BZ78" s="270"/>
      <c r="CA78" s="271"/>
      <c r="CB78" s="272"/>
      <c r="CC78" s="256" t="str">
        <f>IF(AI80&lt;AJ80,AR80,IF(AJ80&lt;AI80,AS80," "))</f>
        <v>8,10,4</v>
      </c>
      <c r="CD78" s="257"/>
      <c r="CE78" s="258"/>
      <c r="CF78" s="256" t="str">
        <f>IF(AI76&lt;AJ76,AR76,IF(AJ76&lt;AI76,AS76," "))</f>
        <v>7,5,-9,8</v>
      </c>
      <c r="CG78" s="257"/>
      <c r="CH78" s="258"/>
      <c r="CI78" s="108"/>
      <c r="CJ78" s="273"/>
      <c r="CK78" s="251"/>
      <c r="CL78" s="252"/>
    </row>
    <row r="79" spans="1:90" ht="14.4">
      <c r="A79" s="23">
        <v>5</v>
      </c>
      <c r="B79" s="49"/>
      <c r="C79" s="25">
        <v>1</v>
      </c>
      <c r="D79" s="25">
        <v>4</v>
      </c>
      <c r="E79" s="26">
        <v>8</v>
      </c>
      <c r="F79" s="27">
        <v>11</v>
      </c>
      <c r="G79" s="28">
        <v>15</v>
      </c>
      <c r="H79" s="29">
        <v>13</v>
      </c>
      <c r="I79" s="26">
        <v>9</v>
      </c>
      <c r="J79" s="27">
        <v>11</v>
      </c>
      <c r="K79" s="28">
        <v>11</v>
      </c>
      <c r="L79" s="29">
        <v>3</v>
      </c>
      <c r="M79" s="26">
        <v>9</v>
      </c>
      <c r="N79" s="27">
        <v>11</v>
      </c>
      <c r="O79" s="28"/>
      <c r="P79" s="29"/>
      <c r="Q79" s="26"/>
      <c r="R79" s="27"/>
      <c r="S79" s="30">
        <f t="shared" si="230"/>
        <v>0</v>
      </c>
      <c r="T79" s="30">
        <f t="shared" si="231"/>
        <v>1</v>
      </c>
      <c r="U79" s="30">
        <f t="shared" si="232"/>
        <v>1</v>
      </c>
      <c r="V79" s="30">
        <f t="shared" si="233"/>
        <v>0</v>
      </c>
      <c r="W79" s="30">
        <f t="shared" si="234"/>
        <v>0</v>
      </c>
      <c r="X79" s="30">
        <f t="shared" si="235"/>
        <v>1</v>
      </c>
      <c r="Y79" s="30">
        <f t="shared" si="236"/>
        <v>1</v>
      </c>
      <c r="Z79" s="30">
        <f t="shared" si="237"/>
        <v>0</v>
      </c>
      <c r="AA79" s="30">
        <f t="shared" si="238"/>
        <v>0</v>
      </c>
      <c r="AB79" s="30">
        <f t="shared" si="239"/>
        <v>1</v>
      </c>
      <c r="AC79" s="30">
        <f t="shared" si="240"/>
        <v>0</v>
      </c>
      <c r="AD79" s="30">
        <f t="shared" si="241"/>
        <v>0</v>
      </c>
      <c r="AE79" s="30">
        <f t="shared" si="242"/>
        <v>0</v>
      </c>
      <c r="AF79" s="30">
        <f t="shared" si="243"/>
        <v>0</v>
      </c>
      <c r="AG79" s="31">
        <f t="shared" si="244"/>
        <v>2</v>
      </c>
      <c r="AH79" s="31">
        <f t="shared" si="244"/>
        <v>3</v>
      </c>
      <c r="AI79" s="32">
        <f t="shared" si="245"/>
        <v>1</v>
      </c>
      <c r="AJ79" s="32">
        <f t="shared" si="246"/>
        <v>2</v>
      </c>
      <c r="AK79" s="33">
        <f t="shared" si="247"/>
        <v>-8</v>
      </c>
      <c r="AL79" s="33">
        <f t="shared" si="248"/>
        <v>13</v>
      </c>
      <c r="AM79" s="33">
        <f t="shared" si="249"/>
        <v>-9</v>
      </c>
      <c r="AN79" s="33">
        <f t="shared" si="250"/>
        <v>3</v>
      </c>
      <c r="AO79" s="33">
        <f t="shared" si="251"/>
        <v>-9</v>
      </c>
      <c r="AP79" s="33" t="str">
        <f t="shared" si="252"/>
        <v/>
      </c>
      <c r="AQ79" s="33" t="str">
        <f t="shared" si="253"/>
        <v/>
      </c>
      <c r="AR79" s="34" t="str">
        <f t="shared" si="254"/>
        <v>2 - 3</v>
      </c>
      <c r="AS79" s="35" t="str">
        <f t="shared" si="255"/>
        <v>-8,13,-9,3,-9</v>
      </c>
      <c r="AT79" s="32">
        <f t="shared" si="256"/>
        <v>2</v>
      </c>
      <c r="AU79" s="32">
        <f t="shared" si="257"/>
        <v>1</v>
      </c>
      <c r="AV79" s="33">
        <f t="shared" si="258"/>
        <v>8</v>
      </c>
      <c r="AW79" s="33">
        <f t="shared" si="259"/>
        <v>-13</v>
      </c>
      <c r="AX79" s="33">
        <f t="shared" si="260"/>
        <v>9</v>
      </c>
      <c r="AY79" s="33">
        <f t="shared" si="261"/>
        <v>-3</v>
      </c>
      <c r="AZ79" s="33">
        <f t="shared" si="262"/>
        <v>9</v>
      </c>
      <c r="BA79" s="33" t="str">
        <f t="shared" si="263"/>
        <v/>
      </c>
      <c r="BB79" s="33" t="str">
        <f t="shared" si="264"/>
        <v/>
      </c>
      <c r="BC79" s="34" t="str">
        <f t="shared" si="265"/>
        <v>3 - 2</v>
      </c>
      <c r="BD79" s="35" t="str">
        <f t="shared" si="266"/>
        <v>8,-13,9,-3,9</v>
      </c>
      <c r="BE79" s="36">
        <f>SUMIF(C75:C82,3,AI75:AI82)+SUMIF(D75:D82,3,AJ75:AJ82)</f>
        <v>3</v>
      </c>
      <c r="BF79" s="36">
        <f>IF(BE79&lt;&gt;0,RANK(BE79,BE75:BE81),"")</f>
        <v>4</v>
      </c>
      <c r="BG79" s="37" t="e">
        <f>SUMIF(A75:A78,C79,B75:B78)</f>
        <v>#VALUE!</v>
      </c>
      <c r="BH79" s="38" t="e">
        <f>SUMIF(A75:A78,D79,B75:B78)</f>
        <v>#VALUE!</v>
      </c>
      <c r="BI79" s="10">
        <f t="shared" si="267"/>
        <v>3</v>
      </c>
      <c r="BJ79" s="11">
        <f>1+BJ78</f>
        <v>41</v>
      </c>
      <c r="BK79" s="39">
        <v>3</v>
      </c>
      <c r="BL79" s="64" t="s">
        <v>25</v>
      </c>
      <c r="BM79" s="40" t="s">
        <v>176</v>
      </c>
      <c r="BN79" s="58" t="s">
        <v>31</v>
      </c>
      <c r="BO79" s="42">
        <v>3</v>
      </c>
      <c r="BP79" s="259">
        <v>3</v>
      </c>
      <c r="BQ79" s="260" t="e">
        <f>B77</f>
        <v>#VALUE!</v>
      </c>
      <c r="BR79" s="262" t="s">
        <v>140</v>
      </c>
      <c r="BS79" s="263"/>
      <c r="BT79" s="264"/>
      <c r="BU79" s="43" t="e">
        <v>#VALUE!</v>
      </c>
      <c r="BV79" s="278" t="e">
        <v>#VALUE!</v>
      </c>
      <c r="BW79" s="110"/>
      <c r="BX79" s="48">
        <f>IF(AG75&lt;AH75,AT75,IF(AH75&lt;AG75,AT75," "))</f>
        <v>1</v>
      </c>
      <c r="BY79" s="100"/>
      <c r="BZ79" s="96"/>
      <c r="CA79" s="94">
        <f>IF(AG80&lt;AH80,AT80,IF(AH80&lt;AG80,AT80," "))</f>
        <v>1</v>
      </c>
      <c r="CB79" s="95"/>
      <c r="CC79" s="287"/>
      <c r="CD79" s="287"/>
      <c r="CE79" s="287"/>
      <c r="CF79" s="98"/>
      <c r="CG79" s="94">
        <f>IF(AG78&lt;AH78,AI78,IF(AH78&lt;AG78,AI78," "))</f>
        <v>1</v>
      </c>
      <c r="CH79" s="95"/>
      <c r="CI79" s="107"/>
      <c r="CJ79" s="273">
        <f>BE79</f>
        <v>3</v>
      </c>
      <c r="CK79" s="251"/>
      <c r="CL79" s="252">
        <f>IF(BF80="",BF79,BF80)</f>
        <v>4</v>
      </c>
    </row>
    <row r="80" spans="1:90" ht="14.4">
      <c r="A80" s="23">
        <v>6</v>
      </c>
      <c r="C80" s="25">
        <v>2</v>
      </c>
      <c r="D80" s="25">
        <v>3</v>
      </c>
      <c r="E80" s="26">
        <v>11</v>
      </c>
      <c r="F80" s="27">
        <v>8</v>
      </c>
      <c r="G80" s="28">
        <v>12</v>
      </c>
      <c r="H80" s="29">
        <v>10</v>
      </c>
      <c r="I80" s="26">
        <v>11</v>
      </c>
      <c r="J80" s="27">
        <v>4</v>
      </c>
      <c r="K80" s="28"/>
      <c r="L80" s="29"/>
      <c r="M80" s="26"/>
      <c r="N80" s="27"/>
      <c r="O80" s="28"/>
      <c r="P80" s="29"/>
      <c r="Q80" s="26"/>
      <c r="R80" s="27"/>
      <c r="S80" s="30">
        <f t="shared" si="230"/>
        <v>1</v>
      </c>
      <c r="T80" s="30">
        <f t="shared" si="231"/>
        <v>0</v>
      </c>
      <c r="U80" s="30">
        <f t="shared" si="232"/>
        <v>1</v>
      </c>
      <c r="V80" s="30">
        <f t="shared" si="233"/>
        <v>0</v>
      </c>
      <c r="W80" s="30">
        <f t="shared" si="234"/>
        <v>1</v>
      </c>
      <c r="X80" s="30">
        <f t="shared" si="235"/>
        <v>0</v>
      </c>
      <c r="Y80" s="30">
        <f t="shared" si="236"/>
        <v>0</v>
      </c>
      <c r="Z80" s="30">
        <f t="shared" si="237"/>
        <v>0</v>
      </c>
      <c r="AA80" s="30">
        <f t="shared" si="238"/>
        <v>0</v>
      </c>
      <c r="AB80" s="30">
        <f t="shared" si="239"/>
        <v>0</v>
      </c>
      <c r="AC80" s="30">
        <f t="shared" si="240"/>
        <v>0</v>
      </c>
      <c r="AD80" s="30">
        <f t="shared" si="241"/>
        <v>0</v>
      </c>
      <c r="AE80" s="30">
        <f t="shared" si="242"/>
        <v>0</v>
      </c>
      <c r="AF80" s="30">
        <f t="shared" si="243"/>
        <v>0</v>
      </c>
      <c r="AG80" s="31">
        <f t="shared" si="244"/>
        <v>3</v>
      </c>
      <c r="AH80" s="31">
        <f t="shared" si="244"/>
        <v>0</v>
      </c>
      <c r="AI80" s="32">
        <f t="shared" si="245"/>
        <v>2</v>
      </c>
      <c r="AJ80" s="32">
        <f t="shared" si="246"/>
        <v>1</v>
      </c>
      <c r="AK80" s="33">
        <f t="shared" si="247"/>
        <v>8</v>
      </c>
      <c r="AL80" s="33">
        <f t="shared" si="248"/>
        <v>10</v>
      </c>
      <c r="AM80" s="33">
        <f t="shared" si="249"/>
        <v>4</v>
      </c>
      <c r="AN80" s="33" t="str">
        <f t="shared" si="250"/>
        <v/>
      </c>
      <c r="AO80" s="33" t="str">
        <f t="shared" si="251"/>
        <v/>
      </c>
      <c r="AP80" s="33" t="str">
        <f t="shared" si="252"/>
        <v/>
      </c>
      <c r="AQ80" s="33" t="str">
        <f t="shared" si="253"/>
        <v/>
      </c>
      <c r="AR80" s="34" t="str">
        <f t="shared" si="254"/>
        <v>3 - 0</v>
      </c>
      <c r="AS80" s="35" t="str">
        <f t="shared" si="255"/>
        <v>8,10,4</v>
      </c>
      <c r="AT80" s="32">
        <f t="shared" si="256"/>
        <v>1</v>
      </c>
      <c r="AU80" s="32">
        <f t="shared" si="257"/>
        <v>2</v>
      </c>
      <c r="AV80" s="33">
        <f t="shared" si="258"/>
        <v>-8</v>
      </c>
      <c r="AW80" s="33">
        <f t="shared" si="259"/>
        <v>-10</v>
      </c>
      <c r="AX80" s="33">
        <f t="shared" si="260"/>
        <v>-4</v>
      </c>
      <c r="AY80" s="33" t="str">
        <f t="shared" si="261"/>
        <v/>
      </c>
      <c r="AZ80" s="33" t="str">
        <f t="shared" si="262"/>
        <v/>
      </c>
      <c r="BA80" s="33" t="str">
        <f t="shared" si="263"/>
        <v/>
      </c>
      <c r="BB80" s="33" t="str">
        <f t="shared" si="264"/>
        <v/>
      </c>
      <c r="BC80" s="34" t="str">
        <f t="shared" si="265"/>
        <v>0 - 3</v>
      </c>
      <c r="BD80" s="35" t="str">
        <f t="shared" si="266"/>
        <v>-8, -10, -4</v>
      </c>
      <c r="BE80" s="44"/>
      <c r="BF80" s="44"/>
      <c r="BG80" s="37" t="e">
        <f>SUMIF(A75:A78,C80,B75:B78)</f>
        <v>#VALUE!</v>
      </c>
      <c r="BH80" s="38" t="e">
        <f>SUMIF(A75:A78,D80,B75:B78)</f>
        <v>#VALUE!</v>
      </c>
      <c r="BI80" s="10">
        <f t="shared" si="267"/>
        <v>3</v>
      </c>
      <c r="BJ80" s="11">
        <f>1+BJ79</f>
        <v>42</v>
      </c>
      <c r="BK80" s="39">
        <v>3</v>
      </c>
      <c r="BL80" s="65" t="s">
        <v>26</v>
      </c>
      <c r="BM80" s="149" t="s">
        <v>176</v>
      </c>
      <c r="BN80" s="50" t="s">
        <v>32</v>
      </c>
      <c r="BO80" s="51">
        <v>3</v>
      </c>
      <c r="BP80" s="259"/>
      <c r="BQ80" s="274"/>
      <c r="BR80" s="253" t="s">
        <v>141</v>
      </c>
      <c r="BS80" s="254"/>
      <c r="BT80" s="255"/>
      <c r="BU80" s="45" t="e">
        <v>#VALUE!</v>
      </c>
      <c r="BV80" s="279"/>
      <c r="BW80" s="276" t="str">
        <f>IF(AI75&gt;AJ75,BC75,IF(AJ75&gt;AI75,BD75," "))</f>
        <v>1 - 3</v>
      </c>
      <c r="BX80" s="277"/>
      <c r="BY80" s="277"/>
      <c r="BZ80" s="256" t="str">
        <f>IF(AI80&gt;AJ80,BC80,IF(AJ80&gt;AI80,BD80," "))</f>
        <v>0 - 3</v>
      </c>
      <c r="CA80" s="257"/>
      <c r="CB80" s="258"/>
      <c r="CC80" s="287"/>
      <c r="CD80" s="287"/>
      <c r="CE80" s="287"/>
      <c r="CF80" s="256" t="str">
        <f>IF(AI78&lt;AJ78,AR78,IF(AJ78&lt;AI78,AS78," "))</f>
        <v>2 - 3</v>
      </c>
      <c r="CG80" s="257"/>
      <c r="CH80" s="258"/>
      <c r="CI80" s="108"/>
      <c r="CJ80" s="273"/>
      <c r="CK80" s="251"/>
      <c r="CL80" s="252"/>
    </row>
    <row r="81" spans="1:90" ht="14.4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V81" s="2"/>
      <c r="AW81" s="2"/>
      <c r="AX81" s="2"/>
      <c r="AY81" s="2"/>
      <c r="AZ81" s="2"/>
      <c r="BE81" s="36">
        <f>SUMIF(C75:C82,4,AI75:AI82)+SUMIF(D75:D82,4,AJ75:AJ82)</f>
        <v>5</v>
      </c>
      <c r="BF81" s="36">
        <f>IF(BE81&lt;&gt;0,RANK(BE81,BE75:BE81),"")</f>
        <v>1</v>
      </c>
      <c r="BG81" s="52"/>
      <c r="BH81" s="52"/>
      <c r="BK81" s="19"/>
      <c r="BP81" s="259">
        <v>4</v>
      </c>
      <c r="BQ81" s="260" t="e">
        <f>B78</f>
        <v>#VALUE!</v>
      </c>
      <c r="BR81" s="262" t="s">
        <v>139</v>
      </c>
      <c r="BS81" s="263"/>
      <c r="BT81" s="264"/>
      <c r="BU81" s="43" t="e">
        <v>#VALUE!</v>
      </c>
      <c r="BV81" s="265" t="e">
        <v>#VALUE!</v>
      </c>
      <c r="BW81" s="93"/>
      <c r="BX81" s="94">
        <f>IF(AG79&lt;AH79,AT79,IF(AH79&lt;AG79,AT79," "))</f>
        <v>2</v>
      </c>
      <c r="BY81" s="95"/>
      <c r="BZ81" s="100"/>
      <c r="CA81" s="48">
        <f>IF(AG76&lt;AH76,AT76,IF(AH76&lt;AG76,AT76," "))</f>
        <v>1</v>
      </c>
      <c r="CB81" s="100"/>
      <c r="CC81" s="96"/>
      <c r="CD81" s="94">
        <f>IF(AG78&lt;AH78,AT78,IF(AH78&lt;AG78,AT78," "))</f>
        <v>2</v>
      </c>
      <c r="CE81" s="95"/>
      <c r="CF81" s="267"/>
      <c r="CG81" s="268"/>
      <c r="CH81" s="269"/>
      <c r="CI81" s="107"/>
      <c r="CJ81" s="273">
        <f>BE81</f>
        <v>5</v>
      </c>
      <c r="CK81" s="251" t="s">
        <v>198</v>
      </c>
      <c r="CL81" s="252">
        <v>3</v>
      </c>
    </row>
    <row r="82" spans="1:90" ht="14.4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V82" s="2"/>
      <c r="AW82" s="2"/>
      <c r="AX82" s="2"/>
      <c r="AY82" s="2"/>
      <c r="AZ82" s="2"/>
      <c r="BE82" s="44"/>
      <c r="BF82" s="44"/>
      <c r="BG82" s="52"/>
      <c r="BH82" s="52"/>
      <c r="BK82" s="59"/>
      <c r="BL82" s="53"/>
      <c r="BM82" s="54"/>
      <c r="BN82" s="55"/>
      <c r="BO82" s="56"/>
      <c r="BP82" s="259"/>
      <c r="BQ82" s="261"/>
      <c r="BR82" s="253" t="s">
        <v>175</v>
      </c>
      <c r="BS82" s="254"/>
      <c r="BT82" s="255"/>
      <c r="BU82" s="57" t="e">
        <v>#VALUE!</v>
      </c>
      <c r="BV82" s="266"/>
      <c r="BW82" s="256" t="str">
        <f>IF(AI79&gt;AJ79,BC79,IF(AJ79&gt;AI79,BD79," "))</f>
        <v>8,-13,9,-3,9</v>
      </c>
      <c r="BX82" s="257"/>
      <c r="BY82" s="258"/>
      <c r="BZ82" s="257" t="str">
        <f>IF(AI76&gt;AJ76,BC76,IF(AJ76&gt;AI76,BD76," "))</f>
        <v>1 - 3</v>
      </c>
      <c r="CA82" s="257"/>
      <c r="CB82" s="257"/>
      <c r="CC82" s="256" t="str">
        <f>IF(AI78&gt;AJ78,BC78,IF(AJ78&gt;AI78,BD78," "))</f>
        <v>-5,-6,9,6,12</v>
      </c>
      <c r="CD82" s="257"/>
      <c r="CE82" s="258"/>
      <c r="CF82" s="270"/>
      <c r="CG82" s="271"/>
      <c r="CH82" s="272"/>
      <c r="CI82" s="109"/>
      <c r="CJ82" s="273"/>
      <c r="CK82" s="251"/>
      <c r="CL82" s="252"/>
    </row>
    <row r="83" spans="1:90" ht="16.2">
      <c r="Z83" s="8"/>
      <c r="BK83" s="19"/>
      <c r="BL83" s="289" t="str">
        <f>C84</f>
        <v>Женщины. Подгруппа 4</v>
      </c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</row>
    <row r="84" spans="1:90" ht="14.4">
      <c r="A84" s="12">
        <f>1+A74</f>
        <v>4</v>
      </c>
      <c r="B84" s="13">
        <v>4</v>
      </c>
      <c r="C84" s="14" t="s">
        <v>22</v>
      </c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>
        <f>1+R74</f>
        <v>4</v>
      </c>
      <c r="Z84" s="8"/>
      <c r="AR84" s="17" t="e">
        <f>IF(B85=0,0,(IF(B86=0,1,IF(B87=0,2,IF(B88=0,3,IF(B88&gt;0,4))))))</f>
        <v>#VALUE!</v>
      </c>
      <c r="BC84" s="17">
        <f>IF(BE84=15,3,IF(BE84&gt;15,4))</f>
        <v>4</v>
      </c>
      <c r="BE84" s="18">
        <f>SUM(BE85,BE87,BE89,BE91)</f>
        <v>18</v>
      </c>
      <c r="BF84" s="18">
        <f>SUM(BF85,BF87,BF89,BF91)</f>
        <v>10</v>
      </c>
      <c r="BK84" s="19"/>
      <c r="BL84" s="20" t="s">
        <v>6</v>
      </c>
      <c r="BM84" s="21" t="s">
        <v>7</v>
      </c>
      <c r="BN84" s="21" t="s">
        <v>8</v>
      </c>
      <c r="BO84" s="22" t="s">
        <v>9</v>
      </c>
      <c r="BP84" s="105" t="s">
        <v>10</v>
      </c>
      <c r="BQ84" s="290" t="s">
        <v>11</v>
      </c>
      <c r="BR84" s="290"/>
      <c r="BS84" s="290"/>
      <c r="BT84" s="290"/>
      <c r="BU84" s="291" t="s">
        <v>12</v>
      </c>
      <c r="BV84" s="291"/>
      <c r="BW84" s="292">
        <v>1</v>
      </c>
      <c r="BX84" s="292"/>
      <c r="BY84" s="292"/>
      <c r="BZ84" s="292">
        <v>2</v>
      </c>
      <c r="CA84" s="292"/>
      <c r="CB84" s="292"/>
      <c r="CC84" s="292">
        <v>3</v>
      </c>
      <c r="CD84" s="292"/>
      <c r="CE84" s="292"/>
      <c r="CF84" s="292">
        <v>4</v>
      </c>
      <c r="CG84" s="292"/>
      <c r="CH84" s="292"/>
      <c r="CI84" s="106"/>
      <c r="CJ84" s="206" t="s">
        <v>1</v>
      </c>
      <c r="CK84" s="206" t="s">
        <v>2</v>
      </c>
      <c r="CL84" s="206" t="s">
        <v>3</v>
      </c>
    </row>
    <row r="85" spans="1:90" ht="14.4">
      <c r="A85" s="23">
        <v>1</v>
      </c>
      <c r="B85" s="24" t="e">
        <v>#VALUE!</v>
      </c>
      <c r="C85" s="25">
        <v>1</v>
      </c>
      <c r="D85" s="25">
        <v>3</v>
      </c>
      <c r="E85" s="26">
        <v>11</v>
      </c>
      <c r="F85" s="27">
        <v>3</v>
      </c>
      <c r="G85" s="28">
        <v>11</v>
      </c>
      <c r="H85" s="29">
        <v>6</v>
      </c>
      <c r="I85" s="26">
        <v>14</v>
      </c>
      <c r="J85" s="27">
        <v>12</v>
      </c>
      <c r="K85" s="28"/>
      <c r="L85" s="29"/>
      <c r="M85" s="26"/>
      <c r="N85" s="27"/>
      <c r="O85" s="28"/>
      <c r="P85" s="29"/>
      <c r="Q85" s="26"/>
      <c r="R85" s="27"/>
      <c r="S85" s="30">
        <f t="shared" ref="S85:S90" si="269">IF(E85="wo",0,IF(F85="wo",1,IF(E85&gt;F85,1,0)))</f>
        <v>1</v>
      </c>
      <c r="T85" s="30">
        <f t="shared" ref="T85:T90" si="270">IF(E85="wo",1,IF(F85="wo",0,IF(F85&gt;E85,1,0)))</f>
        <v>0</v>
      </c>
      <c r="U85" s="30">
        <f t="shared" ref="U85:U90" si="271">IF(G85="wo",0,IF(H85="wo",1,IF(G85&gt;H85,1,0)))</f>
        <v>1</v>
      </c>
      <c r="V85" s="30">
        <f t="shared" ref="V85:V90" si="272">IF(G85="wo",1,IF(H85="wo",0,IF(H85&gt;G85,1,0)))</f>
        <v>0</v>
      </c>
      <c r="W85" s="30">
        <f t="shared" ref="W85:W90" si="273">IF(I85="wo",0,IF(J85="wo",1,IF(I85&gt;J85,1,0)))</f>
        <v>1</v>
      </c>
      <c r="X85" s="30">
        <f t="shared" ref="X85:X90" si="274">IF(I85="wo",1,IF(J85="wo",0,IF(J85&gt;I85,1,0)))</f>
        <v>0</v>
      </c>
      <c r="Y85" s="30">
        <f t="shared" ref="Y85:Y90" si="275">IF(K85="wo",0,IF(L85="wo",1,IF(K85&gt;L85,1,0)))</f>
        <v>0</v>
      </c>
      <c r="Z85" s="30">
        <f t="shared" ref="Z85:Z90" si="276">IF(K85="wo",1,IF(L85="wo",0,IF(L85&gt;K85,1,0)))</f>
        <v>0</v>
      </c>
      <c r="AA85" s="30">
        <f t="shared" ref="AA85:AA90" si="277">IF(M85="wo",0,IF(N85="wo",1,IF(M85&gt;N85,1,0)))</f>
        <v>0</v>
      </c>
      <c r="AB85" s="30">
        <f t="shared" ref="AB85:AB90" si="278">IF(M85="wo",1,IF(N85="wo",0,IF(N85&gt;M85,1,0)))</f>
        <v>0</v>
      </c>
      <c r="AC85" s="30">
        <f t="shared" ref="AC85:AC90" si="279">IF(O85="wo",0,IF(P85="wo",1,IF(O85&gt;P85,1,0)))</f>
        <v>0</v>
      </c>
      <c r="AD85" s="30">
        <f t="shared" ref="AD85:AD90" si="280">IF(O85="wo",1,IF(P85="wo",0,IF(P85&gt;O85,1,0)))</f>
        <v>0</v>
      </c>
      <c r="AE85" s="30">
        <f t="shared" ref="AE85:AE90" si="281">IF(Q85="wo",0,IF(R85="wo",1,IF(Q85&gt;R85,1,0)))</f>
        <v>0</v>
      </c>
      <c r="AF85" s="30">
        <f t="shared" ref="AF85:AF90" si="282">IF(Q85="wo",1,IF(R85="wo",0,IF(R85&gt;Q85,1,0)))</f>
        <v>0</v>
      </c>
      <c r="AG85" s="31">
        <f t="shared" ref="AG85:AH90" si="283">IF(E85="wo","wo",+S85+U85+W85+Y85+AA85+AC85+AE85)</f>
        <v>3</v>
      </c>
      <c r="AH85" s="31">
        <f t="shared" si="283"/>
        <v>0</v>
      </c>
      <c r="AI85" s="32">
        <f t="shared" ref="AI85:AI90" si="284">IF(E85="",0,IF(E85="wo",0,IF(F85="wo",2,IF(AG85=AH85,0,IF(AG85&gt;AH85,2,1)))))</f>
        <v>2</v>
      </c>
      <c r="AJ85" s="32">
        <f t="shared" ref="AJ85:AJ90" si="285">IF(F85="",0,IF(F85="wo",0,IF(E85="wo",2,IF(AH85=AG85,0,IF(AH85&gt;AG85,2,1)))))</f>
        <v>1</v>
      </c>
      <c r="AK85" s="33">
        <f t="shared" ref="AK85:AK90" si="286">IF(E85="","",IF(E85="wo",0,IF(F85="wo",0,IF(E85=F85,"ERROR",IF(E85&gt;F85,F85,-1*E85)))))</f>
        <v>3</v>
      </c>
      <c r="AL85" s="33">
        <f t="shared" ref="AL85:AL90" si="287">IF(G85="","",IF(G85="wo",0,IF(H85="wo",0,IF(G85=H85,"ERROR",IF(G85&gt;H85,H85,-1*G85)))))</f>
        <v>6</v>
      </c>
      <c r="AM85" s="33">
        <f t="shared" ref="AM85:AM90" si="288">IF(I85="","",IF(I85="wo",0,IF(J85="wo",0,IF(I85=J85,"ERROR",IF(I85&gt;J85,J85,-1*I85)))))</f>
        <v>12</v>
      </c>
      <c r="AN85" s="33" t="str">
        <f t="shared" ref="AN85:AN90" si="289">IF(K85="","",IF(K85="wo",0,IF(L85="wo",0,IF(K85=L85,"ERROR",IF(K85&gt;L85,L85,-1*K85)))))</f>
        <v/>
      </c>
      <c r="AO85" s="33" t="str">
        <f t="shared" ref="AO85:AO90" si="290">IF(M85="","",IF(M85="wo",0,IF(N85="wo",0,IF(M85=N85,"ERROR",IF(M85&gt;N85,N85,-1*M85)))))</f>
        <v/>
      </c>
      <c r="AP85" s="33" t="str">
        <f t="shared" ref="AP85:AP90" si="291">IF(O85="","",IF(O85="wo",0,IF(P85="wo",0,IF(O85=P85,"ERROR",IF(O85&gt;P85,P85,-1*O85)))))</f>
        <v/>
      </c>
      <c r="AQ85" s="33" t="str">
        <f t="shared" ref="AQ85:AQ90" si="292">IF(Q85="","",IF(Q85="wo",0,IF(R85="wo",0,IF(Q85=R85,"ERROR",IF(Q85&gt;R85,R85,-1*Q85)))))</f>
        <v/>
      </c>
      <c r="AR85" s="34" t="str">
        <f t="shared" ref="AR85:AR90" si="293">CONCATENATE(AG85," - ",AH85)</f>
        <v>3 - 0</v>
      </c>
      <c r="AS85" s="35" t="str">
        <f t="shared" ref="AS85:AS90" si="294">IF(E85="","",(IF(K85="",AK85&amp;","&amp;AL85&amp;","&amp;AM85,IF(M85="",AK85&amp;","&amp;AL85&amp;","&amp;AM85&amp;","&amp;AN85,IF(O85="",AK85&amp;","&amp;AL85&amp;","&amp;AM85&amp;","&amp;AN85&amp;","&amp;AO85,IF(Q85="",AK85&amp;","&amp;AL85&amp;","&amp;AM85&amp;","&amp;AN85&amp;","&amp;AO85&amp;","&amp;AP85,AK85&amp;","&amp;AL85&amp;","&amp;AM85&amp;","&amp;AN85&amp;","&amp;AO85&amp;","&amp;AP85&amp;","&amp;AQ85))))))</f>
        <v>3,6,12</v>
      </c>
      <c r="AT85" s="32">
        <f t="shared" ref="AT85:AT90" si="295">IF(F85="",0,IF(F85="wo",0,IF(E85="wo",2,IF(AH85=AG85,0,IF(AH85&gt;AG85,2,1)))))</f>
        <v>1</v>
      </c>
      <c r="AU85" s="32">
        <f t="shared" ref="AU85:AU90" si="296">IF(E85="",0,IF(E85="wo",0,IF(F85="wo",2,IF(AG85=AH85,0,IF(AG85&gt;AH85,2,1)))))</f>
        <v>2</v>
      </c>
      <c r="AV85" s="33">
        <f t="shared" ref="AV85:AV90" si="297">IF(F85="","",IF(F85="wo",0,IF(E85="wo",0,IF(F85=E85,"ERROR",IF(F85&gt;E85,E85,-1*F85)))))</f>
        <v>-3</v>
      </c>
      <c r="AW85" s="33">
        <f t="shared" ref="AW85:AW90" si="298">IF(H85="","",IF(H85="wo",0,IF(G85="wo",0,IF(H85=G85,"ERROR",IF(H85&gt;G85,G85,-1*H85)))))</f>
        <v>-6</v>
      </c>
      <c r="AX85" s="33">
        <f t="shared" ref="AX85:AX90" si="299">IF(J85="","",IF(J85="wo",0,IF(I85="wo",0,IF(J85=I85,"ERROR",IF(J85&gt;I85,I85,-1*J85)))))</f>
        <v>-12</v>
      </c>
      <c r="AY85" s="33" t="str">
        <f t="shared" ref="AY85:AY90" si="300">IF(L85="","",IF(L85="wo",0,IF(K85="wo",0,IF(L85=K85,"ERROR",IF(L85&gt;K85,K85,-1*L85)))))</f>
        <v/>
      </c>
      <c r="AZ85" s="33" t="str">
        <f t="shared" ref="AZ85:AZ90" si="301">IF(N85="","",IF(N85="wo",0,IF(M85="wo",0,IF(N85=M85,"ERROR",IF(N85&gt;M85,M85,-1*N85)))))</f>
        <v/>
      </c>
      <c r="BA85" s="33" t="str">
        <f t="shared" ref="BA85:BA90" si="302">IF(P85="","",IF(P85="wo",0,IF(O85="wo",0,IF(P85=O85,"ERROR",IF(P85&gt;O85,O85,-1*P85)))))</f>
        <v/>
      </c>
      <c r="BB85" s="33" t="str">
        <f t="shared" ref="BB85:BB90" si="303">IF(R85="","",IF(R85="wo",0,IF(Q85="wo",0,IF(R85=Q85,"ERROR",IF(R85&gt;Q85,Q85,-1*R85)))))</f>
        <v/>
      </c>
      <c r="BC85" s="34" t="str">
        <f t="shared" ref="BC85:BC90" si="304">CONCATENATE(AH85," - ",AG85)</f>
        <v>0 - 3</v>
      </c>
      <c r="BD85" s="35" t="str">
        <f t="shared" ref="BD85:BD90" si="305">IF(E85="","",(IF(K85="",AV85&amp;", "&amp;AW85&amp;", "&amp;AX85,IF(M85="",AV85&amp;","&amp;AW85&amp;","&amp;AX85&amp;","&amp;AY85,IF(O85="",AV85&amp;","&amp;AW85&amp;","&amp;AX85&amp;","&amp;AY85&amp;","&amp;AZ85,IF(Q85="",AV85&amp;","&amp;AW85&amp;","&amp;AX85&amp;","&amp;AY85&amp;","&amp;AZ85&amp;","&amp;BA85,AV85&amp;","&amp;AW85&amp;","&amp;AX85&amp;","&amp;AY85&amp;","&amp;AZ85&amp;","&amp;BA85&amp;","&amp;BB85))))))</f>
        <v>-3, -6, -12</v>
      </c>
      <c r="BE85" s="36">
        <f>SUMIF(C85:C92,1,AI85:AI92)+SUMIF(D85:D92,1,AJ85:AJ92)</f>
        <v>6</v>
      </c>
      <c r="BF85" s="36">
        <f>IF(BE85&lt;&gt;0,RANK(BE85,BE85:BE91),"")</f>
        <v>1</v>
      </c>
      <c r="BG85" s="37" t="e">
        <f>SUMIF(A85:A88,C85,B85:B88)</f>
        <v>#VALUE!</v>
      </c>
      <c r="BH85" s="38" t="e">
        <f>SUMIF(A85:A88,D85,B85:B88)</f>
        <v>#VALUE!</v>
      </c>
      <c r="BI85" s="10">
        <f t="shared" ref="BI85:BI90" si="306">1+BI75</f>
        <v>4</v>
      </c>
      <c r="BJ85" s="11">
        <f>1*BJ80+1</f>
        <v>43</v>
      </c>
      <c r="BK85" s="39">
        <v>1</v>
      </c>
      <c r="BL85" s="62" t="str">
        <f t="shared" ref="BL85:BL86" si="307">CONCATENATE(C85," ","-"," ",D85)</f>
        <v>1 - 3</v>
      </c>
      <c r="BM85" s="40" t="s">
        <v>176</v>
      </c>
      <c r="BN85" s="41" t="s">
        <v>27</v>
      </c>
      <c r="BO85" s="42">
        <v>4</v>
      </c>
      <c r="BP85" s="280">
        <v>1</v>
      </c>
      <c r="BQ85" s="281" t="e">
        <f>B85</f>
        <v>#VALUE!</v>
      </c>
      <c r="BR85" s="282" t="s">
        <v>59</v>
      </c>
      <c r="BS85" s="283"/>
      <c r="BT85" s="284"/>
      <c r="BU85" s="101" t="e">
        <v>#VALUE!</v>
      </c>
      <c r="BV85" s="285" t="e">
        <v>#VALUE!</v>
      </c>
      <c r="BW85" s="286"/>
      <c r="BX85" s="287"/>
      <c r="BY85" s="288"/>
      <c r="BZ85" s="102"/>
      <c r="CA85" s="48">
        <f>IF(AG87&lt;AH87,AI87,IF(AH87&lt;AG87,AI87," "))</f>
        <v>2</v>
      </c>
      <c r="CB85" s="103"/>
      <c r="CC85" s="104"/>
      <c r="CD85" s="48">
        <f>IF(AG85&lt;AH85,AI85,IF(AH85&lt;AG85,AI85," "))</f>
        <v>2</v>
      </c>
      <c r="CE85" s="103"/>
      <c r="CF85" s="104"/>
      <c r="CG85" s="48">
        <f>IF(AG89&lt;AH89,AI89,IF(AH89&lt;AG89,AI89," "))</f>
        <v>2</v>
      </c>
      <c r="CH85" s="103"/>
      <c r="CI85" s="107"/>
      <c r="CJ85" s="273">
        <f>BE85</f>
        <v>6</v>
      </c>
      <c r="CK85" s="251"/>
      <c r="CL85" s="252">
        <v>1</v>
      </c>
    </row>
    <row r="86" spans="1:90" ht="14.4">
      <c r="A86" s="23">
        <v>2</v>
      </c>
      <c r="B86" s="24" t="e">
        <v>#VALUE!</v>
      </c>
      <c r="C86" s="25">
        <v>2</v>
      </c>
      <c r="D86" s="25">
        <v>4</v>
      </c>
      <c r="E86" s="26">
        <v>11</v>
      </c>
      <c r="F86" s="27">
        <v>6</v>
      </c>
      <c r="G86" s="28">
        <v>11</v>
      </c>
      <c r="H86" s="29">
        <v>8</v>
      </c>
      <c r="I86" s="26">
        <v>11</v>
      </c>
      <c r="J86" s="27">
        <v>5</v>
      </c>
      <c r="K86" s="28"/>
      <c r="L86" s="29"/>
      <c r="M86" s="26"/>
      <c r="N86" s="27"/>
      <c r="O86" s="28"/>
      <c r="P86" s="29"/>
      <c r="Q86" s="26"/>
      <c r="R86" s="27"/>
      <c r="S86" s="30">
        <f t="shared" si="269"/>
        <v>1</v>
      </c>
      <c r="T86" s="30">
        <f t="shared" si="270"/>
        <v>0</v>
      </c>
      <c r="U86" s="30">
        <f t="shared" si="271"/>
        <v>1</v>
      </c>
      <c r="V86" s="30">
        <f t="shared" si="272"/>
        <v>0</v>
      </c>
      <c r="W86" s="30">
        <f t="shared" si="273"/>
        <v>1</v>
      </c>
      <c r="X86" s="30">
        <f t="shared" si="274"/>
        <v>0</v>
      </c>
      <c r="Y86" s="30">
        <f t="shared" si="275"/>
        <v>0</v>
      </c>
      <c r="Z86" s="30">
        <f t="shared" si="276"/>
        <v>0</v>
      </c>
      <c r="AA86" s="30">
        <f t="shared" si="277"/>
        <v>0</v>
      </c>
      <c r="AB86" s="30">
        <f t="shared" si="278"/>
        <v>0</v>
      </c>
      <c r="AC86" s="30">
        <f t="shared" si="279"/>
        <v>0</v>
      </c>
      <c r="AD86" s="30">
        <f t="shared" si="280"/>
        <v>0</v>
      </c>
      <c r="AE86" s="30">
        <f t="shared" si="281"/>
        <v>0</v>
      </c>
      <c r="AF86" s="30">
        <f t="shared" si="282"/>
        <v>0</v>
      </c>
      <c r="AG86" s="31">
        <f t="shared" si="283"/>
        <v>3</v>
      </c>
      <c r="AH86" s="31">
        <f t="shared" si="283"/>
        <v>0</v>
      </c>
      <c r="AI86" s="32">
        <f t="shared" si="284"/>
        <v>2</v>
      </c>
      <c r="AJ86" s="32">
        <f t="shared" si="285"/>
        <v>1</v>
      </c>
      <c r="AK86" s="33">
        <f t="shared" si="286"/>
        <v>6</v>
      </c>
      <c r="AL86" s="33">
        <f t="shared" si="287"/>
        <v>8</v>
      </c>
      <c r="AM86" s="33">
        <f t="shared" si="288"/>
        <v>5</v>
      </c>
      <c r="AN86" s="33" t="str">
        <f t="shared" si="289"/>
        <v/>
      </c>
      <c r="AO86" s="33" t="str">
        <f t="shared" si="290"/>
        <v/>
      </c>
      <c r="AP86" s="33" t="str">
        <f t="shared" si="291"/>
        <v/>
      </c>
      <c r="AQ86" s="33" t="str">
        <f t="shared" si="292"/>
        <v/>
      </c>
      <c r="AR86" s="34" t="str">
        <f t="shared" si="293"/>
        <v>3 - 0</v>
      </c>
      <c r="AS86" s="35" t="str">
        <f t="shared" si="294"/>
        <v>6,8,5</v>
      </c>
      <c r="AT86" s="32">
        <f t="shared" si="295"/>
        <v>1</v>
      </c>
      <c r="AU86" s="32">
        <f t="shared" si="296"/>
        <v>2</v>
      </c>
      <c r="AV86" s="33">
        <f t="shared" si="297"/>
        <v>-6</v>
      </c>
      <c r="AW86" s="33">
        <f t="shared" si="298"/>
        <v>-8</v>
      </c>
      <c r="AX86" s="33">
        <f t="shared" si="299"/>
        <v>-5</v>
      </c>
      <c r="AY86" s="33" t="str">
        <f t="shared" si="300"/>
        <v/>
      </c>
      <c r="AZ86" s="33" t="str">
        <f t="shared" si="301"/>
        <v/>
      </c>
      <c r="BA86" s="33" t="str">
        <f t="shared" si="302"/>
        <v/>
      </c>
      <c r="BB86" s="33" t="str">
        <f t="shared" si="303"/>
        <v/>
      </c>
      <c r="BC86" s="34" t="str">
        <f t="shared" si="304"/>
        <v>0 - 3</v>
      </c>
      <c r="BD86" s="35" t="str">
        <f t="shared" si="305"/>
        <v>-6, -8, -5</v>
      </c>
      <c r="BE86" s="44"/>
      <c r="BF86" s="44"/>
      <c r="BG86" s="37" t="e">
        <f>SUMIF(A85:A88,C86,B85:B88)</f>
        <v>#VALUE!</v>
      </c>
      <c r="BH86" s="38" t="e">
        <f>SUMIF(A85:A88,D86,B85:B88)</f>
        <v>#VALUE!</v>
      </c>
      <c r="BI86" s="10">
        <f t="shared" si="306"/>
        <v>4</v>
      </c>
      <c r="BJ86" s="11">
        <f>1+BJ85</f>
        <v>44</v>
      </c>
      <c r="BK86" s="39">
        <v>1</v>
      </c>
      <c r="BL86" s="62" t="str">
        <f t="shared" si="307"/>
        <v>2 - 4</v>
      </c>
      <c r="BM86" s="40" t="s">
        <v>176</v>
      </c>
      <c r="BN86" s="41" t="s">
        <v>28</v>
      </c>
      <c r="BO86" s="42">
        <v>4</v>
      </c>
      <c r="BP86" s="280"/>
      <c r="BQ86" s="274"/>
      <c r="BR86" s="253" t="s">
        <v>60</v>
      </c>
      <c r="BS86" s="254"/>
      <c r="BT86" s="255"/>
      <c r="BU86" s="45" t="e">
        <v>#VALUE!</v>
      </c>
      <c r="BV86" s="275"/>
      <c r="BW86" s="270"/>
      <c r="BX86" s="271"/>
      <c r="BY86" s="272"/>
      <c r="BZ86" s="256" t="str">
        <f>IF(AI87&lt;AJ87,AR87,IF(AJ87&lt;AI87,AS87," "))</f>
        <v>-6,6,11,-8,6</v>
      </c>
      <c r="CA86" s="257"/>
      <c r="CB86" s="258"/>
      <c r="CC86" s="256" t="str">
        <f>IF(AI85&lt;AJ85,AR85,IF(AJ85&lt;AI85,AS85," "))</f>
        <v>3,6,12</v>
      </c>
      <c r="CD86" s="257"/>
      <c r="CE86" s="258"/>
      <c r="CF86" s="256" t="str">
        <f>IF(AI89&lt;AJ89,AR89,IF(AJ89&lt;AI89,AS89," "))</f>
        <v>9,5,-6,6</v>
      </c>
      <c r="CG86" s="257"/>
      <c r="CH86" s="258"/>
      <c r="CI86" s="108"/>
      <c r="CJ86" s="273"/>
      <c r="CK86" s="251"/>
      <c r="CL86" s="252"/>
    </row>
    <row r="87" spans="1:90" ht="14.4">
      <c r="A87" s="23">
        <v>3</v>
      </c>
      <c r="B87" s="24" t="e">
        <v>#VALUE!</v>
      </c>
      <c r="C87" s="25">
        <v>1</v>
      </c>
      <c r="D87" s="25">
        <v>2</v>
      </c>
      <c r="E87" s="26">
        <v>6</v>
      </c>
      <c r="F87" s="27">
        <v>11</v>
      </c>
      <c r="G87" s="28">
        <v>11</v>
      </c>
      <c r="H87" s="29">
        <v>6</v>
      </c>
      <c r="I87" s="26">
        <v>13</v>
      </c>
      <c r="J87" s="27">
        <v>11</v>
      </c>
      <c r="K87" s="28">
        <v>8</v>
      </c>
      <c r="L87" s="29">
        <v>11</v>
      </c>
      <c r="M87" s="26">
        <v>11</v>
      </c>
      <c r="N87" s="27">
        <v>6</v>
      </c>
      <c r="O87" s="28"/>
      <c r="P87" s="29"/>
      <c r="Q87" s="26"/>
      <c r="R87" s="27"/>
      <c r="S87" s="30">
        <f t="shared" si="269"/>
        <v>0</v>
      </c>
      <c r="T87" s="30">
        <f t="shared" si="270"/>
        <v>1</v>
      </c>
      <c r="U87" s="30">
        <f t="shared" si="271"/>
        <v>1</v>
      </c>
      <c r="V87" s="30">
        <f t="shared" si="272"/>
        <v>0</v>
      </c>
      <c r="W87" s="30">
        <f t="shared" si="273"/>
        <v>1</v>
      </c>
      <c r="X87" s="30">
        <f t="shared" si="274"/>
        <v>0</v>
      </c>
      <c r="Y87" s="30">
        <f t="shared" si="275"/>
        <v>0</v>
      </c>
      <c r="Z87" s="30">
        <f t="shared" si="276"/>
        <v>1</v>
      </c>
      <c r="AA87" s="30">
        <f t="shared" si="277"/>
        <v>1</v>
      </c>
      <c r="AB87" s="30">
        <f t="shared" si="278"/>
        <v>0</v>
      </c>
      <c r="AC87" s="30">
        <f t="shared" si="279"/>
        <v>0</v>
      </c>
      <c r="AD87" s="30">
        <f t="shared" si="280"/>
        <v>0</v>
      </c>
      <c r="AE87" s="30">
        <f t="shared" si="281"/>
        <v>0</v>
      </c>
      <c r="AF87" s="30">
        <f t="shared" si="282"/>
        <v>0</v>
      </c>
      <c r="AG87" s="31">
        <f t="shared" si="283"/>
        <v>3</v>
      </c>
      <c r="AH87" s="31">
        <f t="shared" si="283"/>
        <v>2</v>
      </c>
      <c r="AI87" s="32">
        <f t="shared" si="284"/>
        <v>2</v>
      </c>
      <c r="AJ87" s="32">
        <f t="shared" si="285"/>
        <v>1</v>
      </c>
      <c r="AK87" s="33">
        <f t="shared" si="286"/>
        <v>-6</v>
      </c>
      <c r="AL87" s="33">
        <f t="shared" si="287"/>
        <v>6</v>
      </c>
      <c r="AM87" s="33">
        <f t="shared" si="288"/>
        <v>11</v>
      </c>
      <c r="AN87" s="33">
        <f t="shared" si="289"/>
        <v>-8</v>
      </c>
      <c r="AO87" s="33">
        <f t="shared" si="290"/>
        <v>6</v>
      </c>
      <c r="AP87" s="33" t="str">
        <f t="shared" si="291"/>
        <v/>
      </c>
      <c r="AQ87" s="33" t="str">
        <f t="shared" si="292"/>
        <v/>
      </c>
      <c r="AR87" s="34" t="str">
        <f t="shared" si="293"/>
        <v>3 - 2</v>
      </c>
      <c r="AS87" s="35" t="str">
        <f t="shared" si="294"/>
        <v>-6,6,11,-8,6</v>
      </c>
      <c r="AT87" s="32">
        <f t="shared" si="295"/>
        <v>1</v>
      </c>
      <c r="AU87" s="32">
        <f t="shared" si="296"/>
        <v>2</v>
      </c>
      <c r="AV87" s="33">
        <f t="shared" si="297"/>
        <v>6</v>
      </c>
      <c r="AW87" s="33">
        <f t="shared" si="298"/>
        <v>-6</v>
      </c>
      <c r="AX87" s="33">
        <f t="shared" si="299"/>
        <v>-11</v>
      </c>
      <c r="AY87" s="33">
        <f t="shared" si="300"/>
        <v>8</v>
      </c>
      <c r="AZ87" s="33">
        <f t="shared" si="301"/>
        <v>-6</v>
      </c>
      <c r="BA87" s="33" t="str">
        <f t="shared" si="302"/>
        <v/>
      </c>
      <c r="BB87" s="33" t="str">
        <f t="shared" si="303"/>
        <v/>
      </c>
      <c r="BC87" s="34" t="str">
        <f t="shared" si="304"/>
        <v>2 - 3</v>
      </c>
      <c r="BD87" s="35" t="str">
        <f t="shared" si="305"/>
        <v>6,-6,-11,8,-6</v>
      </c>
      <c r="BE87" s="36">
        <f>SUMIF(C85:C92,2,AI85:AI92)+SUMIF(D85:D92,2,AJ85:AJ92)</f>
        <v>5</v>
      </c>
      <c r="BF87" s="36">
        <f>IF(BE87&lt;&gt;0,RANK(BE87,BE85:BE91),"")</f>
        <v>2</v>
      </c>
      <c r="BG87" s="37" t="e">
        <f>SUMIF(A85:A88,C87,B85:B88)</f>
        <v>#VALUE!</v>
      </c>
      <c r="BH87" s="38" t="e">
        <f>SUMIF(A85:A88,D87,B85:B88)</f>
        <v>#VALUE!</v>
      </c>
      <c r="BI87" s="10">
        <f t="shared" si="306"/>
        <v>4</v>
      </c>
      <c r="BJ87" s="11">
        <f>1+BJ86</f>
        <v>45</v>
      </c>
      <c r="BK87" s="39">
        <v>2</v>
      </c>
      <c r="BL87" s="63" t="s">
        <v>23</v>
      </c>
      <c r="BM87" s="40" t="s">
        <v>176</v>
      </c>
      <c r="BN87" s="46" t="s">
        <v>29</v>
      </c>
      <c r="BO87" s="47">
        <v>4</v>
      </c>
      <c r="BP87" s="259">
        <v>2</v>
      </c>
      <c r="BQ87" s="260" t="e">
        <f>B86</f>
        <v>#VALUE!</v>
      </c>
      <c r="BR87" s="262" t="s">
        <v>55</v>
      </c>
      <c r="BS87" s="263"/>
      <c r="BT87" s="264"/>
      <c r="BU87" s="43" t="e">
        <v>#VALUE!</v>
      </c>
      <c r="BV87" s="278" t="e">
        <v>#VALUE!</v>
      </c>
      <c r="BW87" s="99"/>
      <c r="BX87" s="48">
        <f>IF(AG87&lt;AH87,AT87,IF(AH87&lt;AG87,AT87," "))</f>
        <v>1</v>
      </c>
      <c r="BY87" s="100"/>
      <c r="BZ87" s="267"/>
      <c r="CA87" s="268"/>
      <c r="CB87" s="269"/>
      <c r="CC87" s="100"/>
      <c r="CD87" s="48">
        <f>IF(AG90&lt;AH90,AI90,IF(AH90&lt;AG90,AI90," "))</f>
        <v>2</v>
      </c>
      <c r="CE87" s="100"/>
      <c r="CF87" s="98"/>
      <c r="CG87" s="94">
        <f>IF(AG86&lt;AH86,AI86,IF(AH86&lt;AG86,AI86," "))</f>
        <v>2</v>
      </c>
      <c r="CH87" s="95"/>
      <c r="CI87" s="107"/>
      <c r="CJ87" s="273">
        <f>BE87</f>
        <v>5</v>
      </c>
      <c r="CK87" s="251"/>
      <c r="CL87" s="252">
        <v>2</v>
      </c>
    </row>
    <row r="88" spans="1:90" ht="14.4">
      <c r="A88" s="23">
        <v>4</v>
      </c>
      <c r="B88" s="24" t="e">
        <v>#VALUE!</v>
      </c>
      <c r="C88" s="25">
        <v>3</v>
      </c>
      <c r="D88" s="25">
        <v>4</v>
      </c>
      <c r="E88" s="26">
        <v>11</v>
      </c>
      <c r="F88" s="27">
        <v>8</v>
      </c>
      <c r="G88" s="28">
        <v>1</v>
      </c>
      <c r="H88" s="29">
        <v>11</v>
      </c>
      <c r="I88" s="26">
        <v>11</v>
      </c>
      <c r="J88" s="27">
        <v>8</v>
      </c>
      <c r="K88" s="28">
        <v>7</v>
      </c>
      <c r="L88" s="29">
        <v>11</v>
      </c>
      <c r="M88" s="26">
        <v>11</v>
      </c>
      <c r="N88" s="27">
        <v>2</v>
      </c>
      <c r="O88" s="28"/>
      <c r="P88" s="29"/>
      <c r="Q88" s="26"/>
      <c r="R88" s="27"/>
      <c r="S88" s="30">
        <f t="shared" si="269"/>
        <v>1</v>
      </c>
      <c r="T88" s="30">
        <f t="shared" si="270"/>
        <v>0</v>
      </c>
      <c r="U88" s="30">
        <f t="shared" si="271"/>
        <v>0</v>
      </c>
      <c r="V88" s="30">
        <f t="shared" si="272"/>
        <v>1</v>
      </c>
      <c r="W88" s="30">
        <f t="shared" si="273"/>
        <v>1</v>
      </c>
      <c r="X88" s="30">
        <f t="shared" si="274"/>
        <v>0</v>
      </c>
      <c r="Y88" s="30">
        <f t="shared" si="275"/>
        <v>0</v>
      </c>
      <c r="Z88" s="30">
        <f t="shared" si="276"/>
        <v>1</v>
      </c>
      <c r="AA88" s="30">
        <f t="shared" si="277"/>
        <v>1</v>
      </c>
      <c r="AB88" s="30">
        <f t="shared" si="278"/>
        <v>0</v>
      </c>
      <c r="AC88" s="30">
        <f t="shared" si="279"/>
        <v>0</v>
      </c>
      <c r="AD88" s="30">
        <f t="shared" si="280"/>
        <v>0</v>
      </c>
      <c r="AE88" s="30">
        <f t="shared" si="281"/>
        <v>0</v>
      </c>
      <c r="AF88" s="30">
        <f t="shared" si="282"/>
        <v>0</v>
      </c>
      <c r="AG88" s="31">
        <f t="shared" si="283"/>
        <v>3</v>
      </c>
      <c r="AH88" s="31">
        <f t="shared" si="283"/>
        <v>2</v>
      </c>
      <c r="AI88" s="32">
        <f t="shared" si="284"/>
        <v>2</v>
      </c>
      <c r="AJ88" s="32">
        <f t="shared" si="285"/>
        <v>1</v>
      </c>
      <c r="AK88" s="33">
        <f t="shared" si="286"/>
        <v>8</v>
      </c>
      <c r="AL88" s="33">
        <f t="shared" si="287"/>
        <v>-1</v>
      </c>
      <c r="AM88" s="33">
        <f t="shared" si="288"/>
        <v>8</v>
      </c>
      <c r="AN88" s="33">
        <f t="shared" si="289"/>
        <v>-7</v>
      </c>
      <c r="AO88" s="33">
        <f t="shared" si="290"/>
        <v>2</v>
      </c>
      <c r="AP88" s="33" t="str">
        <f t="shared" si="291"/>
        <v/>
      </c>
      <c r="AQ88" s="33" t="str">
        <f t="shared" si="292"/>
        <v/>
      </c>
      <c r="AR88" s="34" t="str">
        <f t="shared" si="293"/>
        <v>3 - 2</v>
      </c>
      <c r="AS88" s="35" t="str">
        <f t="shared" si="294"/>
        <v>8,-1,8,-7,2</v>
      </c>
      <c r="AT88" s="32">
        <f t="shared" si="295"/>
        <v>1</v>
      </c>
      <c r="AU88" s="32">
        <f t="shared" si="296"/>
        <v>2</v>
      </c>
      <c r="AV88" s="33">
        <f t="shared" si="297"/>
        <v>-8</v>
      </c>
      <c r="AW88" s="33">
        <f t="shared" si="298"/>
        <v>1</v>
      </c>
      <c r="AX88" s="33">
        <f t="shared" si="299"/>
        <v>-8</v>
      </c>
      <c r="AY88" s="33">
        <f t="shared" si="300"/>
        <v>7</v>
      </c>
      <c r="AZ88" s="33">
        <f t="shared" si="301"/>
        <v>-2</v>
      </c>
      <c r="BA88" s="33" t="str">
        <f t="shared" si="302"/>
        <v/>
      </c>
      <c r="BB88" s="33" t="str">
        <f t="shared" si="303"/>
        <v/>
      </c>
      <c r="BC88" s="34" t="str">
        <f t="shared" si="304"/>
        <v>2 - 3</v>
      </c>
      <c r="BD88" s="35" t="str">
        <f t="shared" si="305"/>
        <v>-8,1,-8,7,-2</v>
      </c>
      <c r="BE88" s="44"/>
      <c r="BF88" s="44"/>
      <c r="BG88" s="37" t="e">
        <f>SUMIF(A85:A88,C88,B85:B88)</f>
        <v>#VALUE!</v>
      </c>
      <c r="BH88" s="38" t="e">
        <f>SUMIF(A85:A88,D88,B85:B88)</f>
        <v>#VALUE!</v>
      </c>
      <c r="BI88" s="10">
        <f t="shared" si="306"/>
        <v>4</v>
      </c>
      <c r="BJ88" s="11">
        <f>1+BJ87</f>
        <v>46</v>
      </c>
      <c r="BK88" s="39">
        <v>2</v>
      </c>
      <c r="BL88" s="63" t="s">
        <v>24</v>
      </c>
      <c r="BM88" s="40" t="s">
        <v>176</v>
      </c>
      <c r="BN88" s="46" t="s">
        <v>30</v>
      </c>
      <c r="BO88" s="47">
        <v>4</v>
      </c>
      <c r="BP88" s="259"/>
      <c r="BQ88" s="274"/>
      <c r="BR88" s="253" t="s">
        <v>56</v>
      </c>
      <c r="BS88" s="254"/>
      <c r="BT88" s="255"/>
      <c r="BU88" s="45" t="e">
        <v>#VALUE!</v>
      </c>
      <c r="BV88" s="279"/>
      <c r="BW88" s="276" t="str">
        <f>IF(AI87&gt;AJ87,BC87,IF(AJ87&gt;AI87,BD87," "))</f>
        <v>2 - 3</v>
      </c>
      <c r="BX88" s="277"/>
      <c r="BY88" s="277"/>
      <c r="BZ88" s="270"/>
      <c r="CA88" s="271"/>
      <c r="CB88" s="272"/>
      <c r="CC88" s="277" t="str">
        <f>IF(AI90&lt;AJ90,AR90,IF(AJ90&lt;AI90,AS90," "))</f>
        <v>6,-8,-7,5,5</v>
      </c>
      <c r="CD88" s="277"/>
      <c r="CE88" s="277"/>
      <c r="CF88" s="256" t="str">
        <f>IF(AI86&lt;AJ86,AR86,IF(AJ86&lt;AI86,AS86," "))</f>
        <v>6,8,5</v>
      </c>
      <c r="CG88" s="257"/>
      <c r="CH88" s="258"/>
      <c r="CI88" s="108"/>
      <c r="CJ88" s="273"/>
      <c r="CK88" s="251"/>
      <c r="CL88" s="252"/>
    </row>
    <row r="89" spans="1:90" ht="14.4">
      <c r="A89" s="23">
        <v>5</v>
      </c>
      <c r="B89" s="49"/>
      <c r="C89" s="25">
        <v>1</v>
      </c>
      <c r="D89" s="25">
        <v>4</v>
      </c>
      <c r="E89" s="26">
        <v>11</v>
      </c>
      <c r="F89" s="27">
        <v>9</v>
      </c>
      <c r="G89" s="28">
        <v>11</v>
      </c>
      <c r="H89" s="29">
        <v>5</v>
      </c>
      <c r="I89" s="26">
        <v>6</v>
      </c>
      <c r="J89" s="27">
        <v>11</v>
      </c>
      <c r="K89" s="28">
        <v>11</v>
      </c>
      <c r="L89" s="29">
        <v>6</v>
      </c>
      <c r="M89" s="26"/>
      <c r="N89" s="27"/>
      <c r="O89" s="28"/>
      <c r="P89" s="29"/>
      <c r="Q89" s="26"/>
      <c r="R89" s="27"/>
      <c r="S89" s="30">
        <f t="shared" si="269"/>
        <v>1</v>
      </c>
      <c r="T89" s="30">
        <f t="shared" si="270"/>
        <v>0</v>
      </c>
      <c r="U89" s="30">
        <f t="shared" si="271"/>
        <v>1</v>
      </c>
      <c r="V89" s="30">
        <f t="shared" si="272"/>
        <v>0</v>
      </c>
      <c r="W89" s="30">
        <f t="shared" si="273"/>
        <v>0</v>
      </c>
      <c r="X89" s="30">
        <f t="shared" si="274"/>
        <v>1</v>
      </c>
      <c r="Y89" s="30">
        <f t="shared" si="275"/>
        <v>1</v>
      </c>
      <c r="Z89" s="30">
        <f t="shared" si="276"/>
        <v>0</v>
      </c>
      <c r="AA89" s="30">
        <f t="shared" si="277"/>
        <v>0</v>
      </c>
      <c r="AB89" s="30">
        <f t="shared" si="278"/>
        <v>0</v>
      </c>
      <c r="AC89" s="30">
        <f t="shared" si="279"/>
        <v>0</v>
      </c>
      <c r="AD89" s="30">
        <f t="shared" si="280"/>
        <v>0</v>
      </c>
      <c r="AE89" s="30">
        <f t="shared" si="281"/>
        <v>0</v>
      </c>
      <c r="AF89" s="30">
        <f t="shared" si="282"/>
        <v>0</v>
      </c>
      <c r="AG89" s="31">
        <f t="shared" si="283"/>
        <v>3</v>
      </c>
      <c r="AH89" s="31">
        <f t="shared" si="283"/>
        <v>1</v>
      </c>
      <c r="AI89" s="32">
        <f t="shared" si="284"/>
        <v>2</v>
      </c>
      <c r="AJ89" s="32">
        <f t="shared" si="285"/>
        <v>1</v>
      </c>
      <c r="AK89" s="33">
        <f t="shared" si="286"/>
        <v>9</v>
      </c>
      <c r="AL89" s="33">
        <f t="shared" si="287"/>
        <v>5</v>
      </c>
      <c r="AM89" s="33">
        <f t="shared" si="288"/>
        <v>-6</v>
      </c>
      <c r="AN89" s="33">
        <f t="shared" si="289"/>
        <v>6</v>
      </c>
      <c r="AO89" s="33" t="str">
        <f t="shared" si="290"/>
        <v/>
      </c>
      <c r="AP89" s="33" t="str">
        <f t="shared" si="291"/>
        <v/>
      </c>
      <c r="AQ89" s="33" t="str">
        <f t="shared" si="292"/>
        <v/>
      </c>
      <c r="AR89" s="34" t="str">
        <f t="shared" si="293"/>
        <v>3 - 1</v>
      </c>
      <c r="AS89" s="35" t="str">
        <f t="shared" si="294"/>
        <v>9,5,-6,6</v>
      </c>
      <c r="AT89" s="32">
        <f t="shared" si="295"/>
        <v>1</v>
      </c>
      <c r="AU89" s="32">
        <f t="shared" si="296"/>
        <v>2</v>
      </c>
      <c r="AV89" s="33">
        <f t="shared" si="297"/>
        <v>-9</v>
      </c>
      <c r="AW89" s="33">
        <f t="shared" si="298"/>
        <v>-5</v>
      </c>
      <c r="AX89" s="33">
        <f t="shared" si="299"/>
        <v>6</v>
      </c>
      <c r="AY89" s="33">
        <f t="shared" si="300"/>
        <v>-6</v>
      </c>
      <c r="AZ89" s="33" t="str">
        <f t="shared" si="301"/>
        <v/>
      </c>
      <c r="BA89" s="33" t="str">
        <f t="shared" si="302"/>
        <v/>
      </c>
      <c r="BB89" s="33" t="str">
        <f t="shared" si="303"/>
        <v/>
      </c>
      <c r="BC89" s="34" t="str">
        <f t="shared" si="304"/>
        <v>1 - 3</v>
      </c>
      <c r="BD89" s="35" t="str">
        <f t="shared" si="305"/>
        <v>-9,-5,6,-6</v>
      </c>
      <c r="BE89" s="36">
        <f>SUMIF(C85:C92,3,AI85:AI92)+SUMIF(D85:D92,3,AJ85:AJ92)</f>
        <v>4</v>
      </c>
      <c r="BF89" s="36">
        <f>IF(BE89&lt;&gt;0,RANK(BE89,BE85:BE91),"")</f>
        <v>3</v>
      </c>
      <c r="BG89" s="37" t="e">
        <f>SUMIF(A85:A88,C89,B85:B88)</f>
        <v>#VALUE!</v>
      </c>
      <c r="BH89" s="38" t="e">
        <f>SUMIF(A85:A88,D89,B85:B88)</f>
        <v>#VALUE!</v>
      </c>
      <c r="BI89" s="10">
        <f t="shared" si="306"/>
        <v>4</v>
      </c>
      <c r="BJ89" s="11">
        <f>1+BJ88</f>
        <v>47</v>
      </c>
      <c r="BK89" s="39">
        <v>3</v>
      </c>
      <c r="BL89" s="64" t="s">
        <v>25</v>
      </c>
      <c r="BM89" s="40" t="s">
        <v>176</v>
      </c>
      <c r="BN89" s="58" t="s">
        <v>31</v>
      </c>
      <c r="BO89" s="42">
        <v>4</v>
      </c>
      <c r="BP89" s="259">
        <v>3</v>
      </c>
      <c r="BQ89" s="260" t="e">
        <f>B87</f>
        <v>#VALUE!</v>
      </c>
      <c r="BR89" s="262" t="s">
        <v>63</v>
      </c>
      <c r="BS89" s="263"/>
      <c r="BT89" s="264"/>
      <c r="BU89" s="43" t="e">
        <v>#VALUE!</v>
      </c>
      <c r="BV89" s="265" t="e">
        <v>#VALUE!</v>
      </c>
      <c r="BW89" s="93"/>
      <c r="BX89" s="94">
        <f>IF(AG85&lt;AH85,AT85,IF(AH85&lt;AG85,AT85," "))</f>
        <v>1</v>
      </c>
      <c r="BY89" s="95"/>
      <c r="BZ89" s="96"/>
      <c r="CA89" s="94">
        <f>IF(AG90&lt;AH90,AT90,IF(AH90&lt;AG90,AT90," "))</f>
        <v>1</v>
      </c>
      <c r="CB89" s="95"/>
      <c r="CC89" s="267"/>
      <c r="CD89" s="268"/>
      <c r="CE89" s="269"/>
      <c r="CF89" s="98"/>
      <c r="CG89" s="94">
        <f>IF(AG88&lt;AH88,AI88,IF(AH88&lt;AG88,AI88," "))</f>
        <v>2</v>
      </c>
      <c r="CH89" s="95"/>
      <c r="CI89" s="107"/>
      <c r="CJ89" s="273">
        <f>BE89</f>
        <v>4</v>
      </c>
      <c r="CK89" s="251"/>
      <c r="CL89" s="252">
        <f>IF(BF90="",BF89,BF90)</f>
        <v>3</v>
      </c>
    </row>
    <row r="90" spans="1:90" ht="14.4">
      <c r="A90" s="23">
        <v>6</v>
      </c>
      <c r="C90" s="25">
        <v>2</v>
      </c>
      <c r="D90" s="25">
        <v>3</v>
      </c>
      <c r="E90" s="26">
        <v>11</v>
      </c>
      <c r="F90" s="27">
        <v>6</v>
      </c>
      <c r="G90" s="28">
        <v>8</v>
      </c>
      <c r="H90" s="29">
        <v>11</v>
      </c>
      <c r="I90" s="26">
        <v>7</v>
      </c>
      <c r="J90" s="27">
        <v>11</v>
      </c>
      <c r="K90" s="28">
        <v>11</v>
      </c>
      <c r="L90" s="29">
        <v>5</v>
      </c>
      <c r="M90" s="26">
        <v>11</v>
      </c>
      <c r="N90" s="27">
        <v>5</v>
      </c>
      <c r="O90" s="28"/>
      <c r="P90" s="29"/>
      <c r="Q90" s="26"/>
      <c r="R90" s="27"/>
      <c r="S90" s="30">
        <f t="shared" si="269"/>
        <v>1</v>
      </c>
      <c r="T90" s="30">
        <f t="shared" si="270"/>
        <v>0</v>
      </c>
      <c r="U90" s="30">
        <f t="shared" si="271"/>
        <v>0</v>
      </c>
      <c r="V90" s="30">
        <f t="shared" si="272"/>
        <v>1</v>
      </c>
      <c r="W90" s="30">
        <f t="shared" si="273"/>
        <v>0</v>
      </c>
      <c r="X90" s="30">
        <f t="shared" si="274"/>
        <v>1</v>
      </c>
      <c r="Y90" s="30">
        <f t="shared" si="275"/>
        <v>1</v>
      </c>
      <c r="Z90" s="30">
        <f t="shared" si="276"/>
        <v>0</v>
      </c>
      <c r="AA90" s="30">
        <f t="shared" si="277"/>
        <v>1</v>
      </c>
      <c r="AB90" s="30">
        <f t="shared" si="278"/>
        <v>0</v>
      </c>
      <c r="AC90" s="30">
        <f t="shared" si="279"/>
        <v>0</v>
      </c>
      <c r="AD90" s="30">
        <f t="shared" si="280"/>
        <v>0</v>
      </c>
      <c r="AE90" s="30">
        <f t="shared" si="281"/>
        <v>0</v>
      </c>
      <c r="AF90" s="30">
        <f t="shared" si="282"/>
        <v>0</v>
      </c>
      <c r="AG90" s="31">
        <f t="shared" si="283"/>
        <v>3</v>
      </c>
      <c r="AH90" s="31">
        <f t="shared" si="283"/>
        <v>2</v>
      </c>
      <c r="AI90" s="32">
        <f t="shared" si="284"/>
        <v>2</v>
      </c>
      <c r="AJ90" s="32">
        <f t="shared" si="285"/>
        <v>1</v>
      </c>
      <c r="AK90" s="33">
        <f t="shared" si="286"/>
        <v>6</v>
      </c>
      <c r="AL90" s="33">
        <f t="shared" si="287"/>
        <v>-8</v>
      </c>
      <c r="AM90" s="33">
        <f t="shared" si="288"/>
        <v>-7</v>
      </c>
      <c r="AN90" s="33">
        <f t="shared" si="289"/>
        <v>5</v>
      </c>
      <c r="AO90" s="33">
        <f t="shared" si="290"/>
        <v>5</v>
      </c>
      <c r="AP90" s="33" t="str">
        <f t="shared" si="291"/>
        <v/>
      </c>
      <c r="AQ90" s="33" t="str">
        <f t="shared" si="292"/>
        <v/>
      </c>
      <c r="AR90" s="34" t="str">
        <f t="shared" si="293"/>
        <v>3 - 2</v>
      </c>
      <c r="AS90" s="35" t="str">
        <f t="shared" si="294"/>
        <v>6,-8,-7,5,5</v>
      </c>
      <c r="AT90" s="32">
        <f t="shared" si="295"/>
        <v>1</v>
      </c>
      <c r="AU90" s="32">
        <f t="shared" si="296"/>
        <v>2</v>
      </c>
      <c r="AV90" s="33">
        <f t="shared" si="297"/>
        <v>-6</v>
      </c>
      <c r="AW90" s="33">
        <f t="shared" si="298"/>
        <v>8</v>
      </c>
      <c r="AX90" s="33">
        <f t="shared" si="299"/>
        <v>7</v>
      </c>
      <c r="AY90" s="33">
        <f t="shared" si="300"/>
        <v>-5</v>
      </c>
      <c r="AZ90" s="33">
        <f t="shared" si="301"/>
        <v>-5</v>
      </c>
      <c r="BA90" s="33" t="str">
        <f t="shared" si="302"/>
        <v/>
      </c>
      <c r="BB90" s="33" t="str">
        <f t="shared" si="303"/>
        <v/>
      </c>
      <c r="BC90" s="34" t="str">
        <f t="shared" si="304"/>
        <v>2 - 3</v>
      </c>
      <c r="BD90" s="35" t="str">
        <f t="shared" si="305"/>
        <v>-6,8,7,-5,-5</v>
      </c>
      <c r="BE90" s="44"/>
      <c r="BF90" s="44"/>
      <c r="BG90" s="37" t="e">
        <f>SUMIF(A85:A88,C90,B85:B88)</f>
        <v>#VALUE!</v>
      </c>
      <c r="BH90" s="38" t="e">
        <f>SUMIF(A85:A88,D90,B85:B88)</f>
        <v>#VALUE!</v>
      </c>
      <c r="BI90" s="10">
        <f t="shared" si="306"/>
        <v>4</v>
      </c>
      <c r="BJ90" s="11">
        <f>1+BJ89</f>
        <v>48</v>
      </c>
      <c r="BK90" s="39">
        <v>3</v>
      </c>
      <c r="BL90" s="65" t="s">
        <v>26</v>
      </c>
      <c r="BM90" s="149" t="s">
        <v>176</v>
      </c>
      <c r="BN90" s="50" t="s">
        <v>32</v>
      </c>
      <c r="BO90" s="51">
        <v>4</v>
      </c>
      <c r="BP90" s="259"/>
      <c r="BQ90" s="274"/>
      <c r="BR90" s="253" t="s">
        <v>64</v>
      </c>
      <c r="BS90" s="254"/>
      <c r="BT90" s="255"/>
      <c r="BU90" s="45" t="e">
        <v>#VALUE!</v>
      </c>
      <c r="BV90" s="275"/>
      <c r="BW90" s="256" t="str">
        <f>IF(AI85&gt;AJ85,BC85,IF(AJ85&gt;AI85,BD85," "))</f>
        <v>0 - 3</v>
      </c>
      <c r="BX90" s="257"/>
      <c r="BY90" s="258"/>
      <c r="BZ90" s="256" t="str">
        <f>IF(AI90&gt;AJ90,BC90,IF(AJ90&gt;AI90,BD90," "))</f>
        <v>2 - 3</v>
      </c>
      <c r="CA90" s="257"/>
      <c r="CB90" s="258"/>
      <c r="CC90" s="270"/>
      <c r="CD90" s="271"/>
      <c r="CE90" s="272"/>
      <c r="CF90" s="256" t="str">
        <f>IF(AI88&lt;AJ88,AR88,IF(AJ88&lt;AI88,AS88," "))</f>
        <v>8,-1,8,-7,2</v>
      </c>
      <c r="CG90" s="257"/>
      <c r="CH90" s="258"/>
      <c r="CI90" s="108"/>
      <c r="CJ90" s="273"/>
      <c r="CK90" s="251"/>
      <c r="CL90" s="252"/>
    </row>
    <row r="91" spans="1:90" ht="14.4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V91" s="2"/>
      <c r="AW91" s="2"/>
      <c r="AX91" s="2"/>
      <c r="AY91" s="2"/>
      <c r="AZ91" s="2"/>
      <c r="BE91" s="36">
        <f>SUMIF(C85:C92,4,AI85:AI92)+SUMIF(D85:D92,4,AJ85:AJ92)</f>
        <v>3</v>
      </c>
      <c r="BF91" s="36">
        <f>IF(BE91&lt;&gt;0,RANK(BE91,BE85:BE91),"")</f>
        <v>4</v>
      </c>
      <c r="BG91" s="52"/>
      <c r="BH91" s="52"/>
      <c r="BK91" s="19"/>
      <c r="BP91" s="259">
        <v>4</v>
      </c>
      <c r="BQ91" s="260" t="e">
        <f>B88</f>
        <v>#VALUE!</v>
      </c>
      <c r="BR91" s="262" t="s">
        <v>179</v>
      </c>
      <c r="BS91" s="263"/>
      <c r="BT91" s="264"/>
      <c r="BU91" s="43" t="e">
        <v>#VALUE!</v>
      </c>
      <c r="BV91" s="265" t="e">
        <v>#VALUE!</v>
      </c>
      <c r="BW91" s="93"/>
      <c r="BX91" s="94">
        <f>IF(AG89&lt;AH89,AT89,IF(AH89&lt;AG89,AT89," "))</f>
        <v>1</v>
      </c>
      <c r="BY91" s="95"/>
      <c r="BZ91" s="96"/>
      <c r="CA91" s="94">
        <f>IF(AG86&lt;AH86,AT86,IF(AH86&lt;AG86,AT86," "))</f>
        <v>1</v>
      </c>
      <c r="CB91" s="95"/>
      <c r="CC91" s="96"/>
      <c r="CD91" s="94">
        <f>IF(AG88&lt;AH88,AT88,IF(AH88&lt;AG88,AT88," "))</f>
        <v>1</v>
      </c>
      <c r="CE91" s="95"/>
      <c r="CF91" s="267"/>
      <c r="CG91" s="268"/>
      <c r="CH91" s="269"/>
      <c r="CI91" s="107"/>
      <c r="CJ91" s="273">
        <f>BE91</f>
        <v>3</v>
      </c>
      <c r="CK91" s="251"/>
      <c r="CL91" s="252">
        <f>IF(BF92="",BF91,BF92)</f>
        <v>4</v>
      </c>
    </row>
    <row r="92" spans="1:90" ht="14.4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V92" s="2"/>
      <c r="AW92" s="2"/>
      <c r="AX92" s="2"/>
      <c r="AY92" s="2"/>
      <c r="AZ92" s="2"/>
      <c r="BE92" s="44"/>
      <c r="BF92" s="44"/>
      <c r="BG92" s="52"/>
      <c r="BH92" s="52"/>
      <c r="BK92" s="59"/>
      <c r="BL92" s="53"/>
      <c r="BM92" s="54"/>
      <c r="BN92" s="55"/>
      <c r="BO92" s="56"/>
      <c r="BP92" s="259"/>
      <c r="BQ92" s="261"/>
      <c r="BR92" s="253" t="s">
        <v>67</v>
      </c>
      <c r="BS92" s="254"/>
      <c r="BT92" s="255"/>
      <c r="BU92" s="57" t="e">
        <v>#VALUE!</v>
      </c>
      <c r="BV92" s="266"/>
      <c r="BW92" s="256" t="str">
        <f>IF(AI89&gt;AJ89,BC89,IF(AJ89&gt;AI89,BD89," "))</f>
        <v>1 - 3</v>
      </c>
      <c r="BX92" s="257"/>
      <c r="BY92" s="258"/>
      <c r="BZ92" s="256" t="str">
        <f>IF(AI86&gt;AJ86,BC86,IF(AJ86&gt;AI86,BD86," "))</f>
        <v>0 - 3</v>
      </c>
      <c r="CA92" s="257"/>
      <c r="CB92" s="258"/>
      <c r="CC92" s="256" t="str">
        <f>IF(AI88&gt;AJ88,BC88,IF(AJ88&gt;AI88,BD88," "))</f>
        <v>2 - 3</v>
      </c>
      <c r="CD92" s="257"/>
      <c r="CE92" s="258"/>
      <c r="CF92" s="270"/>
      <c r="CG92" s="271"/>
      <c r="CH92" s="272"/>
      <c r="CI92" s="109"/>
      <c r="CJ92" s="273"/>
      <c r="CK92" s="251"/>
      <c r="CL92" s="252"/>
    </row>
    <row r="93" spans="1:90" ht="14.4">
      <c r="Z93" s="8"/>
    </row>
    <row r="94" spans="1:90" ht="16.2">
      <c r="Z94" s="8"/>
      <c r="BL94" s="204"/>
      <c r="BM94" s="204"/>
      <c r="BN94" s="204"/>
      <c r="BO94" s="204"/>
      <c r="BP94" s="239" t="s">
        <v>188</v>
      </c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</row>
    <row r="95" spans="1:90" ht="16.2">
      <c r="Z95" s="8"/>
      <c r="BL95" s="204"/>
      <c r="BM95" s="204"/>
      <c r="BN95" s="204"/>
      <c r="BO95" s="204"/>
      <c r="BP95" s="239" t="s">
        <v>190</v>
      </c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</row>
    <row r="96" spans="1:90" ht="14.4">
      <c r="Z96" s="8"/>
    </row>
    <row r="97" spans="26:26" ht="14.4">
      <c r="Z97" s="8"/>
    </row>
    <row r="98" spans="26:26" ht="14.4">
      <c r="Z98" s="8"/>
    </row>
    <row r="99" spans="26:26" ht="14.4">
      <c r="Z99" s="8"/>
    </row>
    <row r="100" spans="26:26" ht="14.4">
      <c r="Z100" s="8"/>
    </row>
    <row r="101" spans="26:26" ht="14.4">
      <c r="Z101" s="8"/>
    </row>
    <row r="102" spans="26:26" ht="14.4">
      <c r="Z102" s="8"/>
    </row>
    <row r="103" spans="26:26" ht="14.4">
      <c r="Z103" s="8"/>
    </row>
    <row r="104" spans="26:26" ht="14.4">
      <c r="Z104" s="8"/>
    </row>
    <row r="105" spans="26:26" ht="14.4">
      <c r="Z105" s="8"/>
    </row>
    <row r="106" spans="26:26" ht="14.4">
      <c r="Z106" s="8"/>
    </row>
    <row r="107" spans="26:26" ht="14.4">
      <c r="Z107" s="8"/>
    </row>
    <row r="108" spans="26:26" ht="14.4">
      <c r="Z108" s="8"/>
    </row>
    <row r="109" spans="26:26" ht="14.4">
      <c r="Z109" s="8"/>
    </row>
    <row r="110" spans="26:26" ht="14.4">
      <c r="Z110" s="8"/>
    </row>
    <row r="111" spans="26:26" ht="14.4">
      <c r="Z111" s="8"/>
    </row>
    <row r="112" spans="26:26" ht="14.4">
      <c r="Z112" s="8"/>
    </row>
    <row r="113" spans="26:26" ht="14.4">
      <c r="Z113" s="8"/>
    </row>
    <row r="114" spans="26:26" ht="14.4">
      <c r="Z114" s="8"/>
    </row>
    <row r="115" spans="26:26" ht="14.4">
      <c r="Z115" s="8"/>
    </row>
    <row r="116" spans="26:26" ht="14.4">
      <c r="Z116" s="8"/>
    </row>
    <row r="117" spans="26:26" ht="14.4">
      <c r="Z117" s="8"/>
    </row>
    <row r="118" spans="26:26" ht="14.4">
      <c r="Z118" s="8"/>
    </row>
    <row r="119" spans="26:26" ht="14.4">
      <c r="Z119" s="8"/>
    </row>
    <row r="120" spans="26:26" ht="14.4">
      <c r="Z120" s="8"/>
    </row>
    <row r="121" spans="26:26" ht="14.4">
      <c r="Z121" s="8"/>
    </row>
    <row r="122" spans="26:26" ht="14.4">
      <c r="Z122" s="8"/>
    </row>
    <row r="123" spans="26:26" ht="14.4">
      <c r="Z123" s="8"/>
    </row>
    <row r="124" spans="26:26" ht="14.4">
      <c r="Z124" s="8"/>
    </row>
    <row r="125" spans="26:26" ht="14.4">
      <c r="Z125" s="8"/>
    </row>
    <row r="126" spans="26:26" ht="14.4">
      <c r="Z126" s="8"/>
    </row>
    <row r="127" spans="26:26" ht="14.4">
      <c r="Z127" s="8"/>
    </row>
    <row r="128" spans="26:26" ht="14.4">
      <c r="Z128" s="8"/>
    </row>
    <row r="129" spans="26:26" ht="14.4">
      <c r="Z129" s="8"/>
    </row>
    <row r="130" spans="26:26" ht="14.4">
      <c r="Z130" s="8"/>
    </row>
    <row r="131" spans="26:26" ht="14.4">
      <c r="Z131" s="8"/>
    </row>
    <row r="132" spans="26:26" ht="14.4">
      <c r="Z132" s="8"/>
    </row>
    <row r="133" spans="26:26" ht="14.4">
      <c r="Z133" s="8"/>
    </row>
    <row r="134" spans="26:26" ht="14.4">
      <c r="Z134" s="8"/>
    </row>
    <row r="135" spans="26:26" ht="14.4">
      <c r="Z135" s="8"/>
    </row>
    <row r="136" spans="26:26" ht="14.4">
      <c r="Z136" s="8"/>
    </row>
    <row r="137" spans="26:26" ht="14.4">
      <c r="Z137" s="8"/>
    </row>
    <row r="138" spans="26:26" ht="14.4">
      <c r="Z138" s="8"/>
    </row>
    <row r="139" spans="26:26" ht="14.4">
      <c r="Z139" s="8"/>
    </row>
    <row r="140" spans="26:26" ht="14.4">
      <c r="Z140" s="8"/>
    </row>
    <row r="141" spans="26:26" ht="14.4">
      <c r="Z141" s="8"/>
    </row>
    <row r="142" spans="26:26" ht="14.4">
      <c r="Z142" s="8"/>
    </row>
    <row r="143" spans="26:26" ht="14.4">
      <c r="Z143" s="8"/>
    </row>
    <row r="144" spans="26:26" ht="14.4">
      <c r="Z144" s="8"/>
    </row>
    <row r="145" spans="26:26" ht="14.4">
      <c r="Z145" s="8"/>
    </row>
    <row r="146" spans="26:26" ht="14.4">
      <c r="Z146" s="8"/>
    </row>
    <row r="147" spans="26:26" ht="14.4">
      <c r="Z147" s="8"/>
    </row>
    <row r="148" spans="26:26" ht="14.4">
      <c r="Z148" s="8"/>
    </row>
    <row r="149" spans="26:26" ht="14.4">
      <c r="Z149" s="8"/>
    </row>
    <row r="150" spans="26:26" ht="14.4">
      <c r="Z150" s="8"/>
    </row>
    <row r="151" spans="26:26" ht="14.4">
      <c r="Z151" s="8"/>
    </row>
    <row r="152" spans="26:26" ht="14.4">
      <c r="Z152" s="8"/>
    </row>
    <row r="153" spans="26:26" ht="14.4">
      <c r="Z153" s="8"/>
    </row>
    <row r="154" spans="26:26" ht="14.4">
      <c r="Z154" s="8"/>
    </row>
    <row r="155" spans="26:26" ht="14.4">
      <c r="Z155" s="8"/>
    </row>
    <row r="156" spans="26:26" ht="14.4">
      <c r="Z156" s="8"/>
    </row>
    <row r="157" spans="26:26" ht="14.4">
      <c r="Z157" s="8"/>
    </row>
    <row r="158" spans="26:26" ht="14.4">
      <c r="Z158" s="8"/>
    </row>
    <row r="159" spans="26:26" ht="14.4">
      <c r="Z159" s="8"/>
    </row>
    <row r="160" spans="26:26" ht="14.4">
      <c r="Z160" s="8"/>
    </row>
    <row r="161" spans="26:26" ht="14.4">
      <c r="Z161" s="8"/>
    </row>
    <row r="162" spans="26:26" ht="14.4">
      <c r="Z162" s="8"/>
    </row>
    <row r="163" spans="26:26" ht="14.4">
      <c r="Z163" s="8"/>
    </row>
    <row r="164" spans="26:26" ht="14.4">
      <c r="Z164" s="8"/>
    </row>
    <row r="165" spans="26:26" ht="14.4">
      <c r="Z165" s="8"/>
    </row>
    <row r="166" spans="26:26" ht="14.4">
      <c r="Z166" s="8"/>
    </row>
    <row r="167" spans="26:26" ht="14.4">
      <c r="Z167" s="8"/>
    </row>
    <row r="168" spans="26:26" ht="14.4">
      <c r="Z168" s="8"/>
    </row>
    <row r="169" spans="26:26" ht="14.4">
      <c r="Z169" s="8"/>
    </row>
    <row r="170" spans="26:26" ht="14.4">
      <c r="Z170" s="8"/>
    </row>
    <row r="171" spans="26:26" ht="14.4">
      <c r="Z171" s="8"/>
    </row>
    <row r="172" spans="26:26" ht="14.4">
      <c r="Z172" s="8"/>
    </row>
    <row r="173" spans="26:26" ht="14.4">
      <c r="Z173" s="8"/>
    </row>
    <row r="174" spans="26:26" ht="14.4">
      <c r="Z174" s="8"/>
    </row>
    <row r="175" spans="26:26" ht="14.4">
      <c r="Z175" s="8"/>
    </row>
    <row r="176" spans="26:26" ht="14.4">
      <c r="Z176" s="8"/>
    </row>
    <row r="177" spans="26:26" ht="14.4">
      <c r="Z177" s="8"/>
    </row>
    <row r="178" spans="26:26" ht="14.4">
      <c r="Z178" s="8"/>
    </row>
    <row r="179" spans="26:26" ht="14.4">
      <c r="Z179" s="8"/>
    </row>
    <row r="180" spans="26:26" ht="14.4">
      <c r="Z180" s="8"/>
    </row>
    <row r="181" spans="26:26" ht="14.4">
      <c r="Z181" s="8"/>
    </row>
    <row r="182" spans="26:26" ht="14.4">
      <c r="Z182" s="8"/>
    </row>
    <row r="183" spans="26:26" ht="14.4">
      <c r="Z183" s="8"/>
    </row>
    <row r="184" spans="26:26" ht="14.4">
      <c r="Z184" s="8"/>
    </row>
    <row r="185" spans="26:26" ht="14.4">
      <c r="Z185" s="8"/>
    </row>
    <row r="186" spans="26:26" ht="14.4">
      <c r="Z186" s="8"/>
    </row>
    <row r="187" spans="26:26" ht="14.4">
      <c r="Z187" s="8"/>
    </row>
    <row r="188" spans="26:26" ht="14.4">
      <c r="Z188" s="8"/>
    </row>
    <row r="189" spans="26:26" ht="14.4">
      <c r="Z189" s="8"/>
    </row>
    <row r="190" spans="26:26" ht="14.4">
      <c r="Z190" s="8"/>
    </row>
    <row r="191" spans="26:26" ht="14.4">
      <c r="Z191" s="8"/>
    </row>
    <row r="192" spans="26:26" ht="14.4">
      <c r="Z192" s="8"/>
    </row>
    <row r="193" spans="26:26" ht="14.4">
      <c r="Z193" s="8"/>
    </row>
    <row r="194" spans="26:26" ht="14.4">
      <c r="Z194" s="8"/>
    </row>
    <row r="195" spans="26:26" ht="14.4">
      <c r="Z195" s="8"/>
    </row>
    <row r="196" spans="26:26" ht="14.4">
      <c r="Z196" s="8"/>
    </row>
    <row r="197" spans="26:26" ht="14.4">
      <c r="Z197" s="8"/>
    </row>
    <row r="198" spans="26:26" ht="14.4">
      <c r="Z198" s="8"/>
    </row>
    <row r="199" spans="26:26" ht="14.4">
      <c r="Z199" s="8"/>
    </row>
    <row r="200" spans="26:26" ht="14.4">
      <c r="Z200" s="8"/>
    </row>
    <row r="201" spans="26:26" ht="14.4">
      <c r="Z201" s="8"/>
    </row>
    <row r="202" spans="26:26" ht="14.4">
      <c r="Z202" s="8"/>
    </row>
    <row r="203" spans="26:26" ht="14.4">
      <c r="Z203" s="8"/>
    </row>
    <row r="204" spans="26:26" ht="14.4">
      <c r="Z204" s="8"/>
    </row>
    <row r="205" spans="26:26" ht="14.4">
      <c r="Z205" s="8"/>
    </row>
    <row r="206" spans="26:26" ht="14.4">
      <c r="Z206" s="8"/>
    </row>
    <row r="207" spans="26:26" ht="14.4">
      <c r="Z207" s="8"/>
    </row>
    <row r="208" spans="26:26" ht="14.4">
      <c r="Z208" s="8"/>
    </row>
    <row r="209" spans="26:26" ht="14.4">
      <c r="Z209" s="8"/>
    </row>
    <row r="210" spans="26:26" ht="14.4">
      <c r="Z210" s="8"/>
    </row>
    <row r="211" spans="26:26" ht="14.4">
      <c r="Z211" s="8"/>
    </row>
    <row r="212" spans="26:26" ht="14.4">
      <c r="Z212" s="8"/>
    </row>
    <row r="213" spans="26:26" ht="14.4">
      <c r="Z213" s="8"/>
    </row>
    <row r="214" spans="26:26" ht="14.4">
      <c r="Z214" s="8"/>
    </row>
    <row r="215" spans="26:26" ht="14.4">
      <c r="Z215" s="8"/>
    </row>
    <row r="216" spans="26:26" ht="14.4">
      <c r="Z216" s="8"/>
    </row>
    <row r="217" spans="26:26" ht="14.4">
      <c r="Z217" s="8"/>
    </row>
    <row r="218" spans="26:26" ht="14.4">
      <c r="Z218" s="8"/>
    </row>
    <row r="219" spans="26:26" ht="14.4">
      <c r="Z219" s="8"/>
    </row>
    <row r="220" spans="26:26" ht="14.4">
      <c r="Z220" s="8"/>
    </row>
    <row r="221" spans="26:26" ht="14.4">
      <c r="Z221" s="8"/>
    </row>
    <row r="222" spans="26:26" ht="14.4">
      <c r="Z222" s="8"/>
    </row>
    <row r="223" spans="26:26" ht="14.4">
      <c r="Z223" s="8"/>
    </row>
    <row r="224" spans="26:26" ht="14.4">
      <c r="Z224" s="8"/>
    </row>
    <row r="225" spans="26:26" ht="14.4">
      <c r="Z225" s="8"/>
    </row>
    <row r="226" spans="26:26" ht="14.4">
      <c r="Z226" s="8"/>
    </row>
    <row r="227" spans="26:26" ht="14.4">
      <c r="Z227" s="8"/>
    </row>
    <row r="228" spans="26:26" ht="14.4">
      <c r="Z228" s="8"/>
    </row>
    <row r="229" spans="26:26" ht="14.4">
      <c r="Z229" s="8"/>
    </row>
    <row r="230" spans="26:26" ht="14.4">
      <c r="Z230" s="8"/>
    </row>
    <row r="231" spans="26:26" ht="14.4">
      <c r="Z231" s="8"/>
    </row>
    <row r="232" spans="26:26" ht="14.4">
      <c r="Z232" s="8"/>
    </row>
    <row r="233" spans="26:26" ht="14.4">
      <c r="Z233" s="8"/>
    </row>
    <row r="234" spans="26:26" ht="14.4">
      <c r="Z234" s="8"/>
    </row>
    <row r="235" spans="26:26" ht="14.4">
      <c r="Z235" s="8"/>
    </row>
    <row r="236" spans="26:26" ht="14.4">
      <c r="Z236" s="8"/>
    </row>
    <row r="237" spans="26:26" ht="14.4">
      <c r="Z237" s="8"/>
    </row>
    <row r="238" spans="26:26" ht="14.4">
      <c r="Z238" s="8"/>
    </row>
    <row r="239" spans="26:26" ht="14.4">
      <c r="Z239" s="8"/>
    </row>
    <row r="240" spans="26:26" ht="14.4">
      <c r="Z240" s="8"/>
    </row>
    <row r="241" spans="26:26" ht="14.4">
      <c r="Z241" s="8"/>
    </row>
    <row r="242" spans="26:26" ht="14.4">
      <c r="Z242" s="8"/>
    </row>
    <row r="243" spans="26:26" ht="14.4">
      <c r="Z243" s="8"/>
    </row>
    <row r="244" spans="26:26" ht="14.4">
      <c r="Z244" s="8"/>
    </row>
    <row r="245" spans="26:26" ht="14.4">
      <c r="Z245" s="8"/>
    </row>
    <row r="246" spans="26:26" ht="14.4">
      <c r="Z246" s="8"/>
    </row>
    <row r="247" spans="26:26" ht="14.4">
      <c r="Z247" s="8"/>
    </row>
    <row r="248" spans="26:26" ht="14.4">
      <c r="Z248" s="8"/>
    </row>
    <row r="249" spans="26:26" ht="14.4">
      <c r="Z249" s="8"/>
    </row>
    <row r="250" spans="26:26" ht="14.4">
      <c r="Z250" s="8"/>
    </row>
    <row r="251" spans="26:26" ht="14.4">
      <c r="Z251" s="8"/>
    </row>
    <row r="252" spans="26:26" ht="14.4">
      <c r="Z252" s="8"/>
    </row>
    <row r="253" spans="26:26" ht="14.4">
      <c r="Z253" s="8"/>
    </row>
    <row r="254" spans="26:26" ht="14.4">
      <c r="Z254" s="8"/>
    </row>
    <row r="255" spans="26:26" ht="14.4">
      <c r="Z255" s="8"/>
    </row>
    <row r="256" spans="26:26" ht="14.4">
      <c r="Z256" s="8"/>
    </row>
    <row r="257" spans="26:26" ht="14.4">
      <c r="Z257" s="8"/>
    </row>
    <row r="258" spans="26:26" ht="14.4">
      <c r="Z258" s="8"/>
    </row>
    <row r="259" spans="26:26" ht="14.4">
      <c r="Z259" s="8"/>
    </row>
    <row r="260" spans="26:26" ht="14.4">
      <c r="Z260" s="8"/>
    </row>
    <row r="261" spans="26:26" ht="14.4">
      <c r="Z261" s="8"/>
    </row>
    <row r="262" spans="26:26" ht="14.4">
      <c r="Z262" s="8"/>
    </row>
    <row r="263" spans="26:26" ht="14.4">
      <c r="Z263" s="8"/>
    </row>
    <row r="264" spans="26:26" ht="14.4">
      <c r="Z264" s="8"/>
    </row>
    <row r="265" spans="26:26" ht="14.4">
      <c r="Z265" s="8"/>
    </row>
    <row r="266" spans="26:26" ht="14.4">
      <c r="Z266" s="8"/>
    </row>
    <row r="267" spans="26:26" ht="14.4">
      <c r="Z267" s="8"/>
    </row>
    <row r="268" spans="26:26" ht="14.4">
      <c r="Z268" s="8"/>
    </row>
    <row r="269" spans="26:26" ht="14.4">
      <c r="Z269" s="8"/>
    </row>
    <row r="270" spans="26:26" ht="14.4">
      <c r="Z270" s="8"/>
    </row>
    <row r="271" spans="26:26" ht="14.4">
      <c r="Z271" s="8"/>
    </row>
    <row r="272" spans="26:26" ht="14.4">
      <c r="Z272" s="8"/>
    </row>
    <row r="273" spans="26:26" ht="14.4">
      <c r="Z273" s="8"/>
    </row>
    <row r="274" spans="26:26" ht="14.4">
      <c r="Z274" s="8"/>
    </row>
    <row r="275" spans="26:26" ht="14.4">
      <c r="Z275" s="8"/>
    </row>
    <row r="276" spans="26:26" ht="14.4">
      <c r="Z276" s="8"/>
    </row>
    <row r="277" spans="26:26" ht="14.4">
      <c r="Z277" s="8"/>
    </row>
    <row r="278" spans="26:26" ht="14.4">
      <c r="Z278" s="8"/>
    </row>
    <row r="279" spans="26:26" ht="14.4">
      <c r="Z279" s="8"/>
    </row>
    <row r="280" spans="26:26" ht="14.4">
      <c r="Z280" s="8"/>
    </row>
    <row r="281" spans="26:26" ht="14.4">
      <c r="Z281" s="8"/>
    </row>
    <row r="282" spans="26:26" ht="14.4">
      <c r="Z282" s="8"/>
    </row>
    <row r="283" spans="26:26" ht="14.4">
      <c r="Z283" s="8"/>
    </row>
    <row r="284" spans="26:26" ht="14.4">
      <c r="Z284" s="8"/>
    </row>
    <row r="285" spans="26:26" ht="14.4">
      <c r="Z285" s="8"/>
    </row>
    <row r="286" spans="26:26" ht="14.4">
      <c r="Z286" s="8"/>
    </row>
    <row r="287" spans="26:26" ht="14.4">
      <c r="Z287" s="8"/>
    </row>
    <row r="288" spans="26:26" ht="14.4">
      <c r="Z288" s="8"/>
    </row>
    <row r="289" spans="26:26" ht="14.4">
      <c r="Z289" s="8"/>
    </row>
    <row r="290" spans="26:26" ht="14.4">
      <c r="Z290" s="8"/>
    </row>
    <row r="291" spans="26:26" ht="14.4">
      <c r="Z291" s="8"/>
    </row>
    <row r="292" spans="26:26" ht="14.4">
      <c r="Z292" s="8"/>
    </row>
    <row r="293" spans="26:26" ht="14.4">
      <c r="Z293" s="8"/>
    </row>
    <row r="294" spans="26:26" ht="14.4">
      <c r="Z294" s="8"/>
    </row>
    <row r="295" spans="26:26" ht="14.4">
      <c r="Z295" s="8"/>
    </row>
    <row r="296" spans="26:26" ht="14.4">
      <c r="Z296" s="8"/>
    </row>
    <row r="297" spans="26:26" ht="14.4">
      <c r="Z297" s="8"/>
    </row>
    <row r="298" spans="26:26" ht="14.4">
      <c r="Z298" s="8"/>
    </row>
    <row r="299" spans="26:26" ht="14.4">
      <c r="Z299" s="8"/>
    </row>
    <row r="300" spans="26:26" ht="14.4">
      <c r="Z300" s="8"/>
    </row>
    <row r="301" spans="26:26" ht="14.4">
      <c r="Z301" s="8"/>
    </row>
    <row r="302" spans="26:26" ht="14.4">
      <c r="Z302" s="8"/>
    </row>
    <row r="303" spans="26:26" ht="14.4">
      <c r="Z303" s="8"/>
    </row>
    <row r="304" spans="26:26" ht="14.4">
      <c r="Z304" s="8"/>
    </row>
    <row r="305" spans="26:26" ht="14.4">
      <c r="Z305" s="8"/>
    </row>
    <row r="306" spans="26:26" ht="14.4">
      <c r="Z306" s="8"/>
    </row>
    <row r="307" spans="26:26" ht="14.4">
      <c r="Z307" s="8"/>
    </row>
    <row r="308" spans="26:26" ht="14.4">
      <c r="Z308" s="8"/>
    </row>
    <row r="309" spans="26:26" ht="14.4">
      <c r="Z309" s="8"/>
    </row>
    <row r="310" spans="26:26" ht="14.4">
      <c r="Z310" s="8"/>
    </row>
    <row r="311" spans="26:26" ht="14.4">
      <c r="Z311" s="8"/>
    </row>
    <row r="312" spans="26:26" ht="14.4">
      <c r="Z312" s="8"/>
    </row>
    <row r="313" spans="26:26" ht="14.4">
      <c r="Z313" s="8"/>
    </row>
    <row r="314" spans="26:26" ht="14.4">
      <c r="Z314" s="8"/>
    </row>
    <row r="315" spans="26:26" ht="14.4">
      <c r="Z315" s="8"/>
    </row>
    <row r="316" spans="26:26" ht="14.4">
      <c r="Z316" s="8"/>
    </row>
    <row r="317" spans="26:26" ht="14.4">
      <c r="Z317" s="8"/>
    </row>
    <row r="318" spans="26:26" ht="14.4">
      <c r="Z318" s="8"/>
    </row>
    <row r="319" spans="26:26" ht="14.4">
      <c r="Z319" s="8"/>
    </row>
    <row r="320" spans="26:26" ht="14.4">
      <c r="Z320" s="8"/>
    </row>
    <row r="321" spans="26:26" ht="14.4">
      <c r="Z321" s="8"/>
    </row>
    <row r="322" spans="26:26" ht="14.4">
      <c r="Z322" s="8"/>
    </row>
    <row r="323" spans="26:26" ht="14.4">
      <c r="Z323" s="8"/>
    </row>
    <row r="324" spans="26:26" ht="14.4">
      <c r="Z324" s="8"/>
    </row>
    <row r="325" spans="26:26" ht="14.4">
      <c r="Z325" s="8"/>
    </row>
    <row r="326" spans="26:26" ht="14.4">
      <c r="Z326" s="8"/>
    </row>
    <row r="327" spans="26:26" ht="14.4">
      <c r="Z327" s="8"/>
    </row>
    <row r="328" spans="26:26" ht="14.4">
      <c r="Z328" s="8"/>
    </row>
    <row r="329" spans="26:26" ht="14.4">
      <c r="Z329" s="8"/>
    </row>
    <row r="330" spans="26:26" ht="14.4">
      <c r="Z330" s="8"/>
    </row>
    <row r="331" spans="26:26" ht="14.4">
      <c r="Z331" s="8"/>
    </row>
    <row r="332" spans="26:26" ht="14.4">
      <c r="Z332" s="8"/>
    </row>
    <row r="333" spans="26:26" ht="14.4">
      <c r="Z333" s="8"/>
    </row>
    <row r="334" spans="26:26" ht="14.4">
      <c r="Z334" s="8"/>
    </row>
    <row r="335" spans="26:26" ht="14.4">
      <c r="Z335" s="8"/>
    </row>
    <row r="336" spans="26:26" ht="14.4">
      <c r="Z336" s="8"/>
    </row>
    <row r="337" spans="26:26" ht="14.4">
      <c r="Z337" s="8"/>
    </row>
    <row r="338" spans="26:26" ht="14.4">
      <c r="Z338" s="8"/>
    </row>
    <row r="339" spans="26:26" ht="14.4">
      <c r="Z339" s="8"/>
    </row>
    <row r="340" spans="26:26" ht="14.4">
      <c r="Z340" s="8"/>
    </row>
    <row r="341" spans="26:26" ht="14.4">
      <c r="Z341" s="8"/>
    </row>
    <row r="342" spans="26:26" ht="14.4">
      <c r="Z342" s="8"/>
    </row>
    <row r="343" spans="26:26" ht="14.4">
      <c r="Z343" s="8"/>
    </row>
    <row r="344" spans="26:26" ht="14.4">
      <c r="Z344" s="8"/>
    </row>
    <row r="345" spans="26:26" ht="14.4">
      <c r="Z345" s="8"/>
    </row>
    <row r="346" spans="26:26" ht="14.4">
      <c r="Z346" s="8"/>
    </row>
    <row r="347" spans="26:26" ht="14.4">
      <c r="Z347" s="8"/>
    </row>
    <row r="348" spans="26:26" ht="14.4">
      <c r="Z348" s="8"/>
    </row>
    <row r="349" spans="26:26" ht="14.4">
      <c r="Z349" s="8"/>
    </row>
    <row r="350" spans="26:26" ht="14.4">
      <c r="Z350" s="8"/>
    </row>
    <row r="351" spans="26:26" ht="14.4">
      <c r="Z351" s="8"/>
    </row>
    <row r="352" spans="26:26" ht="14.4">
      <c r="Z352" s="8"/>
    </row>
    <row r="353" spans="26:26" ht="14.4">
      <c r="Z353" s="8"/>
    </row>
    <row r="354" spans="26:26" ht="14.4">
      <c r="Z354" s="8"/>
    </row>
    <row r="355" spans="26:26" ht="14.4">
      <c r="Z355" s="8"/>
    </row>
    <row r="356" spans="26:26" ht="14.4">
      <c r="Z356" s="8"/>
    </row>
    <row r="357" spans="26:26" ht="14.4">
      <c r="Z357" s="8"/>
    </row>
    <row r="358" spans="26:26" ht="14.4">
      <c r="Z358" s="8"/>
    </row>
    <row r="359" spans="26:26" ht="14.4">
      <c r="Z359" s="8"/>
    </row>
    <row r="360" spans="26:26" ht="14.4">
      <c r="Z360" s="8"/>
    </row>
    <row r="361" spans="26:26" ht="14.4">
      <c r="Z361" s="8"/>
    </row>
    <row r="362" spans="26:26" ht="14.4">
      <c r="Z362" s="8"/>
    </row>
    <row r="363" spans="26:26" ht="14.4">
      <c r="Z363" s="8"/>
    </row>
    <row r="364" spans="26:26" ht="14.4">
      <c r="Z364" s="8"/>
    </row>
    <row r="365" spans="26:26" ht="14.4">
      <c r="Z365" s="8"/>
    </row>
    <row r="366" spans="26:26" ht="14.4">
      <c r="Z366" s="8"/>
    </row>
    <row r="367" spans="26:26" ht="14.4">
      <c r="Z367" s="8"/>
    </row>
    <row r="368" spans="26:26" ht="14.4">
      <c r="Z368" s="8"/>
    </row>
    <row r="369" spans="26:26" ht="14.4">
      <c r="Z369" s="8"/>
    </row>
    <row r="370" spans="26:26" ht="14.4">
      <c r="Z370" s="8"/>
    </row>
    <row r="371" spans="26:26" ht="14.4">
      <c r="Z371" s="8"/>
    </row>
    <row r="372" spans="26:26" ht="14.4">
      <c r="Z372" s="8"/>
    </row>
    <row r="373" spans="26:26" ht="14.4">
      <c r="Z373" s="8"/>
    </row>
    <row r="374" spans="26:26" ht="14.4">
      <c r="Z374" s="8"/>
    </row>
    <row r="375" spans="26:26" ht="14.4">
      <c r="Z375" s="8"/>
    </row>
    <row r="376" spans="26:26" ht="14.4">
      <c r="Z376" s="8"/>
    </row>
    <row r="377" spans="26:26" ht="14.4">
      <c r="Z377" s="8"/>
    </row>
    <row r="378" spans="26:26" ht="14.4">
      <c r="Z378" s="8"/>
    </row>
    <row r="379" spans="26:26" ht="14.4">
      <c r="Z379" s="8"/>
    </row>
    <row r="380" spans="26:26" ht="14.4">
      <c r="Z380" s="8"/>
    </row>
    <row r="381" spans="26:26" ht="14.4">
      <c r="Z381" s="8"/>
    </row>
    <row r="382" spans="26:26" ht="14.4">
      <c r="Z382" s="8"/>
    </row>
    <row r="383" spans="26:26" ht="14.4">
      <c r="Z383" s="8"/>
    </row>
    <row r="384" spans="26:26" ht="14.4">
      <c r="Z384" s="8"/>
    </row>
    <row r="385" spans="26:26" ht="14.4">
      <c r="Z385" s="8"/>
    </row>
    <row r="386" spans="26:26" ht="14.4">
      <c r="Z386" s="8"/>
    </row>
    <row r="387" spans="26:26" ht="14.4">
      <c r="Z387" s="8"/>
    </row>
    <row r="388" spans="26:26" ht="14.4">
      <c r="Z388" s="8"/>
    </row>
    <row r="389" spans="26:26" ht="14.4">
      <c r="Z389" s="8"/>
    </row>
    <row r="390" spans="26:26" ht="14.4">
      <c r="Z390" s="8"/>
    </row>
    <row r="391" spans="26:26" ht="14.4">
      <c r="Z391" s="8"/>
    </row>
    <row r="392" spans="26:26" ht="14.4">
      <c r="Z392" s="8"/>
    </row>
    <row r="393" spans="26:26" ht="14.4">
      <c r="Z393" s="8"/>
    </row>
    <row r="394" spans="26:26" ht="14.4">
      <c r="Z394" s="8"/>
    </row>
    <row r="395" spans="26:26" ht="14.4">
      <c r="Z395" s="8"/>
    </row>
    <row r="396" spans="26:26" ht="14.4">
      <c r="Z396" s="8"/>
    </row>
    <row r="397" spans="26:26" ht="14.4">
      <c r="Z397" s="8"/>
    </row>
    <row r="398" spans="26:26" ht="14.4">
      <c r="Z398" s="8"/>
    </row>
    <row r="399" spans="26:26" ht="14.4">
      <c r="Z399" s="8"/>
    </row>
    <row r="400" spans="26:26" ht="14.4">
      <c r="Z400" s="8"/>
    </row>
    <row r="401" spans="26:26" ht="14.4">
      <c r="Z401" s="8"/>
    </row>
    <row r="402" spans="26:26" ht="14.4">
      <c r="Z402" s="8"/>
    </row>
    <row r="403" spans="26:26" ht="14.4">
      <c r="Z403" s="8"/>
    </row>
    <row r="404" spans="26:26" ht="14.4">
      <c r="Z404" s="8"/>
    </row>
    <row r="405" spans="26:26" ht="14.4">
      <c r="Z405" s="8"/>
    </row>
    <row r="406" spans="26:26" ht="14.4">
      <c r="Z406" s="8"/>
    </row>
    <row r="407" spans="26:26" ht="14.4">
      <c r="Z407" s="8"/>
    </row>
    <row r="408" spans="26:26" ht="14.4">
      <c r="Z408" s="8"/>
    </row>
    <row r="409" spans="26:26" ht="14.4">
      <c r="Z409" s="8"/>
    </row>
    <row r="410" spans="26:26" ht="14.4">
      <c r="Z410" s="8"/>
    </row>
    <row r="411" spans="26:26" ht="14.4">
      <c r="Z411" s="8"/>
    </row>
    <row r="412" spans="26:26" ht="14.4">
      <c r="Z412" s="8"/>
    </row>
    <row r="413" spans="26:26" ht="14.4">
      <c r="Z413" s="8"/>
    </row>
    <row r="414" spans="26:26" ht="14.4">
      <c r="Z414" s="8"/>
    </row>
    <row r="415" spans="26:26" ht="14.4">
      <c r="Z415" s="8"/>
    </row>
    <row r="416" spans="26:26" ht="14.4">
      <c r="Z416" s="8"/>
    </row>
    <row r="417" spans="26:26" ht="14.4">
      <c r="Z417" s="8"/>
    </row>
    <row r="418" spans="26:26" ht="14.4">
      <c r="Z418" s="8"/>
    </row>
    <row r="419" spans="26:26" ht="14.4">
      <c r="Z419" s="8"/>
    </row>
    <row r="420" spans="26:26" ht="14.4">
      <c r="Z420" s="8"/>
    </row>
    <row r="421" spans="26:26" ht="14.4">
      <c r="Z421" s="8"/>
    </row>
    <row r="422" spans="26:26" ht="14.4">
      <c r="Z422" s="8"/>
    </row>
    <row r="423" spans="26:26" ht="14.4">
      <c r="Z423" s="8"/>
    </row>
    <row r="424" spans="26:26" ht="14.4">
      <c r="Z424" s="8"/>
    </row>
    <row r="425" spans="26:26" ht="14.4">
      <c r="Z425" s="8"/>
    </row>
    <row r="426" spans="26:26" ht="14.4">
      <c r="Z426" s="8"/>
    </row>
    <row r="427" spans="26:26" ht="14.4">
      <c r="Z427" s="8"/>
    </row>
    <row r="428" spans="26:26" ht="14.4">
      <c r="Z428" s="8"/>
    </row>
    <row r="429" spans="26:26" ht="14.4">
      <c r="Z429" s="8"/>
    </row>
    <row r="430" spans="26:26" ht="14.4">
      <c r="Z430" s="8"/>
    </row>
    <row r="431" spans="26:26" ht="14.4">
      <c r="Z431" s="8"/>
    </row>
    <row r="432" spans="26:26" ht="14.4">
      <c r="Z432" s="8"/>
    </row>
    <row r="433" spans="26:26" ht="14.4">
      <c r="Z433" s="8"/>
    </row>
    <row r="434" spans="26:26" ht="14.4">
      <c r="Z434" s="8"/>
    </row>
    <row r="435" spans="26:26" ht="14.4">
      <c r="Z435" s="8"/>
    </row>
    <row r="436" spans="26:26" ht="14.4">
      <c r="Z436" s="8"/>
    </row>
    <row r="437" spans="26:26" ht="14.4">
      <c r="Z437" s="8"/>
    </row>
    <row r="438" spans="26:26" ht="14.4">
      <c r="Z438" s="8"/>
    </row>
    <row r="439" spans="26:26" ht="14.4">
      <c r="Z439" s="8"/>
    </row>
    <row r="440" spans="26:26" ht="14.4">
      <c r="Z440" s="8"/>
    </row>
    <row r="441" spans="26:26" ht="14.4">
      <c r="Z441" s="8"/>
    </row>
    <row r="442" spans="26:26" ht="14.4">
      <c r="Z442" s="8"/>
    </row>
    <row r="443" spans="26:26" ht="14.4">
      <c r="Z443" s="8"/>
    </row>
    <row r="444" spans="26:26" ht="14.4">
      <c r="Z444" s="8"/>
    </row>
    <row r="445" spans="26:26" ht="14.4">
      <c r="Z445" s="8"/>
    </row>
    <row r="446" spans="26:26" ht="14.4">
      <c r="Z446" s="8"/>
    </row>
    <row r="447" spans="26:26" ht="14.4">
      <c r="Z447" s="8"/>
    </row>
    <row r="448" spans="26:26" ht="14.4">
      <c r="Z448" s="8"/>
    </row>
    <row r="449" spans="26:26" ht="14.4">
      <c r="Z449" s="8"/>
    </row>
    <row r="450" spans="26:26" ht="14.4">
      <c r="Z450" s="8"/>
    </row>
    <row r="451" spans="26:26" ht="14.4">
      <c r="Z451" s="8"/>
    </row>
    <row r="452" spans="26:26" ht="14.4">
      <c r="Z452" s="8"/>
    </row>
    <row r="453" spans="26:26" ht="14.4">
      <c r="Z453" s="8"/>
    </row>
    <row r="454" spans="26:26" ht="14.4">
      <c r="Z454" s="8"/>
    </row>
    <row r="455" spans="26:26" ht="14.4">
      <c r="Z455" s="8"/>
    </row>
    <row r="456" spans="26:26" ht="14.4">
      <c r="Z456" s="8"/>
    </row>
    <row r="457" spans="26:26" ht="14.4">
      <c r="Z457" s="8"/>
    </row>
    <row r="458" spans="26:26" ht="14.4">
      <c r="Z458" s="8"/>
    </row>
    <row r="459" spans="26:26" ht="14.4">
      <c r="Z459" s="8"/>
    </row>
    <row r="460" spans="26:26" ht="14.4">
      <c r="Z460" s="8"/>
    </row>
    <row r="461" spans="26:26" ht="14.4">
      <c r="Z461" s="8"/>
    </row>
    <row r="462" spans="26:26" ht="14.4">
      <c r="Z462" s="8"/>
    </row>
    <row r="463" spans="26:26" ht="14.4">
      <c r="Z463" s="8"/>
    </row>
    <row r="464" spans="26:26" ht="14.4">
      <c r="Z464" s="8"/>
    </row>
    <row r="465" spans="26:26" ht="14.4">
      <c r="Z465" s="8"/>
    </row>
    <row r="466" spans="26:26" ht="14.4">
      <c r="Z466" s="8"/>
    </row>
    <row r="467" spans="26:26" ht="14.4">
      <c r="Z467" s="8"/>
    </row>
    <row r="468" spans="26:26" ht="14.4">
      <c r="Z468" s="8"/>
    </row>
    <row r="469" spans="26:26" ht="14.4">
      <c r="Z469" s="8"/>
    </row>
    <row r="470" spans="26:26" ht="14.4">
      <c r="Z470" s="8"/>
    </row>
    <row r="471" spans="26:26" ht="14.4">
      <c r="Z471" s="8"/>
    </row>
    <row r="472" spans="26:26" ht="14.4">
      <c r="Z472" s="8"/>
    </row>
    <row r="473" spans="26:26" ht="14.4">
      <c r="Z473" s="8"/>
    </row>
    <row r="474" spans="26:26" ht="14.4">
      <c r="Z474" s="8"/>
    </row>
    <row r="475" spans="26:26" ht="14.4">
      <c r="Z475" s="8"/>
    </row>
    <row r="476" spans="26:26" ht="14.4">
      <c r="Z476" s="8"/>
    </row>
    <row r="477" spans="26:26" ht="14.4">
      <c r="Z477" s="8"/>
    </row>
    <row r="478" spans="26:26" ht="14.4">
      <c r="Z478" s="8"/>
    </row>
    <row r="479" spans="26:26" ht="14.4">
      <c r="Z479" s="8"/>
    </row>
    <row r="480" spans="26:26" ht="14.4">
      <c r="Z480" s="8"/>
    </row>
    <row r="481" spans="26:26" ht="14.4">
      <c r="Z481" s="8"/>
    </row>
    <row r="482" spans="26:26" ht="14.4">
      <c r="Z482" s="8"/>
    </row>
    <row r="483" spans="26:26" ht="14.4">
      <c r="Z483" s="8"/>
    </row>
    <row r="484" spans="26:26" ht="14.4">
      <c r="Z484" s="8"/>
    </row>
    <row r="485" spans="26:26" ht="14.4">
      <c r="Z485" s="8"/>
    </row>
    <row r="486" spans="26:26" ht="14.4">
      <c r="Z486" s="8"/>
    </row>
    <row r="487" spans="26:26" ht="14.4">
      <c r="Z487" s="8"/>
    </row>
    <row r="488" spans="26:26" ht="14.4">
      <c r="Z488" s="8"/>
    </row>
    <row r="489" spans="26:26" ht="14.4">
      <c r="Z489" s="8"/>
    </row>
    <row r="490" spans="26:26" ht="14.4">
      <c r="Z490" s="8"/>
    </row>
    <row r="491" spans="26:26" ht="14.4"/>
    <row r="492" spans="26:26" ht="14.4"/>
    <row r="493" spans="26:26" ht="14.4"/>
    <row r="494" spans="26:26" ht="14.4"/>
    <row r="495" spans="26:26" ht="14.4"/>
    <row r="496" spans="26:2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</sheetData>
  <mergeCells count="468">
    <mergeCell ref="CF6:CH6"/>
    <mergeCell ref="BP7:BP8"/>
    <mergeCell ref="BQ7:BQ8"/>
    <mergeCell ref="BR7:BT7"/>
    <mergeCell ref="BV7:BV8"/>
    <mergeCell ref="BW7:BY8"/>
    <mergeCell ref="BL1:CL1"/>
    <mergeCell ref="BL2:CL2"/>
    <mergeCell ref="BL3:CL3"/>
    <mergeCell ref="BL4:CL4"/>
    <mergeCell ref="BL5:CL5"/>
    <mergeCell ref="BQ6:BT6"/>
    <mergeCell ref="BU6:BV6"/>
    <mergeCell ref="BW6:BY6"/>
    <mergeCell ref="BZ6:CB6"/>
    <mergeCell ref="CC6:CE6"/>
    <mergeCell ref="CJ7:CJ8"/>
    <mergeCell ref="CK7:CK8"/>
    <mergeCell ref="CL7:CL8"/>
    <mergeCell ref="CO7:CQ7"/>
    <mergeCell ref="BR8:BT8"/>
    <mergeCell ref="BZ8:CB8"/>
    <mergeCell ref="CC8:CE8"/>
    <mergeCell ref="CF8:CH8"/>
    <mergeCell ref="CO8:CQ8"/>
    <mergeCell ref="CK9:CK10"/>
    <mergeCell ref="CL9:CL10"/>
    <mergeCell ref="CO9:CQ9"/>
    <mergeCell ref="BR10:BT10"/>
    <mergeCell ref="BW10:BY10"/>
    <mergeCell ref="CC10:CE10"/>
    <mergeCell ref="CF10:CH10"/>
    <mergeCell ref="CO10:CQ10"/>
    <mergeCell ref="BP9:BP10"/>
    <mergeCell ref="BQ9:BQ10"/>
    <mergeCell ref="BR9:BT9"/>
    <mergeCell ref="BV9:BV10"/>
    <mergeCell ref="BZ9:CB10"/>
    <mergeCell ref="CJ9:CJ10"/>
    <mergeCell ref="CK11:CK12"/>
    <mergeCell ref="CL11:CL12"/>
    <mergeCell ref="BR12:BT12"/>
    <mergeCell ref="BW12:BY12"/>
    <mergeCell ref="BZ12:CB12"/>
    <mergeCell ref="CF12:CH12"/>
    <mergeCell ref="BP11:BP12"/>
    <mergeCell ref="BQ11:BQ12"/>
    <mergeCell ref="BR11:BT11"/>
    <mergeCell ref="BV11:BV12"/>
    <mergeCell ref="CC11:CE12"/>
    <mergeCell ref="CJ11:CJ12"/>
    <mergeCell ref="BL15:CL15"/>
    <mergeCell ref="BQ16:BT16"/>
    <mergeCell ref="BU16:BV16"/>
    <mergeCell ref="BW16:BY16"/>
    <mergeCell ref="BZ16:CB16"/>
    <mergeCell ref="CC16:CE16"/>
    <mergeCell ref="CF16:CH16"/>
    <mergeCell ref="CK13:CK14"/>
    <mergeCell ref="CL13:CL14"/>
    <mergeCell ref="BR14:BT14"/>
    <mergeCell ref="BW14:BY14"/>
    <mergeCell ref="BZ14:CB14"/>
    <mergeCell ref="CC14:CE14"/>
    <mergeCell ref="BP13:BP14"/>
    <mergeCell ref="BQ13:BQ14"/>
    <mergeCell ref="BR13:BT13"/>
    <mergeCell ref="BV13:BV14"/>
    <mergeCell ref="CF13:CH14"/>
    <mergeCell ref="CJ13:CJ14"/>
    <mergeCell ref="CK17:CK18"/>
    <mergeCell ref="CL17:CL18"/>
    <mergeCell ref="CO17:CQ17"/>
    <mergeCell ref="BR18:BT18"/>
    <mergeCell ref="BZ18:CB18"/>
    <mergeCell ref="CC18:CE18"/>
    <mergeCell ref="CF18:CH18"/>
    <mergeCell ref="CO18:CQ18"/>
    <mergeCell ref="BP17:BP18"/>
    <mergeCell ref="BQ17:BQ18"/>
    <mergeCell ref="BR17:BT17"/>
    <mergeCell ref="BV17:BV18"/>
    <mergeCell ref="BW17:BY18"/>
    <mergeCell ref="CJ17:CJ18"/>
    <mergeCell ref="CK19:CK20"/>
    <mergeCell ref="CL19:CL20"/>
    <mergeCell ref="CO19:CQ19"/>
    <mergeCell ref="BR20:BT20"/>
    <mergeCell ref="BW20:BY20"/>
    <mergeCell ref="CC20:CE20"/>
    <mergeCell ref="CF20:CH20"/>
    <mergeCell ref="CO20:CQ20"/>
    <mergeCell ref="BP19:BP20"/>
    <mergeCell ref="BQ19:BQ20"/>
    <mergeCell ref="BR19:BT19"/>
    <mergeCell ref="BV19:BV20"/>
    <mergeCell ref="BZ19:CB20"/>
    <mergeCell ref="CJ19:CJ20"/>
    <mergeCell ref="CK21:CK22"/>
    <mergeCell ref="CL21:CL22"/>
    <mergeCell ref="BR22:BT22"/>
    <mergeCell ref="BW22:BY22"/>
    <mergeCell ref="BZ22:CB22"/>
    <mergeCell ref="CF22:CH22"/>
    <mergeCell ref="BP21:BP22"/>
    <mergeCell ref="BQ21:BQ22"/>
    <mergeCell ref="BR21:BT21"/>
    <mergeCell ref="BV21:BV22"/>
    <mergeCell ref="CC21:CE22"/>
    <mergeCell ref="CJ21:CJ22"/>
    <mergeCell ref="BL25:CL25"/>
    <mergeCell ref="BQ26:BT26"/>
    <mergeCell ref="BU26:BV26"/>
    <mergeCell ref="BW26:BY26"/>
    <mergeCell ref="BZ26:CB26"/>
    <mergeCell ref="CC26:CE26"/>
    <mergeCell ref="CF26:CH26"/>
    <mergeCell ref="CK23:CK24"/>
    <mergeCell ref="CL23:CL24"/>
    <mergeCell ref="BR24:BT24"/>
    <mergeCell ref="BW24:BY24"/>
    <mergeCell ref="BZ24:CB24"/>
    <mergeCell ref="CC24:CE24"/>
    <mergeCell ref="BP23:BP24"/>
    <mergeCell ref="BQ23:BQ24"/>
    <mergeCell ref="BR23:BT23"/>
    <mergeCell ref="BV23:BV24"/>
    <mergeCell ref="CF23:CH24"/>
    <mergeCell ref="CJ23:CJ24"/>
    <mergeCell ref="CK27:CK28"/>
    <mergeCell ref="CL27:CL28"/>
    <mergeCell ref="CO27:CQ27"/>
    <mergeCell ref="BR28:BT28"/>
    <mergeCell ref="BZ28:CB28"/>
    <mergeCell ref="CC28:CE28"/>
    <mergeCell ref="CF28:CH28"/>
    <mergeCell ref="CO28:CQ28"/>
    <mergeCell ref="BP27:BP28"/>
    <mergeCell ref="BQ27:BQ28"/>
    <mergeCell ref="BR27:BT27"/>
    <mergeCell ref="BV27:BV28"/>
    <mergeCell ref="BW27:BY28"/>
    <mergeCell ref="CJ27:CJ28"/>
    <mergeCell ref="CK29:CK30"/>
    <mergeCell ref="CL29:CL30"/>
    <mergeCell ref="CO29:CQ29"/>
    <mergeCell ref="BR30:BT30"/>
    <mergeCell ref="BW30:BY30"/>
    <mergeCell ref="CC30:CE30"/>
    <mergeCell ref="CF30:CH30"/>
    <mergeCell ref="CO30:CQ30"/>
    <mergeCell ref="BP29:BP30"/>
    <mergeCell ref="BQ29:BQ30"/>
    <mergeCell ref="BR29:BT29"/>
    <mergeCell ref="BV29:BV30"/>
    <mergeCell ref="BZ29:CB30"/>
    <mergeCell ref="CJ29:CJ30"/>
    <mergeCell ref="CK31:CK32"/>
    <mergeCell ref="CL31:CL32"/>
    <mergeCell ref="BR32:BT32"/>
    <mergeCell ref="BW32:BY32"/>
    <mergeCell ref="BZ32:CB32"/>
    <mergeCell ref="CF32:CH32"/>
    <mergeCell ref="BP31:BP32"/>
    <mergeCell ref="BQ31:BQ32"/>
    <mergeCell ref="BR31:BT31"/>
    <mergeCell ref="BV31:BV32"/>
    <mergeCell ref="CC31:CE32"/>
    <mergeCell ref="CJ31:CJ32"/>
    <mergeCell ref="BL35:CL35"/>
    <mergeCell ref="BQ36:BT36"/>
    <mergeCell ref="BU36:BV36"/>
    <mergeCell ref="BW36:BY36"/>
    <mergeCell ref="BZ36:CB36"/>
    <mergeCell ref="CC36:CE36"/>
    <mergeCell ref="CF36:CH36"/>
    <mergeCell ref="CK33:CK34"/>
    <mergeCell ref="CL33:CL34"/>
    <mergeCell ref="BR34:BT34"/>
    <mergeCell ref="BW34:BY34"/>
    <mergeCell ref="BZ34:CB34"/>
    <mergeCell ref="CC34:CE34"/>
    <mergeCell ref="BP33:BP34"/>
    <mergeCell ref="BQ33:BQ34"/>
    <mergeCell ref="BR33:BT33"/>
    <mergeCell ref="BV33:BV34"/>
    <mergeCell ref="CF33:CH34"/>
    <mergeCell ref="CJ33:CJ34"/>
    <mergeCell ref="CK37:CK38"/>
    <mergeCell ref="CL37:CL38"/>
    <mergeCell ref="CO37:CQ37"/>
    <mergeCell ref="BR38:BT38"/>
    <mergeCell ref="BZ38:CB38"/>
    <mergeCell ref="CC38:CE38"/>
    <mergeCell ref="CF38:CH38"/>
    <mergeCell ref="CO38:CQ38"/>
    <mergeCell ref="BP37:BP38"/>
    <mergeCell ref="BQ37:BQ38"/>
    <mergeCell ref="BR37:BT37"/>
    <mergeCell ref="BV37:BV38"/>
    <mergeCell ref="BW37:BY38"/>
    <mergeCell ref="CJ37:CJ38"/>
    <mergeCell ref="CK39:CK40"/>
    <mergeCell ref="CL39:CL40"/>
    <mergeCell ref="CO39:CQ39"/>
    <mergeCell ref="BR40:BT40"/>
    <mergeCell ref="BW40:BY40"/>
    <mergeCell ref="CC40:CE40"/>
    <mergeCell ref="CF40:CH40"/>
    <mergeCell ref="CO40:CQ40"/>
    <mergeCell ref="BP39:BP40"/>
    <mergeCell ref="BQ39:BQ40"/>
    <mergeCell ref="BR39:BT39"/>
    <mergeCell ref="BV39:BV40"/>
    <mergeCell ref="BZ39:CB40"/>
    <mergeCell ref="CJ39:CJ40"/>
    <mergeCell ref="CK41:CK42"/>
    <mergeCell ref="CL41:CL42"/>
    <mergeCell ref="BR42:BT42"/>
    <mergeCell ref="BW42:BY42"/>
    <mergeCell ref="BZ42:CB42"/>
    <mergeCell ref="CF42:CH42"/>
    <mergeCell ref="BP41:BP42"/>
    <mergeCell ref="BQ41:BQ42"/>
    <mergeCell ref="BR41:BT41"/>
    <mergeCell ref="BV41:BV42"/>
    <mergeCell ref="CC41:CE42"/>
    <mergeCell ref="CJ41:CJ42"/>
    <mergeCell ref="CK43:CK44"/>
    <mergeCell ref="CL43:CL44"/>
    <mergeCell ref="BR44:BT44"/>
    <mergeCell ref="BW44:BY44"/>
    <mergeCell ref="BZ44:CB44"/>
    <mergeCell ref="CC44:CE44"/>
    <mergeCell ref="BP43:BP44"/>
    <mergeCell ref="BQ43:BQ44"/>
    <mergeCell ref="BR43:BT43"/>
    <mergeCell ref="BV43:BV44"/>
    <mergeCell ref="CF43:CH44"/>
    <mergeCell ref="CJ43:CJ44"/>
    <mergeCell ref="BL53:CL53"/>
    <mergeCell ref="BQ54:BT54"/>
    <mergeCell ref="BU54:BV54"/>
    <mergeCell ref="BW54:BY54"/>
    <mergeCell ref="BZ54:CB54"/>
    <mergeCell ref="CC54:CE54"/>
    <mergeCell ref="CF54:CH54"/>
    <mergeCell ref="BP46:CL46"/>
    <mergeCell ref="BP47:CL47"/>
    <mergeCell ref="BL49:CL49"/>
    <mergeCell ref="BL50:CL50"/>
    <mergeCell ref="BL51:CL51"/>
    <mergeCell ref="BL52:CL52"/>
    <mergeCell ref="CK55:CK56"/>
    <mergeCell ref="CL55:CL56"/>
    <mergeCell ref="BR56:BT56"/>
    <mergeCell ref="BZ56:CB56"/>
    <mergeCell ref="CC56:CE56"/>
    <mergeCell ref="CF56:CH56"/>
    <mergeCell ref="BP55:BP56"/>
    <mergeCell ref="BQ55:BQ56"/>
    <mergeCell ref="BR55:BT55"/>
    <mergeCell ref="BV55:BV56"/>
    <mergeCell ref="BW55:BY56"/>
    <mergeCell ref="CJ55:CJ56"/>
    <mergeCell ref="CK57:CK58"/>
    <mergeCell ref="CL57:CL58"/>
    <mergeCell ref="BR58:BT58"/>
    <mergeCell ref="BW58:BY58"/>
    <mergeCell ref="CC58:CE58"/>
    <mergeCell ref="CF58:CH58"/>
    <mergeCell ref="BP57:BP58"/>
    <mergeCell ref="BQ57:BQ58"/>
    <mergeCell ref="BR57:BT57"/>
    <mergeCell ref="BV57:BV58"/>
    <mergeCell ref="BZ57:CB58"/>
    <mergeCell ref="CJ57:CJ58"/>
    <mergeCell ref="CK59:CK60"/>
    <mergeCell ref="CL59:CL60"/>
    <mergeCell ref="BR60:BT60"/>
    <mergeCell ref="BW60:BY60"/>
    <mergeCell ref="BZ60:CB60"/>
    <mergeCell ref="CF60:CH60"/>
    <mergeCell ref="BP59:BP60"/>
    <mergeCell ref="BQ59:BQ60"/>
    <mergeCell ref="BR59:BT59"/>
    <mergeCell ref="BV59:BV60"/>
    <mergeCell ref="CC59:CE60"/>
    <mergeCell ref="CJ59:CJ60"/>
    <mergeCell ref="BL63:CL63"/>
    <mergeCell ref="BQ64:BT64"/>
    <mergeCell ref="BU64:BV64"/>
    <mergeCell ref="BW64:BY64"/>
    <mergeCell ref="BZ64:CB64"/>
    <mergeCell ref="CC64:CE64"/>
    <mergeCell ref="CF64:CH64"/>
    <mergeCell ref="CK61:CK62"/>
    <mergeCell ref="CL61:CL62"/>
    <mergeCell ref="BR62:BT62"/>
    <mergeCell ref="BW62:BY62"/>
    <mergeCell ref="BZ62:CB62"/>
    <mergeCell ref="CC62:CE62"/>
    <mergeCell ref="BP61:BP62"/>
    <mergeCell ref="BQ61:BQ62"/>
    <mergeCell ref="BR61:BT61"/>
    <mergeCell ref="BV61:BV62"/>
    <mergeCell ref="CF61:CH62"/>
    <mergeCell ref="CJ61:CJ62"/>
    <mergeCell ref="CK65:CK66"/>
    <mergeCell ref="CL65:CL66"/>
    <mergeCell ref="BR66:BT66"/>
    <mergeCell ref="BZ66:CB66"/>
    <mergeCell ref="CC66:CE66"/>
    <mergeCell ref="CF66:CH66"/>
    <mergeCell ref="BP65:BP66"/>
    <mergeCell ref="BQ65:BQ66"/>
    <mergeCell ref="BR65:BT65"/>
    <mergeCell ref="BV65:BV66"/>
    <mergeCell ref="BW65:BY66"/>
    <mergeCell ref="CJ65:CJ66"/>
    <mergeCell ref="CK67:CK68"/>
    <mergeCell ref="CL67:CL68"/>
    <mergeCell ref="BR68:BT68"/>
    <mergeCell ref="BW68:BY68"/>
    <mergeCell ref="CC68:CE68"/>
    <mergeCell ref="CF68:CH68"/>
    <mergeCell ref="BP67:BP68"/>
    <mergeCell ref="BQ67:BQ68"/>
    <mergeCell ref="BR67:BT67"/>
    <mergeCell ref="BV67:BV68"/>
    <mergeCell ref="BZ67:CB68"/>
    <mergeCell ref="CJ67:CJ68"/>
    <mergeCell ref="CK69:CK70"/>
    <mergeCell ref="CL69:CL70"/>
    <mergeCell ref="BR70:BT70"/>
    <mergeCell ref="BW70:BY70"/>
    <mergeCell ref="BZ70:CB70"/>
    <mergeCell ref="CF70:CH70"/>
    <mergeCell ref="BP69:BP70"/>
    <mergeCell ref="BQ69:BQ70"/>
    <mergeCell ref="BR69:BT69"/>
    <mergeCell ref="BV69:BV70"/>
    <mergeCell ref="CC69:CE70"/>
    <mergeCell ref="CJ69:CJ70"/>
    <mergeCell ref="BL73:CL73"/>
    <mergeCell ref="BQ74:BT74"/>
    <mergeCell ref="BU74:BV74"/>
    <mergeCell ref="BW74:BY74"/>
    <mergeCell ref="BZ74:CB74"/>
    <mergeCell ref="CC74:CE74"/>
    <mergeCell ref="CF74:CH74"/>
    <mergeCell ref="CK71:CK72"/>
    <mergeCell ref="CL71:CL72"/>
    <mergeCell ref="BR72:BT72"/>
    <mergeCell ref="BW72:BY72"/>
    <mergeCell ref="BZ72:CB72"/>
    <mergeCell ref="CC72:CE72"/>
    <mergeCell ref="BP71:BP72"/>
    <mergeCell ref="BQ71:BQ72"/>
    <mergeCell ref="BR71:BT71"/>
    <mergeCell ref="BV71:BV72"/>
    <mergeCell ref="CF71:CH72"/>
    <mergeCell ref="CJ71:CJ72"/>
    <mergeCell ref="CK75:CK76"/>
    <mergeCell ref="CL75:CL76"/>
    <mergeCell ref="BR76:BT76"/>
    <mergeCell ref="BZ76:CB76"/>
    <mergeCell ref="CC76:CE76"/>
    <mergeCell ref="CF76:CH76"/>
    <mergeCell ref="BP75:BP76"/>
    <mergeCell ref="BQ75:BQ76"/>
    <mergeCell ref="BR75:BT75"/>
    <mergeCell ref="BV75:BV76"/>
    <mergeCell ref="BW75:BY76"/>
    <mergeCell ref="CJ75:CJ76"/>
    <mergeCell ref="CK77:CK78"/>
    <mergeCell ref="CL77:CL78"/>
    <mergeCell ref="BR78:BT78"/>
    <mergeCell ref="BW78:BY78"/>
    <mergeCell ref="CC78:CE78"/>
    <mergeCell ref="CF78:CH78"/>
    <mergeCell ref="BP77:BP78"/>
    <mergeCell ref="BQ77:BQ78"/>
    <mergeCell ref="BR77:BT77"/>
    <mergeCell ref="BV77:BV78"/>
    <mergeCell ref="BZ77:CB78"/>
    <mergeCell ref="CJ77:CJ78"/>
    <mergeCell ref="CK79:CK80"/>
    <mergeCell ref="CL79:CL80"/>
    <mergeCell ref="BR80:BT80"/>
    <mergeCell ref="BW80:BY80"/>
    <mergeCell ref="BZ80:CB80"/>
    <mergeCell ref="CF80:CH80"/>
    <mergeCell ref="BP79:BP80"/>
    <mergeCell ref="BQ79:BQ80"/>
    <mergeCell ref="BR79:BT79"/>
    <mergeCell ref="BV79:BV80"/>
    <mergeCell ref="CC79:CE80"/>
    <mergeCell ref="CJ79:CJ80"/>
    <mergeCell ref="BL83:CL83"/>
    <mergeCell ref="BQ84:BT84"/>
    <mergeCell ref="BU84:BV84"/>
    <mergeCell ref="BW84:BY84"/>
    <mergeCell ref="BZ84:CB84"/>
    <mergeCell ref="CC84:CE84"/>
    <mergeCell ref="CF84:CH84"/>
    <mergeCell ref="CK81:CK82"/>
    <mergeCell ref="CL81:CL82"/>
    <mergeCell ref="BR82:BT82"/>
    <mergeCell ref="BW82:BY82"/>
    <mergeCell ref="BZ82:CB82"/>
    <mergeCell ref="CC82:CE82"/>
    <mergeCell ref="BP81:BP82"/>
    <mergeCell ref="BQ81:BQ82"/>
    <mergeCell ref="BR81:BT81"/>
    <mergeCell ref="BV81:BV82"/>
    <mergeCell ref="CF81:CH82"/>
    <mergeCell ref="CJ81:CJ82"/>
    <mergeCell ref="CK85:CK86"/>
    <mergeCell ref="CL85:CL86"/>
    <mergeCell ref="BR86:BT86"/>
    <mergeCell ref="BZ86:CB86"/>
    <mergeCell ref="CC86:CE86"/>
    <mergeCell ref="CF86:CH86"/>
    <mergeCell ref="BP85:BP86"/>
    <mergeCell ref="BQ85:BQ86"/>
    <mergeCell ref="BR85:BT85"/>
    <mergeCell ref="BV85:BV86"/>
    <mergeCell ref="BW85:BY86"/>
    <mergeCell ref="CJ85:CJ86"/>
    <mergeCell ref="CK87:CK88"/>
    <mergeCell ref="CL87:CL88"/>
    <mergeCell ref="BR88:BT88"/>
    <mergeCell ref="BW88:BY88"/>
    <mergeCell ref="CC88:CE88"/>
    <mergeCell ref="CF88:CH88"/>
    <mergeCell ref="BP87:BP88"/>
    <mergeCell ref="BQ87:BQ88"/>
    <mergeCell ref="BR87:BT87"/>
    <mergeCell ref="BV87:BV88"/>
    <mergeCell ref="BZ87:CB88"/>
    <mergeCell ref="CJ87:CJ88"/>
    <mergeCell ref="CK89:CK90"/>
    <mergeCell ref="CL89:CL90"/>
    <mergeCell ref="BR90:BT90"/>
    <mergeCell ref="BW90:BY90"/>
    <mergeCell ref="BZ90:CB90"/>
    <mergeCell ref="CF90:CH90"/>
    <mergeCell ref="BP89:BP90"/>
    <mergeCell ref="BQ89:BQ90"/>
    <mergeCell ref="BR89:BT89"/>
    <mergeCell ref="BV89:BV90"/>
    <mergeCell ref="CC89:CE90"/>
    <mergeCell ref="CJ89:CJ90"/>
    <mergeCell ref="BP94:CL94"/>
    <mergeCell ref="BP95:CL95"/>
    <mergeCell ref="CK91:CK92"/>
    <mergeCell ref="CL91:CL92"/>
    <mergeCell ref="BR92:BT92"/>
    <mergeCell ref="BW92:BY92"/>
    <mergeCell ref="BZ92:CB92"/>
    <mergeCell ref="CC92:CE92"/>
    <mergeCell ref="BP91:BP92"/>
    <mergeCell ref="BQ91:BQ92"/>
    <mergeCell ref="BR91:BT91"/>
    <mergeCell ref="BV91:BV92"/>
    <mergeCell ref="CF91:CH92"/>
    <mergeCell ref="CJ91:CJ92"/>
  </mergeCells>
  <conditionalFormatting sqref="CJ59:CK59 CJ57:CK57 CJ55:CK55 CJ61:CK61 CK56 CK58 CK60 CJ69:CK69 CJ67:CK67 CJ65:CK65 CJ71:CK71 CK66 CK68 CK70 CJ79:CK79 CJ77:CK77 CJ75:CK75 CJ81:CK81 CK76 CK78 CK80 CJ89:CK89 CJ87:CK87 CJ85:CK85 CJ91:CK91 CK86 CK88 CK90 CJ41:CK41 CJ39:CK39 CJ37:CK37 CJ43:CK43 CK38 CK40 CK42 CJ11 CK7:CK14 CJ7 CJ13 CJ9 CJ21:CK21 CJ19:CK19 CJ17:CK17 CJ23:CK23 CK18 CK20 CK22 CJ31:CK31 CJ29:CK29 CJ27:CK27 CJ33:CK33 CK28 CK30 CK32">
    <cfRule type="cellIs" dxfId="2" priority="1" stopIfTrue="1" operator="equal">
      <formula>0</formula>
    </cfRule>
  </conditionalFormatting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11"/>
  <sheetViews>
    <sheetView topLeftCell="BL1" workbookViewId="0">
      <selection activeCell="CM5" sqref="CM5"/>
    </sheetView>
  </sheetViews>
  <sheetFormatPr defaultColWidth="6.88671875" defaultRowHeight="11.1" customHeight="1" outlineLevelCol="2"/>
  <cols>
    <col min="1" max="1" width="9" style="1" hidden="1" customWidth="1" outlineLevel="1"/>
    <col min="2" max="2" width="18.109375" style="2" hidden="1" customWidth="1" outlineLevel="1"/>
    <col min="3" max="3" width="8" style="2" hidden="1" customWidth="1" outlineLevel="1"/>
    <col min="4" max="4" width="3.6640625" style="2" hidden="1" customWidth="1" outlineLevel="1"/>
    <col min="5" max="18" width="3.6640625" style="204" hidden="1" customWidth="1" outlineLevel="1"/>
    <col min="19" max="35" width="2" style="204" hidden="1" customWidth="1" outlineLevel="2"/>
    <col min="36" max="36" width="2.44140625" style="204" hidden="1" customWidth="1" outlineLevel="2"/>
    <col min="37" max="38" width="2.5546875" style="204" hidden="1" customWidth="1" outlineLevel="2"/>
    <col min="39" max="39" width="3" style="204" hidden="1" customWidth="1" outlineLevel="2"/>
    <col min="40" max="40" width="2.5546875" style="204" hidden="1" customWidth="1" outlineLevel="2"/>
    <col min="41" max="41" width="3" style="3" hidden="1" customWidth="1" outlineLevel="2"/>
    <col min="42" max="42" width="2.5546875" style="2" hidden="1" customWidth="1" outlineLevel="2"/>
    <col min="43" max="43" width="3" style="2" hidden="1" customWidth="1" outlineLevel="2"/>
    <col min="44" max="44" width="7.6640625" style="2" hidden="1" customWidth="1" outlineLevel="2"/>
    <col min="45" max="45" width="21" style="2" hidden="1" customWidth="1" outlineLevel="2"/>
    <col min="46" max="47" width="2.44140625" style="2" hidden="1" customWidth="1" outlineLevel="2"/>
    <col min="48" max="49" width="2.5546875" style="204" hidden="1" customWidth="1" outlineLevel="2"/>
    <col min="50" max="50" width="3" style="204" hidden="1" customWidth="1" outlineLevel="2"/>
    <col min="51" max="51" width="2.5546875" style="204" hidden="1" customWidth="1" outlineLevel="2"/>
    <col min="52" max="52" width="3" style="3" hidden="1" customWidth="1" outlineLevel="2"/>
    <col min="53" max="53" width="2.5546875" style="2" hidden="1" customWidth="1" outlineLevel="2"/>
    <col min="54" max="54" width="2.88671875" style="2" hidden="1" customWidth="1" outlineLevel="2"/>
    <col min="55" max="55" width="7.6640625" style="2" hidden="1" customWidth="1" outlineLevel="2"/>
    <col min="56" max="56" width="15.44140625" style="2" hidden="1" customWidth="1" outlineLevel="2"/>
    <col min="57" max="58" width="6.6640625" style="204" hidden="1" customWidth="1" outlineLevel="2"/>
    <col min="59" max="60" width="6.6640625" style="2" hidden="1" customWidth="1" outlineLevel="2"/>
    <col min="61" max="61" width="2.6640625" style="10" hidden="1" customWidth="1" outlineLevel="1" collapsed="1"/>
    <col min="62" max="62" width="2" style="11" hidden="1" customWidth="1" outlineLevel="1"/>
    <col min="63" max="63" width="2.44140625" style="2" hidden="1" customWidth="1" outlineLevel="1"/>
    <col min="64" max="64" width="4.6640625" style="2" customWidth="1" collapsed="1"/>
    <col min="65" max="65" width="5.6640625" style="2" customWidth="1"/>
    <col min="66" max="66" width="5.5546875" style="2" customWidth="1"/>
    <col min="67" max="67" width="4.33203125" style="2" customWidth="1"/>
    <col min="68" max="68" width="2.33203125" style="60" customWidth="1"/>
    <col min="69" max="69" width="3.5546875" style="60" hidden="1" customWidth="1" outlineLevel="1"/>
    <col min="70" max="70" width="8.5546875" style="60" customWidth="1" collapsed="1"/>
    <col min="71" max="72" width="8.5546875" style="60" customWidth="1"/>
    <col min="73" max="73" width="0.33203125" style="60" hidden="1" customWidth="1"/>
    <col min="74" max="74" width="0.109375" style="60" hidden="1" customWidth="1"/>
    <col min="75" max="75" width="1.109375" style="60" customWidth="1"/>
    <col min="76" max="76" width="7.6640625" style="61" customWidth="1"/>
    <col min="77" max="78" width="1.109375" style="61" customWidth="1"/>
    <col min="79" max="79" width="7.6640625" style="61" customWidth="1"/>
    <col min="80" max="81" width="1.109375" style="61" customWidth="1"/>
    <col min="82" max="82" width="7.6640625" style="61" customWidth="1"/>
    <col min="83" max="84" width="1.109375" style="61" customWidth="1"/>
    <col min="85" max="85" width="7.6640625" style="61" customWidth="1"/>
    <col min="86" max="86" width="1.109375" style="61" customWidth="1"/>
    <col min="87" max="87" width="0.88671875" style="61" customWidth="1"/>
    <col min="88" max="91" width="4.33203125" style="2" customWidth="1"/>
    <col min="92" max="92" width="6.88671875" style="2"/>
    <col min="93" max="93" width="8" style="2" bestFit="1" customWidth="1"/>
    <col min="94" max="16384" width="6.88671875" style="2"/>
  </cols>
  <sheetData>
    <row r="1" spans="1:96" ht="18">
      <c r="AP1" s="4"/>
      <c r="AQ1" s="4"/>
      <c r="AR1" s="4" t="e">
        <f>SUM(AR2:AR63071)</f>
        <v>#VALUE!</v>
      </c>
      <c r="AS1" s="4"/>
      <c r="AT1" s="4"/>
      <c r="AU1" s="4"/>
      <c r="BA1" s="4"/>
      <c r="BB1" s="4"/>
      <c r="BC1" s="4">
        <f>SUM(BC2:BC63071)</f>
        <v>32</v>
      </c>
      <c r="BD1" s="4"/>
      <c r="BE1" s="4"/>
      <c r="BF1" s="4"/>
      <c r="BG1" s="4"/>
      <c r="BH1" s="4"/>
      <c r="BI1" s="5"/>
      <c r="BJ1" s="5"/>
      <c r="BK1" s="4"/>
      <c r="BL1" s="302" t="s">
        <v>13</v>
      </c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6"/>
      <c r="CN1" s="6"/>
    </row>
    <row r="2" spans="1:96" ht="17.399999999999999">
      <c r="AP2" s="4"/>
      <c r="AQ2" s="4"/>
      <c r="AR2" s="4"/>
      <c r="AS2" s="4"/>
      <c r="AT2" s="4"/>
      <c r="AU2" s="4"/>
      <c r="BA2" s="4"/>
      <c r="BB2" s="4"/>
      <c r="BC2" s="4"/>
      <c r="BD2" s="4"/>
      <c r="BE2" s="4"/>
      <c r="BF2" s="4"/>
      <c r="BG2" s="4"/>
      <c r="BH2" s="4"/>
      <c r="BI2" s="5"/>
      <c r="BJ2" s="5"/>
      <c r="BK2" s="4"/>
      <c r="BL2" s="229" t="s">
        <v>14</v>
      </c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7"/>
      <c r="CN2" s="7"/>
    </row>
    <row r="3" spans="1:96" ht="17.399999999999999">
      <c r="AP3" s="4"/>
      <c r="AQ3" s="4"/>
      <c r="AR3" s="4"/>
      <c r="AS3" s="4"/>
      <c r="AT3" s="4"/>
      <c r="AU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4"/>
      <c r="BL3" s="230" t="s">
        <v>201</v>
      </c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7"/>
      <c r="CN3" s="7"/>
    </row>
    <row r="4" spans="1:96" ht="17.399999999999999">
      <c r="Z4" s="8"/>
      <c r="AP4" s="4"/>
      <c r="AQ4" s="4"/>
      <c r="AR4" s="4"/>
      <c r="AS4" s="4"/>
      <c r="AT4" s="4"/>
      <c r="AU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4"/>
      <c r="BL4" s="312" t="s">
        <v>202</v>
      </c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9"/>
      <c r="CN4" s="9"/>
    </row>
    <row r="5" spans="1:96" ht="16.2">
      <c r="Z5" s="8"/>
      <c r="BL5" s="289" t="str">
        <f>C6</f>
        <v>Мужчины. Подгруппа А</v>
      </c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</row>
    <row r="6" spans="1:96" ht="14.4">
      <c r="A6" s="12">
        <v>1</v>
      </c>
      <c r="B6" s="13">
        <v>4</v>
      </c>
      <c r="C6" s="14" t="s">
        <v>203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>
        <v>1</v>
      </c>
      <c r="Z6" s="8"/>
      <c r="AR6" s="17" t="e">
        <f>IF(B7=0,0,(IF(B8=0,1,IF(B9=0,2,IF(B10=0,3,IF(B10&gt;0,4))))))</f>
        <v>#VALUE!</v>
      </c>
      <c r="BC6" s="17">
        <f>IF(BE6=15,3,IF(BE6&gt;15,4))</f>
        <v>4</v>
      </c>
      <c r="BE6" s="18">
        <f>SUM(BE7,BE9,BE11,BE13)</f>
        <v>18</v>
      </c>
      <c r="BF6" s="18">
        <f>SUM(BF7,BF9,BF11,BF13)</f>
        <v>8</v>
      </c>
      <c r="BK6" s="19"/>
      <c r="BL6" s="20" t="s">
        <v>6</v>
      </c>
      <c r="BM6" s="21" t="s">
        <v>7</v>
      </c>
      <c r="BN6" s="21" t="s">
        <v>8</v>
      </c>
      <c r="BO6" s="22" t="s">
        <v>9</v>
      </c>
      <c r="BP6" s="105" t="s">
        <v>10</v>
      </c>
      <c r="BQ6" s="290" t="s">
        <v>11</v>
      </c>
      <c r="BR6" s="290"/>
      <c r="BS6" s="290"/>
      <c r="BT6" s="290"/>
      <c r="BU6" s="291" t="s">
        <v>12</v>
      </c>
      <c r="BV6" s="291"/>
      <c r="BW6" s="292">
        <v>1</v>
      </c>
      <c r="BX6" s="292"/>
      <c r="BY6" s="292"/>
      <c r="BZ6" s="292">
        <v>2</v>
      </c>
      <c r="CA6" s="292"/>
      <c r="CB6" s="292"/>
      <c r="CC6" s="292">
        <v>3</v>
      </c>
      <c r="CD6" s="292"/>
      <c r="CE6" s="292"/>
      <c r="CF6" s="292">
        <v>4</v>
      </c>
      <c r="CG6" s="292"/>
      <c r="CH6" s="292"/>
      <c r="CI6" s="106"/>
      <c r="CJ6" s="206" t="s">
        <v>1</v>
      </c>
      <c r="CK6" s="206" t="s">
        <v>2</v>
      </c>
      <c r="CL6" s="206" t="s">
        <v>3</v>
      </c>
    </row>
    <row r="7" spans="1:96" ht="14.4">
      <c r="A7" s="23">
        <v>1</v>
      </c>
      <c r="B7" s="24" t="e">
        <v>#VALUE!</v>
      </c>
      <c r="C7" s="25">
        <v>1</v>
      </c>
      <c r="D7" s="25">
        <v>3</v>
      </c>
      <c r="E7" s="26">
        <v>8</v>
      </c>
      <c r="F7" s="27">
        <v>11</v>
      </c>
      <c r="G7" s="28">
        <v>11</v>
      </c>
      <c r="H7" s="29">
        <v>8</v>
      </c>
      <c r="I7" s="26">
        <v>12</v>
      </c>
      <c r="J7" s="27">
        <v>10</v>
      </c>
      <c r="K7" s="28">
        <v>9</v>
      </c>
      <c r="L7" s="29">
        <v>11</v>
      </c>
      <c r="M7" s="26">
        <v>11</v>
      </c>
      <c r="N7" s="27">
        <v>7</v>
      </c>
      <c r="O7" s="28"/>
      <c r="P7" s="29"/>
      <c r="Q7" s="26"/>
      <c r="R7" s="27"/>
      <c r="S7" s="30">
        <f t="shared" ref="S7:S12" si="0">IF(E7="wo",0,IF(F7="wo",1,IF(E7&gt;F7,1,0)))</f>
        <v>0</v>
      </c>
      <c r="T7" s="30">
        <f t="shared" ref="T7:T12" si="1">IF(E7="wo",1,IF(F7="wo",0,IF(F7&gt;E7,1,0)))</f>
        <v>1</v>
      </c>
      <c r="U7" s="30">
        <f t="shared" ref="U7:U12" si="2">IF(G7="wo",0,IF(H7="wo",1,IF(G7&gt;H7,1,0)))</f>
        <v>1</v>
      </c>
      <c r="V7" s="30">
        <f t="shared" ref="V7:V12" si="3">IF(G7="wo",1,IF(H7="wo",0,IF(H7&gt;G7,1,0)))</f>
        <v>0</v>
      </c>
      <c r="W7" s="30">
        <f t="shared" ref="W7:W12" si="4">IF(I7="wo",0,IF(J7="wo",1,IF(I7&gt;J7,1,0)))</f>
        <v>1</v>
      </c>
      <c r="X7" s="30">
        <f t="shared" ref="X7:X12" si="5">IF(I7="wo",1,IF(J7="wo",0,IF(J7&gt;I7,1,0)))</f>
        <v>0</v>
      </c>
      <c r="Y7" s="30">
        <f t="shared" ref="Y7:Y12" si="6">IF(K7="wo",0,IF(L7="wo",1,IF(K7&gt;L7,1,0)))</f>
        <v>0</v>
      </c>
      <c r="Z7" s="30">
        <f t="shared" ref="Z7:Z12" si="7">IF(K7="wo",1,IF(L7="wo",0,IF(L7&gt;K7,1,0)))</f>
        <v>1</v>
      </c>
      <c r="AA7" s="30">
        <f t="shared" ref="AA7:AA12" si="8">IF(M7="wo",0,IF(N7="wo",1,IF(M7&gt;N7,1,0)))</f>
        <v>1</v>
      </c>
      <c r="AB7" s="30">
        <f t="shared" ref="AB7:AB12" si="9">IF(M7="wo",1,IF(N7="wo",0,IF(N7&gt;M7,1,0)))</f>
        <v>0</v>
      </c>
      <c r="AC7" s="30">
        <f t="shared" ref="AC7:AC12" si="10">IF(O7="wo",0,IF(P7="wo",1,IF(O7&gt;P7,1,0)))</f>
        <v>0</v>
      </c>
      <c r="AD7" s="30">
        <f t="shared" ref="AD7:AD12" si="11">IF(O7="wo",1,IF(P7="wo",0,IF(P7&gt;O7,1,0)))</f>
        <v>0</v>
      </c>
      <c r="AE7" s="30">
        <f t="shared" ref="AE7:AE12" si="12">IF(Q7="wo",0,IF(R7="wo",1,IF(Q7&gt;R7,1,0)))</f>
        <v>0</v>
      </c>
      <c r="AF7" s="30">
        <f t="shared" ref="AF7:AF12" si="13">IF(Q7="wo",1,IF(R7="wo",0,IF(R7&gt;Q7,1,0)))</f>
        <v>0</v>
      </c>
      <c r="AG7" s="31">
        <f t="shared" ref="AG7:AH12" si="14">IF(E7="wo","wo",+S7+U7+W7+Y7+AA7+AC7+AE7)</f>
        <v>3</v>
      </c>
      <c r="AH7" s="31">
        <f t="shared" si="14"/>
        <v>2</v>
      </c>
      <c r="AI7" s="32">
        <f t="shared" ref="AI7:AI12" si="15">IF(E7="",0,IF(E7="wo",0,IF(F7="wo",2,IF(AG7=AH7,0,IF(AG7&gt;AH7,2,1)))))</f>
        <v>2</v>
      </c>
      <c r="AJ7" s="32">
        <f t="shared" ref="AJ7:AJ12" si="16">IF(F7="",0,IF(F7="wo",0,IF(E7="wo",2,IF(AH7=AG7,0,IF(AH7&gt;AG7,2,1)))))</f>
        <v>1</v>
      </c>
      <c r="AK7" s="33">
        <f t="shared" ref="AK7:AK12" si="17">IF(E7="","",IF(E7="wo",0,IF(F7="wo",0,IF(E7=F7,"ERROR",IF(E7&gt;F7,F7,-1*E7)))))</f>
        <v>-8</v>
      </c>
      <c r="AL7" s="33">
        <f t="shared" ref="AL7:AL12" si="18">IF(G7="","",IF(G7="wo",0,IF(H7="wo",0,IF(G7=H7,"ERROR",IF(G7&gt;H7,H7,-1*G7)))))</f>
        <v>8</v>
      </c>
      <c r="AM7" s="33">
        <f t="shared" ref="AM7:AM12" si="19">IF(I7="","",IF(I7="wo",0,IF(J7="wo",0,IF(I7=J7,"ERROR",IF(I7&gt;J7,J7,-1*I7)))))</f>
        <v>10</v>
      </c>
      <c r="AN7" s="33">
        <f t="shared" ref="AN7:AN12" si="20">IF(K7="","",IF(K7="wo",0,IF(L7="wo",0,IF(K7=L7,"ERROR",IF(K7&gt;L7,L7,-1*K7)))))</f>
        <v>-9</v>
      </c>
      <c r="AO7" s="33">
        <f t="shared" ref="AO7:AO12" si="21">IF(M7="","",IF(M7="wo",0,IF(N7="wo",0,IF(M7=N7,"ERROR",IF(M7&gt;N7,N7,-1*M7)))))</f>
        <v>7</v>
      </c>
      <c r="AP7" s="33" t="str">
        <f t="shared" ref="AP7:AP12" si="22">IF(O7="","",IF(O7="wo",0,IF(P7="wo",0,IF(O7=P7,"ERROR",IF(O7&gt;P7,P7,-1*O7)))))</f>
        <v/>
      </c>
      <c r="AQ7" s="33" t="str">
        <f t="shared" ref="AQ7:AQ12" si="23">IF(Q7="","",IF(Q7="wo",0,IF(R7="wo",0,IF(Q7=R7,"ERROR",IF(Q7&gt;R7,R7,-1*Q7)))))</f>
        <v/>
      </c>
      <c r="AR7" s="34" t="str">
        <f t="shared" ref="AR7:AR12" si="24">CONCATENATE(AG7," - ",AH7)</f>
        <v>3 - 2</v>
      </c>
      <c r="AS7" s="35" t="str">
        <f t="shared" ref="AS7:AS12" si="25">IF(E7="","",(IF(K7="",AK7&amp;","&amp;AL7&amp;","&amp;AM7,IF(M7="",AK7&amp;","&amp;AL7&amp;","&amp;AM7&amp;","&amp;AN7,IF(O7="",AK7&amp;","&amp;AL7&amp;","&amp;AM7&amp;","&amp;AN7&amp;","&amp;AO7,IF(Q7="",AK7&amp;","&amp;AL7&amp;","&amp;AM7&amp;","&amp;AN7&amp;","&amp;AO7&amp;","&amp;AP7,AK7&amp;","&amp;AL7&amp;","&amp;AM7&amp;","&amp;AN7&amp;","&amp;AO7&amp;","&amp;AP7&amp;","&amp;AQ7))))))</f>
        <v>-8,8,10,-9,7</v>
      </c>
      <c r="AT7" s="32">
        <f t="shared" ref="AT7:AT12" si="26">IF(F7="",0,IF(F7="wo",0,IF(E7="wo",2,IF(AH7=AG7,0,IF(AH7&gt;AG7,2,1)))))</f>
        <v>1</v>
      </c>
      <c r="AU7" s="32">
        <f t="shared" ref="AU7:AU12" si="27">IF(E7="",0,IF(E7="wo",0,IF(F7="wo",2,IF(AG7=AH7,0,IF(AG7&gt;AH7,2,1)))))</f>
        <v>2</v>
      </c>
      <c r="AV7" s="33">
        <f t="shared" ref="AV7:AV12" si="28">IF(F7="","",IF(F7="wo",0,IF(E7="wo",0,IF(F7=E7,"ERROR",IF(F7&gt;E7,E7,-1*F7)))))</f>
        <v>8</v>
      </c>
      <c r="AW7" s="33">
        <f t="shared" ref="AW7:AW12" si="29">IF(H7="","",IF(H7="wo",0,IF(G7="wo",0,IF(H7=G7,"ERROR",IF(H7&gt;G7,G7,-1*H7)))))</f>
        <v>-8</v>
      </c>
      <c r="AX7" s="33">
        <f t="shared" ref="AX7:AX12" si="30">IF(J7="","",IF(J7="wo",0,IF(I7="wo",0,IF(J7=I7,"ERROR",IF(J7&gt;I7,I7,-1*J7)))))</f>
        <v>-10</v>
      </c>
      <c r="AY7" s="33">
        <f t="shared" ref="AY7:AY12" si="31">IF(L7="","",IF(L7="wo",0,IF(K7="wo",0,IF(L7=K7,"ERROR",IF(L7&gt;K7,K7,-1*L7)))))</f>
        <v>9</v>
      </c>
      <c r="AZ7" s="33">
        <f t="shared" ref="AZ7:AZ12" si="32">IF(N7="","",IF(N7="wo",0,IF(M7="wo",0,IF(N7=M7,"ERROR",IF(N7&gt;M7,M7,-1*N7)))))</f>
        <v>-7</v>
      </c>
      <c r="BA7" s="33" t="str">
        <f t="shared" ref="BA7:BA12" si="33">IF(P7="","",IF(P7="wo",0,IF(O7="wo",0,IF(P7=O7,"ERROR",IF(P7&gt;O7,O7,-1*P7)))))</f>
        <v/>
      </c>
      <c r="BB7" s="33" t="str">
        <f t="shared" ref="BB7:BB12" si="34">IF(R7="","",IF(R7="wo",0,IF(Q7="wo",0,IF(R7=Q7,"ERROR",IF(R7&gt;Q7,Q7,-1*R7)))))</f>
        <v/>
      </c>
      <c r="BC7" s="34" t="str">
        <f t="shared" ref="BC7:BC12" si="35">CONCATENATE(AH7," - ",AG7)</f>
        <v>2 - 3</v>
      </c>
      <c r="BD7" s="35" t="str">
        <f t="shared" ref="BD7:BD12" si="36">IF(E7="","",(IF(K7="",AV7&amp;", "&amp;AW7&amp;", "&amp;AX7,IF(M7="",AV7&amp;","&amp;AW7&amp;","&amp;AX7&amp;","&amp;AY7,IF(O7="",AV7&amp;","&amp;AW7&amp;","&amp;AX7&amp;","&amp;AY7&amp;","&amp;AZ7,IF(Q7="",AV7&amp;","&amp;AW7&amp;","&amp;AX7&amp;","&amp;AY7&amp;","&amp;AZ7&amp;","&amp;BA7,AV7&amp;","&amp;AW7&amp;","&amp;AX7&amp;","&amp;AY7&amp;","&amp;AZ7&amp;","&amp;BA7&amp;","&amp;BB7))))))</f>
        <v>8,-8,-10,9,-7</v>
      </c>
      <c r="BE7" s="36">
        <f>SUMIF(C7:C14,1,AI7:AI14)+SUMIF(D7:D14,1,AJ7:AJ14)</f>
        <v>4</v>
      </c>
      <c r="BF7" s="36">
        <f>IF(BE7&lt;&gt;0,RANK(BE7,BE7:BE13),"")</f>
        <v>3</v>
      </c>
      <c r="BG7" s="37" t="e">
        <f>SUMIF(A7:A10,C7,B7:B10)</f>
        <v>#VALUE!</v>
      </c>
      <c r="BH7" s="38" t="e">
        <f>SUMIF(A7:A10,D7,B7:B10)</f>
        <v>#VALUE!</v>
      </c>
      <c r="BI7" s="10">
        <v>1</v>
      </c>
      <c r="BJ7" s="11">
        <f>1*A6</f>
        <v>1</v>
      </c>
      <c r="BK7" s="39">
        <v>1</v>
      </c>
      <c r="BL7" s="62" t="str">
        <f t="shared" ref="BL7:BL8" si="37">CONCATENATE(C7," ","-"," ",D7)</f>
        <v>1 - 3</v>
      </c>
      <c r="BM7" s="40"/>
      <c r="BN7" s="41"/>
      <c r="BO7" s="42"/>
      <c r="BP7" s="280">
        <v>1</v>
      </c>
      <c r="BQ7" s="281" t="e">
        <f>B7</f>
        <v>#VALUE!</v>
      </c>
      <c r="BR7" s="283" t="s">
        <v>77</v>
      </c>
      <c r="BS7" s="283"/>
      <c r="BT7" s="283"/>
      <c r="BU7" s="101" t="e">
        <v>#VALUE!</v>
      </c>
      <c r="BV7" s="285" t="e">
        <v>#VALUE!</v>
      </c>
      <c r="BW7" s="286"/>
      <c r="BX7" s="287"/>
      <c r="BY7" s="288"/>
      <c r="BZ7" s="97"/>
      <c r="CA7" s="48">
        <f>IF(AG11&lt;AH11,AI11,IF(AH11&lt;AG11,AI11," "))</f>
        <v>1</v>
      </c>
      <c r="CB7" s="100"/>
      <c r="CC7" s="104"/>
      <c r="CD7" s="48">
        <f>IF(AG7&lt;AH7,AI7,IF(AH7&lt;AG7,AI7," "))</f>
        <v>2</v>
      </c>
      <c r="CE7" s="103"/>
      <c r="CF7" s="104"/>
      <c r="CG7" s="48">
        <f>IF(AG9&lt;AH9,AI9,IF(AH9&lt;AG9,AI9," "))</f>
        <v>1</v>
      </c>
      <c r="CH7" s="103"/>
      <c r="CI7" s="107"/>
      <c r="CJ7" s="273">
        <f>BE7</f>
        <v>4</v>
      </c>
      <c r="CK7" s="251"/>
      <c r="CL7" s="252">
        <v>4</v>
      </c>
      <c r="CO7" s="304"/>
      <c r="CP7" s="304"/>
      <c r="CQ7" s="304"/>
      <c r="CR7" s="204"/>
    </row>
    <row r="8" spans="1:96" ht="14.4">
      <c r="A8" s="23">
        <v>2</v>
      </c>
      <c r="B8" s="24" t="e">
        <v>#VALUE!</v>
      </c>
      <c r="C8" s="25">
        <v>2</v>
      </c>
      <c r="D8" s="25">
        <v>4</v>
      </c>
      <c r="E8" s="26">
        <v>8</v>
      </c>
      <c r="F8" s="27">
        <v>11</v>
      </c>
      <c r="G8" s="28">
        <v>11</v>
      </c>
      <c r="H8" s="29">
        <v>7</v>
      </c>
      <c r="I8" s="26">
        <v>11</v>
      </c>
      <c r="J8" s="27">
        <v>6</v>
      </c>
      <c r="K8" s="28">
        <v>3</v>
      </c>
      <c r="L8" s="29">
        <v>11</v>
      </c>
      <c r="M8" s="26">
        <v>6</v>
      </c>
      <c r="N8" s="27">
        <v>11</v>
      </c>
      <c r="O8" s="28"/>
      <c r="P8" s="29"/>
      <c r="Q8" s="26"/>
      <c r="R8" s="27"/>
      <c r="S8" s="30">
        <f t="shared" si="0"/>
        <v>0</v>
      </c>
      <c r="T8" s="30">
        <f t="shared" si="1"/>
        <v>1</v>
      </c>
      <c r="U8" s="30">
        <f t="shared" si="2"/>
        <v>1</v>
      </c>
      <c r="V8" s="30">
        <f t="shared" si="3"/>
        <v>0</v>
      </c>
      <c r="W8" s="30">
        <f t="shared" si="4"/>
        <v>1</v>
      </c>
      <c r="X8" s="30">
        <f t="shared" si="5"/>
        <v>0</v>
      </c>
      <c r="Y8" s="30">
        <f t="shared" si="6"/>
        <v>0</v>
      </c>
      <c r="Z8" s="30">
        <f t="shared" si="7"/>
        <v>1</v>
      </c>
      <c r="AA8" s="30">
        <f t="shared" si="8"/>
        <v>0</v>
      </c>
      <c r="AB8" s="30">
        <f t="shared" si="9"/>
        <v>1</v>
      </c>
      <c r="AC8" s="30">
        <f t="shared" si="10"/>
        <v>0</v>
      </c>
      <c r="AD8" s="30">
        <f t="shared" si="11"/>
        <v>0</v>
      </c>
      <c r="AE8" s="30">
        <f t="shared" si="12"/>
        <v>0</v>
      </c>
      <c r="AF8" s="30">
        <f t="shared" si="13"/>
        <v>0</v>
      </c>
      <c r="AG8" s="31">
        <f t="shared" si="14"/>
        <v>2</v>
      </c>
      <c r="AH8" s="31">
        <f t="shared" si="14"/>
        <v>3</v>
      </c>
      <c r="AI8" s="32">
        <f t="shared" si="15"/>
        <v>1</v>
      </c>
      <c r="AJ8" s="32">
        <f t="shared" si="16"/>
        <v>2</v>
      </c>
      <c r="AK8" s="33">
        <f t="shared" si="17"/>
        <v>-8</v>
      </c>
      <c r="AL8" s="33">
        <f t="shared" si="18"/>
        <v>7</v>
      </c>
      <c r="AM8" s="33">
        <f t="shared" si="19"/>
        <v>6</v>
      </c>
      <c r="AN8" s="33">
        <f t="shared" si="20"/>
        <v>-3</v>
      </c>
      <c r="AO8" s="33">
        <f t="shared" si="21"/>
        <v>-6</v>
      </c>
      <c r="AP8" s="33" t="str">
        <f t="shared" si="22"/>
        <v/>
      </c>
      <c r="AQ8" s="33" t="str">
        <f t="shared" si="23"/>
        <v/>
      </c>
      <c r="AR8" s="34" t="str">
        <f t="shared" si="24"/>
        <v>2 - 3</v>
      </c>
      <c r="AS8" s="35" t="str">
        <f t="shared" si="25"/>
        <v>-8,7,6,-3,-6</v>
      </c>
      <c r="AT8" s="32">
        <f t="shared" si="26"/>
        <v>2</v>
      </c>
      <c r="AU8" s="32">
        <f t="shared" si="27"/>
        <v>1</v>
      </c>
      <c r="AV8" s="33">
        <f t="shared" si="28"/>
        <v>8</v>
      </c>
      <c r="AW8" s="33">
        <f t="shared" si="29"/>
        <v>-7</v>
      </c>
      <c r="AX8" s="33">
        <f t="shared" si="30"/>
        <v>-6</v>
      </c>
      <c r="AY8" s="33">
        <f t="shared" si="31"/>
        <v>3</v>
      </c>
      <c r="AZ8" s="33">
        <f t="shared" si="32"/>
        <v>6</v>
      </c>
      <c r="BA8" s="33" t="str">
        <f t="shared" si="33"/>
        <v/>
      </c>
      <c r="BB8" s="33" t="str">
        <f t="shared" si="34"/>
        <v/>
      </c>
      <c r="BC8" s="34" t="str">
        <f t="shared" si="35"/>
        <v>3 - 2</v>
      </c>
      <c r="BD8" s="35" t="str">
        <f t="shared" si="36"/>
        <v>8,-7,-6,3,6</v>
      </c>
      <c r="BE8" s="44"/>
      <c r="BF8" s="44"/>
      <c r="BG8" s="37" t="e">
        <f>SUMIF(A7:A10,C8,B7:B10)</f>
        <v>#VALUE!</v>
      </c>
      <c r="BH8" s="38" t="e">
        <f>SUMIF(A7:A10,D8,B7:B10)</f>
        <v>#VALUE!</v>
      </c>
      <c r="BI8" s="10">
        <v>1</v>
      </c>
      <c r="BJ8" s="11">
        <f>1+BJ7</f>
        <v>2</v>
      </c>
      <c r="BK8" s="39">
        <v>1</v>
      </c>
      <c r="BL8" s="62" t="str">
        <f t="shared" si="37"/>
        <v>2 - 4</v>
      </c>
      <c r="BM8" s="40"/>
      <c r="BN8" s="41"/>
      <c r="BO8" s="42"/>
      <c r="BP8" s="280"/>
      <c r="BQ8" s="274"/>
      <c r="BR8" s="283" t="s">
        <v>78</v>
      </c>
      <c r="BS8" s="283"/>
      <c r="BT8" s="283"/>
      <c r="BU8" s="45" t="e">
        <v>#VALUE!</v>
      </c>
      <c r="BV8" s="275"/>
      <c r="BW8" s="270"/>
      <c r="BX8" s="271"/>
      <c r="BY8" s="272"/>
      <c r="BZ8" s="277" t="str">
        <f>IF(AI11&lt;AJ11,AR11,IF(AJ11&lt;AI11,AS11," "))</f>
        <v>1 - 3</v>
      </c>
      <c r="CA8" s="277"/>
      <c r="CB8" s="277"/>
      <c r="CC8" s="256" t="str">
        <f>IF(AI7&lt;AJ7,AR7,IF(AJ7&lt;AI7,AS7," "))</f>
        <v>-8,8,10,-9,7</v>
      </c>
      <c r="CD8" s="257"/>
      <c r="CE8" s="258"/>
      <c r="CF8" s="256" t="str">
        <f>IF(AI9&lt;AJ9,AR9,IF(AJ9&lt;AI9,AS9," "))</f>
        <v>1 - 3</v>
      </c>
      <c r="CG8" s="257"/>
      <c r="CH8" s="258"/>
      <c r="CI8" s="108"/>
      <c r="CJ8" s="273"/>
      <c r="CK8" s="251"/>
      <c r="CL8" s="252"/>
      <c r="CO8" s="304"/>
      <c r="CP8" s="304"/>
      <c r="CQ8" s="304"/>
      <c r="CR8" s="204"/>
    </row>
    <row r="9" spans="1:96" ht="14.4">
      <c r="A9" s="23">
        <v>3</v>
      </c>
      <c r="B9" s="24" t="e">
        <v>#VALUE!</v>
      </c>
      <c r="C9" s="25">
        <v>1</v>
      </c>
      <c r="D9" s="25">
        <v>4</v>
      </c>
      <c r="E9" s="26">
        <v>11</v>
      </c>
      <c r="F9" s="27">
        <v>7</v>
      </c>
      <c r="G9" s="28">
        <v>8</v>
      </c>
      <c r="H9" s="29">
        <v>11</v>
      </c>
      <c r="I9" s="26">
        <v>16</v>
      </c>
      <c r="J9" s="27">
        <v>18</v>
      </c>
      <c r="K9" s="28">
        <v>6</v>
      </c>
      <c r="L9" s="29">
        <v>11</v>
      </c>
      <c r="M9" s="26"/>
      <c r="N9" s="27"/>
      <c r="O9" s="28"/>
      <c r="P9" s="29"/>
      <c r="Q9" s="26"/>
      <c r="R9" s="27"/>
      <c r="S9" s="30">
        <f t="shared" si="0"/>
        <v>1</v>
      </c>
      <c r="T9" s="30">
        <f t="shared" si="1"/>
        <v>0</v>
      </c>
      <c r="U9" s="30">
        <f t="shared" si="2"/>
        <v>0</v>
      </c>
      <c r="V9" s="30">
        <f t="shared" si="3"/>
        <v>1</v>
      </c>
      <c r="W9" s="30">
        <f t="shared" si="4"/>
        <v>0</v>
      </c>
      <c r="X9" s="30">
        <f t="shared" si="5"/>
        <v>1</v>
      </c>
      <c r="Y9" s="30">
        <f t="shared" si="6"/>
        <v>0</v>
      </c>
      <c r="Z9" s="30">
        <f t="shared" si="7"/>
        <v>1</v>
      </c>
      <c r="AA9" s="30">
        <f t="shared" si="8"/>
        <v>0</v>
      </c>
      <c r="AB9" s="30">
        <f t="shared" si="9"/>
        <v>0</v>
      </c>
      <c r="AC9" s="30">
        <f t="shared" si="10"/>
        <v>0</v>
      </c>
      <c r="AD9" s="30">
        <f t="shared" si="11"/>
        <v>0</v>
      </c>
      <c r="AE9" s="30">
        <f t="shared" si="12"/>
        <v>0</v>
      </c>
      <c r="AF9" s="30">
        <f t="shared" si="13"/>
        <v>0</v>
      </c>
      <c r="AG9" s="31">
        <f t="shared" si="14"/>
        <v>1</v>
      </c>
      <c r="AH9" s="31">
        <f t="shared" si="14"/>
        <v>3</v>
      </c>
      <c r="AI9" s="32">
        <f t="shared" si="15"/>
        <v>1</v>
      </c>
      <c r="AJ9" s="32">
        <f t="shared" si="16"/>
        <v>2</v>
      </c>
      <c r="AK9" s="33">
        <f t="shared" si="17"/>
        <v>7</v>
      </c>
      <c r="AL9" s="33">
        <f t="shared" si="18"/>
        <v>-8</v>
      </c>
      <c r="AM9" s="33">
        <f t="shared" si="19"/>
        <v>-16</v>
      </c>
      <c r="AN9" s="33">
        <f t="shared" si="20"/>
        <v>-6</v>
      </c>
      <c r="AO9" s="33" t="str">
        <f t="shared" si="21"/>
        <v/>
      </c>
      <c r="AP9" s="33" t="str">
        <f t="shared" si="22"/>
        <v/>
      </c>
      <c r="AQ9" s="33" t="str">
        <f t="shared" si="23"/>
        <v/>
      </c>
      <c r="AR9" s="34" t="str">
        <f t="shared" si="24"/>
        <v>1 - 3</v>
      </c>
      <c r="AS9" s="35" t="str">
        <f t="shared" si="25"/>
        <v>7,-8,-16,-6</v>
      </c>
      <c r="AT9" s="32">
        <f t="shared" si="26"/>
        <v>2</v>
      </c>
      <c r="AU9" s="32">
        <f t="shared" si="27"/>
        <v>1</v>
      </c>
      <c r="AV9" s="33">
        <f t="shared" si="28"/>
        <v>-7</v>
      </c>
      <c r="AW9" s="33">
        <f t="shared" si="29"/>
        <v>8</v>
      </c>
      <c r="AX9" s="33">
        <f t="shared" si="30"/>
        <v>16</v>
      </c>
      <c r="AY9" s="33">
        <f t="shared" si="31"/>
        <v>6</v>
      </c>
      <c r="AZ9" s="33" t="str">
        <f t="shared" si="32"/>
        <v/>
      </c>
      <c r="BA9" s="33" t="str">
        <f t="shared" si="33"/>
        <v/>
      </c>
      <c r="BB9" s="33" t="str">
        <f t="shared" si="34"/>
        <v/>
      </c>
      <c r="BC9" s="34" t="str">
        <f t="shared" si="35"/>
        <v>3 - 1</v>
      </c>
      <c r="BD9" s="35" t="str">
        <f t="shared" si="36"/>
        <v>-7,8,16,6</v>
      </c>
      <c r="BE9" s="36">
        <f>SUMIF(C7:C14,2,AI7:AI14)+SUMIF(D7:D14,2,AJ7:AJ14)</f>
        <v>4</v>
      </c>
      <c r="BF9" s="36">
        <f>IF(BE9&lt;&gt;0,RANK(BE9,BE7:BE13),"")</f>
        <v>3</v>
      </c>
      <c r="BG9" s="37" t="e">
        <f>SUMIF(A7:A10,C9,B7:B10)</f>
        <v>#VALUE!</v>
      </c>
      <c r="BH9" s="38" t="e">
        <f>SUMIF(A7:A10,D9,B7:B10)</f>
        <v>#VALUE!</v>
      </c>
      <c r="BI9" s="10">
        <v>1</v>
      </c>
      <c r="BJ9" s="11">
        <f>1+BJ8</f>
        <v>3</v>
      </c>
      <c r="BK9" s="39">
        <v>2</v>
      </c>
      <c r="BL9" s="63" t="s">
        <v>25</v>
      </c>
      <c r="BM9" s="40" t="s">
        <v>135</v>
      </c>
      <c r="BN9" s="46" t="s">
        <v>27</v>
      </c>
      <c r="BO9" s="47">
        <v>6</v>
      </c>
      <c r="BP9" s="259">
        <v>2</v>
      </c>
      <c r="BQ9" s="260" t="e">
        <f>B8</f>
        <v>#VALUE!</v>
      </c>
      <c r="BR9" s="314" t="s">
        <v>85</v>
      </c>
      <c r="BS9" s="315"/>
      <c r="BT9" s="316"/>
      <c r="BU9" s="43" t="e">
        <v>#VALUE!</v>
      </c>
      <c r="BV9" s="278" t="e">
        <v>#VALUE!</v>
      </c>
      <c r="BW9" s="99"/>
      <c r="BX9" s="48">
        <f>IF(AG11&lt;AH11,AT11,IF(AH11&lt;AG11,AT11," "))</f>
        <v>2</v>
      </c>
      <c r="BY9" s="100"/>
      <c r="BZ9" s="267"/>
      <c r="CA9" s="268"/>
      <c r="CB9" s="269"/>
      <c r="CC9" s="100"/>
      <c r="CD9" s="48">
        <f>IF(AG10&lt;AH10,AI10,IF(AH10&lt;AG10,AI10," "))</f>
        <v>1</v>
      </c>
      <c r="CE9" s="100"/>
      <c r="CF9" s="98"/>
      <c r="CG9" s="94">
        <f>IF(AG8&lt;AH8,AI8,IF(AH8&lt;AG8,AI8," "))</f>
        <v>1</v>
      </c>
      <c r="CH9" s="95"/>
      <c r="CI9" s="107"/>
      <c r="CJ9" s="273">
        <f>BE9</f>
        <v>4</v>
      </c>
      <c r="CK9" s="251"/>
      <c r="CL9" s="252">
        <f>IF(BF10="",BF9,BF10)</f>
        <v>3</v>
      </c>
      <c r="CO9" s="304"/>
      <c r="CP9" s="304"/>
      <c r="CQ9" s="304"/>
      <c r="CR9" s="204"/>
    </row>
    <row r="10" spans="1:96" ht="14.4">
      <c r="A10" s="23">
        <v>4</v>
      </c>
      <c r="B10" s="24" t="e">
        <v>#VALUE!</v>
      </c>
      <c r="C10" s="25">
        <v>2</v>
      </c>
      <c r="D10" s="25">
        <v>3</v>
      </c>
      <c r="E10" s="26">
        <v>11</v>
      </c>
      <c r="F10" s="27">
        <v>8</v>
      </c>
      <c r="G10" s="29">
        <v>8</v>
      </c>
      <c r="H10" s="29">
        <v>11</v>
      </c>
      <c r="I10" s="26">
        <v>8</v>
      </c>
      <c r="J10" s="27">
        <v>11</v>
      </c>
      <c r="K10" s="28">
        <v>8</v>
      </c>
      <c r="L10" s="29">
        <v>11</v>
      </c>
      <c r="M10" s="26"/>
      <c r="N10" s="27"/>
      <c r="O10" s="28"/>
      <c r="P10" s="29"/>
      <c r="Q10" s="26"/>
      <c r="R10" s="27"/>
      <c r="S10" s="30">
        <f t="shared" si="0"/>
        <v>1</v>
      </c>
      <c r="T10" s="30">
        <f t="shared" si="1"/>
        <v>0</v>
      </c>
      <c r="U10" s="30">
        <f t="shared" si="2"/>
        <v>0</v>
      </c>
      <c r="V10" s="30">
        <f t="shared" si="3"/>
        <v>1</v>
      </c>
      <c r="W10" s="30">
        <f t="shared" si="4"/>
        <v>0</v>
      </c>
      <c r="X10" s="30">
        <f t="shared" si="5"/>
        <v>1</v>
      </c>
      <c r="Y10" s="30">
        <f t="shared" si="6"/>
        <v>0</v>
      </c>
      <c r="Z10" s="30">
        <f t="shared" si="7"/>
        <v>1</v>
      </c>
      <c r="AA10" s="30">
        <f t="shared" si="8"/>
        <v>0</v>
      </c>
      <c r="AB10" s="30">
        <f t="shared" si="9"/>
        <v>0</v>
      </c>
      <c r="AC10" s="30">
        <f t="shared" si="10"/>
        <v>0</v>
      </c>
      <c r="AD10" s="30">
        <f t="shared" si="11"/>
        <v>0</v>
      </c>
      <c r="AE10" s="30">
        <f t="shared" si="12"/>
        <v>0</v>
      </c>
      <c r="AF10" s="30">
        <f t="shared" si="13"/>
        <v>0</v>
      </c>
      <c r="AG10" s="31">
        <f t="shared" si="14"/>
        <v>1</v>
      </c>
      <c r="AH10" s="31">
        <f t="shared" si="14"/>
        <v>3</v>
      </c>
      <c r="AI10" s="32">
        <f t="shared" si="15"/>
        <v>1</v>
      </c>
      <c r="AJ10" s="32">
        <f t="shared" si="16"/>
        <v>2</v>
      </c>
      <c r="AK10" s="33">
        <f t="shared" si="17"/>
        <v>8</v>
      </c>
      <c r="AL10" s="33">
        <f t="shared" si="18"/>
        <v>-8</v>
      </c>
      <c r="AM10" s="33">
        <f t="shared" si="19"/>
        <v>-8</v>
      </c>
      <c r="AN10" s="33">
        <f t="shared" si="20"/>
        <v>-8</v>
      </c>
      <c r="AO10" s="33" t="str">
        <f t="shared" si="21"/>
        <v/>
      </c>
      <c r="AP10" s="33" t="str">
        <f t="shared" si="22"/>
        <v/>
      </c>
      <c r="AQ10" s="33" t="str">
        <f t="shared" si="23"/>
        <v/>
      </c>
      <c r="AR10" s="34" t="str">
        <f t="shared" si="24"/>
        <v>1 - 3</v>
      </c>
      <c r="AS10" s="35" t="str">
        <f t="shared" si="25"/>
        <v>8,-8,-8,-8</v>
      </c>
      <c r="AT10" s="32">
        <f t="shared" si="26"/>
        <v>2</v>
      </c>
      <c r="AU10" s="32">
        <f t="shared" si="27"/>
        <v>1</v>
      </c>
      <c r="AV10" s="33">
        <f t="shared" si="28"/>
        <v>-8</v>
      </c>
      <c r="AW10" s="33">
        <f t="shared" si="29"/>
        <v>8</v>
      </c>
      <c r="AX10" s="33">
        <f t="shared" si="30"/>
        <v>8</v>
      </c>
      <c r="AY10" s="33">
        <f t="shared" si="31"/>
        <v>8</v>
      </c>
      <c r="AZ10" s="33" t="str">
        <f t="shared" si="32"/>
        <v/>
      </c>
      <c r="BA10" s="33" t="str">
        <f t="shared" si="33"/>
        <v/>
      </c>
      <c r="BB10" s="33" t="str">
        <f t="shared" si="34"/>
        <v/>
      </c>
      <c r="BC10" s="34" t="str">
        <f t="shared" si="35"/>
        <v>3 - 1</v>
      </c>
      <c r="BD10" s="35" t="str">
        <f t="shared" si="36"/>
        <v>-8,8,8,8</v>
      </c>
      <c r="BE10" s="44"/>
      <c r="BF10" s="44"/>
      <c r="BG10" s="37" t="e">
        <f>SUMIF(A7:A10,C10,B7:B10)</f>
        <v>#VALUE!</v>
      </c>
      <c r="BH10" s="38" t="e">
        <f>SUMIF(A7:A10,D10,B7:B10)</f>
        <v>#VALUE!</v>
      </c>
      <c r="BI10" s="10">
        <v>1</v>
      </c>
      <c r="BJ10" s="11">
        <f>1+BJ9</f>
        <v>4</v>
      </c>
      <c r="BK10" s="39">
        <v>2</v>
      </c>
      <c r="BL10" s="63" t="s">
        <v>216</v>
      </c>
      <c r="BM10" s="40" t="s">
        <v>135</v>
      </c>
      <c r="BN10" s="46" t="s">
        <v>28</v>
      </c>
      <c r="BO10" s="47">
        <v>6</v>
      </c>
      <c r="BP10" s="259"/>
      <c r="BQ10" s="274"/>
      <c r="BR10" s="253" t="s">
        <v>86</v>
      </c>
      <c r="BS10" s="254"/>
      <c r="BT10" s="255"/>
      <c r="BU10" s="45" t="e">
        <v>#VALUE!</v>
      </c>
      <c r="BV10" s="279"/>
      <c r="BW10" s="276" t="str">
        <f>IF(AI11&gt;AJ11,BC11,IF(AJ11&gt;AI11,BD11," "))</f>
        <v>-10,5,11,9</v>
      </c>
      <c r="BX10" s="277"/>
      <c r="BY10" s="277"/>
      <c r="BZ10" s="270"/>
      <c r="CA10" s="271"/>
      <c r="CB10" s="272"/>
      <c r="CC10" s="277" t="str">
        <f>IF(AI10&lt;AJ10,AR10,IF(AJ10&lt;AI10,AS10," "))</f>
        <v>1 - 3</v>
      </c>
      <c r="CD10" s="277"/>
      <c r="CE10" s="277"/>
      <c r="CF10" s="256" t="str">
        <f>IF(AI8&lt;AJ8,AR8,IF(AJ8&lt;AI8,AS8," "))</f>
        <v>2 - 3</v>
      </c>
      <c r="CG10" s="257"/>
      <c r="CH10" s="258"/>
      <c r="CI10" s="108"/>
      <c r="CJ10" s="273"/>
      <c r="CK10" s="251"/>
      <c r="CL10" s="252"/>
      <c r="CO10" s="304"/>
      <c r="CP10" s="304"/>
      <c r="CQ10" s="304"/>
      <c r="CR10" s="204"/>
    </row>
    <row r="11" spans="1:96" ht="14.4">
      <c r="A11" s="23">
        <v>5</v>
      </c>
      <c r="B11" s="49"/>
      <c r="C11" s="25">
        <v>1</v>
      </c>
      <c r="D11" s="25">
        <v>2</v>
      </c>
      <c r="E11" s="26">
        <v>12</v>
      </c>
      <c r="F11" s="27">
        <v>10</v>
      </c>
      <c r="G11" s="28">
        <v>5</v>
      </c>
      <c r="H11" s="29">
        <v>11</v>
      </c>
      <c r="I11" s="26">
        <v>11</v>
      </c>
      <c r="J11" s="27">
        <v>13</v>
      </c>
      <c r="K11" s="28">
        <v>9</v>
      </c>
      <c r="L11" s="29">
        <v>11</v>
      </c>
      <c r="M11" s="26"/>
      <c r="N11" s="27"/>
      <c r="O11" s="28"/>
      <c r="P11" s="29"/>
      <c r="Q11" s="26"/>
      <c r="R11" s="27"/>
      <c r="S11" s="30">
        <f t="shared" si="0"/>
        <v>1</v>
      </c>
      <c r="T11" s="30">
        <f t="shared" si="1"/>
        <v>0</v>
      </c>
      <c r="U11" s="30">
        <f t="shared" si="2"/>
        <v>0</v>
      </c>
      <c r="V11" s="30">
        <f t="shared" si="3"/>
        <v>1</v>
      </c>
      <c r="W11" s="30">
        <f t="shared" si="4"/>
        <v>0</v>
      </c>
      <c r="X11" s="30">
        <f t="shared" si="5"/>
        <v>1</v>
      </c>
      <c r="Y11" s="30">
        <f t="shared" si="6"/>
        <v>0</v>
      </c>
      <c r="Z11" s="30">
        <f t="shared" si="7"/>
        <v>1</v>
      </c>
      <c r="AA11" s="30">
        <f t="shared" si="8"/>
        <v>0</v>
      </c>
      <c r="AB11" s="30">
        <f t="shared" si="9"/>
        <v>0</v>
      </c>
      <c r="AC11" s="30">
        <f t="shared" si="10"/>
        <v>0</v>
      </c>
      <c r="AD11" s="30">
        <f t="shared" si="11"/>
        <v>0</v>
      </c>
      <c r="AE11" s="30">
        <f t="shared" si="12"/>
        <v>0</v>
      </c>
      <c r="AF11" s="30">
        <f t="shared" si="13"/>
        <v>0</v>
      </c>
      <c r="AG11" s="31">
        <f t="shared" si="14"/>
        <v>1</v>
      </c>
      <c r="AH11" s="31">
        <f t="shared" si="14"/>
        <v>3</v>
      </c>
      <c r="AI11" s="32">
        <f t="shared" si="15"/>
        <v>1</v>
      </c>
      <c r="AJ11" s="32">
        <f t="shared" si="16"/>
        <v>2</v>
      </c>
      <c r="AK11" s="33">
        <f t="shared" si="17"/>
        <v>10</v>
      </c>
      <c r="AL11" s="33">
        <f t="shared" si="18"/>
        <v>-5</v>
      </c>
      <c r="AM11" s="33">
        <f t="shared" si="19"/>
        <v>-11</v>
      </c>
      <c r="AN11" s="33">
        <f t="shared" si="20"/>
        <v>-9</v>
      </c>
      <c r="AO11" s="33" t="str">
        <f t="shared" si="21"/>
        <v/>
      </c>
      <c r="AP11" s="33" t="str">
        <f t="shared" si="22"/>
        <v/>
      </c>
      <c r="AQ11" s="33" t="str">
        <f t="shared" si="23"/>
        <v/>
      </c>
      <c r="AR11" s="34" t="str">
        <f t="shared" si="24"/>
        <v>1 - 3</v>
      </c>
      <c r="AS11" s="35" t="str">
        <f t="shared" si="25"/>
        <v>10,-5,-11,-9</v>
      </c>
      <c r="AT11" s="32">
        <f t="shared" si="26"/>
        <v>2</v>
      </c>
      <c r="AU11" s="32">
        <f t="shared" si="27"/>
        <v>1</v>
      </c>
      <c r="AV11" s="33">
        <f t="shared" si="28"/>
        <v>-10</v>
      </c>
      <c r="AW11" s="33">
        <f t="shared" si="29"/>
        <v>5</v>
      </c>
      <c r="AX11" s="33">
        <f t="shared" si="30"/>
        <v>11</v>
      </c>
      <c r="AY11" s="33">
        <f t="shared" si="31"/>
        <v>9</v>
      </c>
      <c r="AZ11" s="33" t="str">
        <f t="shared" si="32"/>
        <v/>
      </c>
      <c r="BA11" s="33" t="str">
        <f t="shared" si="33"/>
        <v/>
      </c>
      <c r="BB11" s="33" t="str">
        <f t="shared" si="34"/>
        <v/>
      </c>
      <c r="BC11" s="34" t="str">
        <f t="shared" si="35"/>
        <v>3 - 1</v>
      </c>
      <c r="BD11" s="35" t="str">
        <f t="shared" si="36"/>
        <v>-10,5,11,9</v>
      </c>
      <c r="BE11" s="36">
        <f>SUMIF(C7:C14,3,AI7:AI14)+SUMIF(D7:D14,3,AJ7:AJ14)</f>
        <v>5</v>
      </c>
      <c r="BF11" s="36">
        <f>IF(BE11&lt;&gt;0,RANK(BE11,BE7:BE13),"")</f>
        <v>1</v>
      </c>
      <c r="BG11" s="37" t="e">
        <f>SUMIF(A7:A10,C11,B7:B10)</f>
        <v>#VALUE!</v>
      </c>
      <c r="BH11" s="38" t="e">
        <f>SUMIF(A7:A10,D11,B7:B10)</f>
        <v>#VALUE!</v>
      </c>
      <c r="BI11" s="10">
        <v>1</v>
      </c>
      <c r="BJ11" s="11">
        <f>1+BJ10</f>
        <v>5</v>
      </c>
      <c r="BK11" s="39">
        <v>3</v>
      </c>
      <c r="BL11" s="64" t="s">
        <v>23</v>
      </c>
      <c r="BM11" s="40" t="s">
        <v>135</v>
      </c>
      <c r="BN11" s="41" t="s">
        <v>29</v>
      </c>
      <c r="BO11" s="42">
        <v>6</v>
      </c>
      <c r="BP11" s="259">
        <v>3</v>
      </c>
      <c r="BQ11" s="260" t="e">
        <f>B9</f>
        <v>#VALUE!</v>
      </c>
      <c r="BR11" s="283" t="s">
        <v>73</v>
      </c>
      <c r="BS11" s="283"/>
      <c r="BT11" s="283"/>
      <c r="BU11" s="43" t="e">
        <v>#VALUE!</v>
      </c>
      <c r="BV11" s="265" t="e">
        <v>#VALUE!</v>
      </c>
      <c r="BW11" s="93"/>
      <c r="BX11" s="94">
        <f>IF(AG7&lt;AH7,AT7,IF(AH7&lt;AG7,AT7," "))</f>
        <v>1</v>
      </c>
      <c r="BY11" s="95"/>
      <c r="BZ11" s="100"/>
      <c r="CA11" s="48">
        <f>IF(AG10&lt;AH10,AT10,IF(AH10&lt;AG10,AT10," "))</f>
        <v>2</v>
      </c>
      <c r="CB11" s="100"/>
      <c r="CC11" s="267"/>
      <c r="CD11" s="268"/>
      <c r="CE11" s="269"/>
      <c r="CF11" s="98"/>
      <c r="CG11" s="94">
        <f>IF(AG12&lt;AH12,AI12,IF(AH12&lt;AG12,AI12," "))</f>
        <v>2</v>
      </c>
      <c r="CH11" s="95"/>
      <c r="CI11" s="107"/>
      <c r="CJ11" s="273">
        <f>BE11</f>
        <v>5</v>
      </c>
      <c r="CK11" s="251"/>
      <c r="CL11" s="252">
        <f>IF(BF12="",BF11,BF12)</f>
        <v>1</v>
      </c>
    </row>
    <row r="12" spans="1:96" ht="14.4">
      <c r="A12" s="23">
        <v>6</v>
      </c>
      <c r="C12" s="25">
        <v>3</v>
      </c>
      <c r="D12" s="25">
        <v>4</v>
      </c>
      <c r="E12" s="26">
        <v>15</v>
      </c>
      <c r="F12" s="27">
        <v>13</v>
      </c>
      <c r="G12" s="28">
        <v>11</v>
      </c>
      <c r="H12" s="29">
        <v>6</v>
      </c>
      <c r="I12" s="26">
        <v>11</v>
      </c>
      <c r="J12" s="27">
        <v>8</v>
      </c>
      <c r="K12" s="28"/>
      <c r="L12" s="29"/>
      <c r="M12" s="26"/>
      <c r="N12" s="27"/>
      <c r="O12" s="28"/>
      <c r="P12" s="29"/>
      <c r="Q12" s="26"/>
      <c r="R12" s="27"/>
      <c r="S12" s="30">
        <f t="shared" si="0"/>
        <v>1</v>
      </c>
      <c r="T12" s="30">
        <f t="shared" si="1"/>
        <v>0</v>
      </c>
      <c r="U12" s="30">
        <f t="shared" si="2"/>
        <v>1</v>
      </c>
      <c r="V12" s="30">
        <f t="shared" si="3"/>
        <v>0</v>
      </c>
      <c r="W12" s="30">
        <f t="shared" si="4"/>
        <v>1</v>
      </c>
      <c r="X12" s="30">
        <f t="shared" si="5"/>
        <v>0</v>
      </c>
      <c r="Y12" s="30">
        <f t="shared" si="6"/>
        <v>0</v>
      </c>
      <c r="Z12" s="30">
        <f t="shared" si="7"/>
        <v>0</v>
      </c>
      <c r="AA12" s="30">
        <f t="shared" si="8"/>
        <v>0</v>
      </c>
      <c r="AB12" s="30">
        <f t="shared" si="9"/>
        <v>0</v>
      </c>
      <c r="AC12" s="30">
        <f t="shared" si="10"/>
        <v>0</v>
      </c>
      <c r="AD12" s="30">
        <f t="shared" si="11"/>
        <v>0</v>
      </c>
      <c r="AE12" s="30">
        <f t="shared" si="12"/>
        <v>0</v>
      </c>
      <c r="AF12" s="30">
        <f t="shared" si="13"/>
        <v>0</v>
      </c>
      <c r="AG12" s="31">
        <f t="shared" si="14"/>
        <v>3</v>
      </c>
      <c r="AH12" s="31">
        <f t="shared" si="14"/>
        <v>0</v>
      </c>
      <c r="AI12" s="32">
        <f t="shared" si="15"/>
        <v>2</v>
      </c>
      <c r="AJ12" s="32">
        <f t="shared" si="16"/>
        <v>1</v>
      </c>
      <c r="AK12" s="33">
        <f t="shared" si="17"/>
        <v>13</v>
      </c>
      <c r="AL12" s="33">
        <f t="shared" si="18"/>
        <v>6</v>
      </c>
      <c r="AM12" s="33">
        <f t="shared" si="19"/>
        <v>8</v>
      </c>
      <c r="AN12" s="33" t="str">
        <f t="shared" si="20"/>
        <v/>
      </c>
      <c r="AO12" s="33" t="str">
        <f t="shared" si="21"/>
        <v/>
      </c>
      <c r="AP12" s="33" t="str">
        <f t="shared" si="22"/>
        <v/>
      </c>
      <c r="AQ12" s="33" t="str">
        <f t="shared" si="23"/>
        <v/>
      </c>
      <c r="AR12" s="34" t="str">
        <f t="shared" si="24"/>
        <v>3 - 0</v>
      </c>
      <c r="AS12" s="35" t="str">
        <f t="shared" si="25"/>
        <v>13,6,8</v>
      </c>
      <c r="AT12" s="32">
        <f t="shared" si="26"/>
        <v>1</v>
      </c>
      <c r="AU12" s="32">
        <f t="shared" si="27"/>
        <v>2</v>
      </c>
      <c r="AV12" s="33">
        <f t="shared" si="28"/>
        <v>-13</v>
      </c>
      <c r="AW12" s="33">
        <f t="shared" si="29"/>
        <v>-6</v>
      </c>
      <c r="AX12" s="33">
        <f t="shared" si="30"/>
        <v>-8</v>
      </c>
      <c r="AY12" s="33" t="str">
        <f t="shared" si="31"/>
        <v/>
      </c>
      <c r="AZ12" s="33" t="str">
        <f t="shared" si="32"/>
        <v/>
      </c>
      <c r="BA12" s="33" t="str">
        <f t="shared" si="33"/>
        <v/>
      </c>
      <c r="BB12" s="33" t="str">
        <f t="shared" si="34"/>
        <v/>
      </c>
      <c r="BC12" s="34" t="str">
        <f t="shared" si="35"/>
        <v>0 - 3</v>
      </c>
      <c r="BD12" s="35" t="str">
        <f t="shared" si="36"/>
        <v>-13, -6, -8</v>
      </c>
      <c r="BE12" s="44"/>
      <c r="BF12" s="44"/>
      <c r="BG12" s="37" t="e">
        <f>SUMIF(A7:A10,C12,B7:B10)</f>
        <v>#VALUE!</v>
      </c>
      <c r="BH12" s="38" t="e">
        <f>SUMIF(A7:A10,D12,B7:B10)</f>
        <v>#VALUE!</v>
      </c>
      <c r="BI12" s="10">
        <v>1</v>
      </c>
      <c r="BJ12" s="11">
        <f>1+BJ11</f>
        <v>6</v>
      </c>
      <c r="BK12" s="39">
        <v>3</v>
      </c>
      <c r="BL12" s="65" t="s">
        <v>217</v>
      </c>
      <c r="BM12" s="149" t="s">
        <v>135</v>
      </c>
      <c r="BN12" s="50" t="s">
        <v>30</v>
      </c>
      <c r="BO12" s="51">
        <v>6</v>
      </c>
      <c r="BP12" s="259"/>
      <c r="BQ12" s="274"/>
      <c r="BR12" s="283" t="s">
        <v>74</v>
      </c>
      <c r="BS12" s="283"/>
      <c r="BT12" s="283"/>
      <c r="BU12" s="45" t="e">
        <v>#VALUE!</v>
      </c>
      <c r="BV12" s="275"/>
      <c r="BW12" s="256" t="str">
        <f>IF(AI7&gt;AJ7,BC7,IF(AJ7&gt;AI7,BD7," "))</f>
        <v>2 - 3</v>
      </c>
      <c r="BX12" s="257"/>
      <c r="BY12" s="258"/>
      <c r="BZ12" s="277" t="str">
        <f>IF(AI10&gt;AJ10,BC10,IF(AJ10&gt;AI10,BD10," "))</f>
        <v>-8,8,8,8</v>
      </c>
      <c r="CA12" s="277"/>
      <c r="CB12" s="277"/>
      <c r="CC12" s="270"/>
      <c r="CD12" s="271"/>
      <c r="CE12" s="272"/>
      <c r="CF12" s="256" t="str">
        <f>IF(AI12&lt;AJ12,AR12,IF(AJ12&lt;AI12,AS12," "))</f>
        <v>13,6,8</v>
      </c>
      <c r="CG12" s="257"/>
      <c r="CH12" s="258"/>
      <c r="CI12" s="108"/>
      <c r="CJ12" s="273"/>
      <c r="CK12" s="251"/>
      <c r="CL12" s="252"/>
    </row>
    <row r="13" spans="1:96" ht="14.4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V13" s="2"/>
      <c r="AW13" s="2"/>
      <c r="AX13" s="2"/>
      <c r="AY13" s="2"/>
      <c r="AZ13" s="2"/>
      <c r="BE13" s="36">
        <f>SUMIF(C7:C14,4,AI7:AI14)+SUMIF(D7:D14,4,AJ7:AJ14)</f>
        <v>5</v>
      </c>
      <c r="BF13" s="36">
        <f>IF(BE13&lt;&gt;0,RANK(BE13,BE7:BE13),"")</f>
        <v>1</v>
      </c>
      <c r="BG13" s="52"/>
      <c r="BH13" s="52"/>
      <c r="BK13" s="19"/>
      <c r="BP13" s="259">
        <v>4</v>
      </c>
      <c r="BQ13" s="260" t="e">
        <f>B10</f>
        <v>#VALUE!</v>
      </c>
      <c r="BR13" s="262" t="s">
        <v>79</v>
      </c>
      <c r="BS13" s="263"/>
      <c r="BT13" s="264"/>
      <c r="BU13" s="43" t="e">
        <v>#VALUE!</v>
      </c>
      <c r="BV13" s="278" t="e">
        <v>#VALUE!</v>
      </c>
      <c r="BW13" s="99"/>
      <c r="BX13" s="48">
        <f>IF(AG9&lt;AH9,AT9,IF(AH9&lt;AG9,AT9," "))</f>
        <v>2</v>
      </c>
      <c r="BY13" s="100"/>
      <c r="BZ13" s="96"/>
      <c r="CA13" s="94">
        <f>IF(AG8&lt;AH8,AT8,IF(AH8&lt;AG8,AT8," "))</f>
        <v>2</v>
      </c>
      <c r="CB13" s="95"/>
      <c r="CC13" s="100"/>
      <c r="CD13" s="48">
        <f>IF(AG12&lt;AH12,AT12,IF(AH12&lt;AG12,AT12," "))</f>
        <v>1</v>
      </c>
      <c r="CE13" s="100"/>
      <c r="CF13" s="267"/>
      <c r="CG13" s="268"/>
      <c r="CH13" s="269"/>
      <c r="CI13" s="107"/>
      <c r="CJ13" s="273">
        <f>BE13</f>
        <v>5</v>
      </c>
      <c r="CK13" s="251"/>
      <c r="CL13" s="252">
        <v>2</v>
      </c>
    </row>
    <row r="14" spans="1:96" ht="14.4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V14" s="2"/>
      <c r="AW14" s="2"/>
      <c r="AX14" s="2"/>
      <c r="AY14" s="2"/>
      <c r="AZ14" s="2"/>
      <c r="BD14" s="3"/>
      <c r="BE14" s="44"/>
      <c r="BF14" s="44"/>
      <c r="BG14" s="52"/>
      <c r="BH14" s="52"/>
      <c r="BK14" s="19"/>
      <c r="BL14" s="53"/>
      <c r="BM14" s="54"/>
      <c r="BN14" s="55"/>
      <c r="BO14" s="56"/>
      <c r="BP14" s="259"/>
      <c r="BQ14" s="261"/>
      <c r="BR14" s="253" t="s">
        <v>80</v>
      </c>
      <c r="BS14" s="254"/>
      <c r="BT14" s="255"/>
      <c r="BU14" s="57" t="e">
        <v>#VALUE!</v>
      </c>
      <c r="BV14" s="301"/>
      <c r="BW14" s="300" t="str">
        <f>IF(AI9&gt;AJ9,BC9,IF(AJ9&gt;AI9,BD9," "))</f>
        <v>-7,8,16,6</v>
      </c>
      <c r="BX14" s="257"/>
      <c r="BY14" s="257"/>
      <c r="BZ14" s="256" t="str">
        <f>IF(AI8&gt;AJ8,BC8,IF(AJ8&gt;AI8,BD8," "))</f>
        <v>8,-7,-6,3,6</v>
      </c>
      <c r="CA14" s="257"/>
      <c r="CB14" s="258"/>
      <c r="CC14" s="257" t="str">
        <f>IF(AI12&gt;AJ12,BC12,IF(AJ12&gt;AI12,BD12," "))</f>
        <v>0 - 3</v>
      </c>
      <c r="CD14" s="257"/>
      <c r="CE14" s="257"/>
      <c r="CF14" s="270"/>
      <c r="CG14" s="271"/>
      <c r="CH14" s="272"/>
      <c r="CI14" s="109"/>
      <c r="CJ14" s="273"/>
      <c r="CK14" s="251"/>
      <c r="CL14" s="252"/>
    </row>
    <row r="15" spans="1:96" ht="16.2">
      <c r="Z15" s="8"/>
      <c r="BK15" s="19"/>
      <c r="BL15" s="289" t="str">
        <f>C16</f>
        <v xml:space="preserve">Мужчины. Подгруппа В </v>
      </c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</row>
    <row r="16" spans="1:96" ht="14.4">
      <c r="A16" s="12">
        <f>1+A6</f>
        <v>2</v>
      </c>
      <c r="B16" s="13">
        <v>4</v>
      </c>
      <c r="C16" s="14" t="s">
        <v>204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>
        <f>1+R6</f>
        <v>2</v>
      </c>
      <c r="Z16" s="8"/>
      <c r="AR16" s="17" t="e">
        <f>IF(B17=0,0,(IF(B18=0,1,IF(B19=0,2,IF(B20=0,3,IF(B20&gt;0,4))))))</f>
        <v>#VALUE!</v>
      </c>
      <c r="BC16" s="17">
        <f>IF(BE16=15,3,IF(BE16&gt;15,4))</f>
        <v>4</v>
      </c>
      <c r="BE16" s="18">
        <f>SUM(BE17,BE19,BE21,BE23)</f>
        <v>18</v>
      </c>
      <c r="BF16" s="18">
        <f>SUM(BF17,BF19,BF21,BF23)</f>
        <v>10</v>
      </c>
      <c r="BK16" s="19"/>
      <c r="BL16" s="20" t="s">
        <v>6</v>
      </c>
      <c r="BM16" s="21" t="s">
        <v>7</v>
      </c>
      <c r="BN16" s="21" t="s">
        <v>8</v>
      </c>
      <c r="BO16" s="22" t="s">
        <v>9</v>
      </c>
      <c r="BP16" s="105" t="s">
        <v>10</v>
      </c>
      <c r="BQ16" s="290" t="s">
        <v>11</v>
      </c>
      <c r="BR16" s="290"/>
      <c r="BS16" s="290"/>
      <c r="BT16" s="290"/>
      <c r="BU16" s="291" t="s">
        <v>12</v>
      </c>
      <c r="BV16" s="291"/>
      <c r="BW16" s="292">
        <v>1</v>
      </c>
      <c r="BX16" s="292"/>
      <c r="BY16" s="292"/>
      <c r="BZ16" s="292">
        <v>2</v>
      </c>
      <c r="CA16" s="292"/>
      <c r="CB16" s="292"/>
      <c r="CC16" s="292">
        <v>3</v>
      </c>
      <c r="CD16" s="292"/>
      <c r="CE16" s="292"/>
      <c r="CF16" s="292">
        <v>4</v>
      </c>
      <c r="CG16" s="292"/>
      <c r="CH16" s="310"/>
      <c r="CI16" s="112"/>
      <c r="CJ16" s="206" t="s">
        <v>1</v>
      </c>
      <c r="CK16" s="206" t="s">
        <v>2</v>
      </c>
      <c r="CL16" s="206" t="s">
        <v>3</v>
      </c>
    </row>
    <row r="17" spans="1:96" ht="14.4">
      <c r="A17" s="23">
        <v>1</v>
      </c>
      <c r="B17" s="24" t="e">
        <v>#VALUE!</v>
      </c>
      <c r="C17" s="25">
        <v>1</v>
      </c>
      <c r="D17" s="25">
        <v>3</v>
      </c>
      <c r="E17" s="26">
        <v>11</v>
      </c>
      <c r="F17" s="27">
        <v>4</v>
      </c>
      <c r="G17" s="28">
        <v>11</v>
      </c>
      <c r="H17" s="29">
        <v>9</v>
      </c>
      <c r="I17" s="26">
        <v>6</v>
      </c>
      <c r="J17" s="27">
        <v>11</v>
      </c>
      <c r="K17" s="28">
        <v>9</v>
      </c>
      <c r="L17" s="29">
        <v>11</v>
      </c>
      <c r="M17" s="26">
        <v>10</v>
      </c>
      <c r="N17" s="27">
        <v>12</v>
      </c>
      <c r="O17" s="28"/>
      <c r="P17" s="29"/>
      <c r="Q17" s="26"/>
      <c r="R17" s="27"/>
      <c r="S17" s="30">
        <f t="shared" ref="S17:S22" si="38">IF(E17="wo",0,IF(F17="wo",1,IF(E17&gt;F17,1,0)))</f>
        <v>1</v>
      </c>
      <c r="T17" s="30">
        <f t="shared" ref="T17:T22" si="39">IF(E17="wo",1,IF(F17="wo",0,IF(F17&gt;E17,1,0)))</f>
        <v>0</v>
      </c>
      <c r="U17" s="30">
        <f t="shared" ref="U17:U22" si="40">IF(G17="wo",0,IF(H17="wo",1,IF(G17&gt;H17,1,0)))</f>
        <v>1</v>
      </c>
      <c r="V17" s="30">
        <f t="shared" ref="V17:V22" si="41">IF(G17="wo",1,IF(H17="wo",0,IF(H17&gt;G17,1,0)))</f>
        <v>0</v>
      </c>
      <c r="W17" s="30">
        <f t="shared" ref="W17:W22" si="42">IF(I17="wo",0,IF(J17="wo",1,IF(I17&gt;J17,1,0)))</f>
        <v>0</v>
      </c>
      <c r="X17" s="30">
        <f t="shared" ref="X17:X22" si="43">IF(I17="wo",1,IF(J17="wo",0,IF(J17&gt;I17,1,0)))</f>
        <v>1</v>
      </c>
      <c r="Y17" s="30">
        <f t="shared" ref="Y17:Y22" si="44">IF(K17="wo",0,IF(L17="wo",1,IF(K17&gt;L17,1,0)))</f>
        <v>0</v>
      </c>
      <c r="Z17" s="30">
        <f t="shared" ref="Z17:Z22" si="45">IF(K17="wo",1,IF(L17="wo",0,IF(L17&gt;K17,1,0)))</f>
        <v>1</v>
      </c>
      <c r="AA17" s="30">
        <f t="shared" ref="AA17:AA22" si="46">IF(M17="wo",0,IF(N17="wo",1,IF(M17&gt;N17,1,0)))</f>
        <v>0</v>
      </c>
      <c r="AB17" s="30">
        <f t="shared" ref="AB17:AB22" si="47">IF(M17="wo",1,IF(N17="wo",0,IF(N17&gt;M17,1,0)))</f>
        <v>1</v>
      </c>
      <c r="AC17" s="30">
        <f t="shared" ref="AC17:AC22" si="48">IF(O17="wo",0,IF(P17="wo",1,IF(O17&gt;P17,1,0)))</f>
        <v>0</v>
      </c>
      <c r="AD17" s="30">
        <f t="shared" ref="AD17:AD22" si="49">IF(O17="wo",1,IF(P17="wo",0,IF(P17&gt;O17,1,0)))</f>
        <v>0</v>
      </c>
      <c r="AE17" s="30">
        <f t="shared" ref="AE17:AE22" si="50">IF(Q17="wo",0,IF(R17="wo",1,IF(Q17&gt;R17,1,0)))</f>
        <v>0</v>
      </c>
      <c r="AF17" s="30">
        <f t="shared" ref="AF17:AF22" si="51">IF(Q17="wo",1,IF(R17="wo",0,IF(R17&gt;Q17,1,0)))</f>
        <v>0</v>
      </c>
      <c r="AG17" s="31">
        <f t="shared" ref="AG17:AH22" si="52">IF(E17="wo","wo",+S17+U17+W17+Y17+AA17+AC17+AE17)</f>
        <v>2</v>
      </c>
      <c r="AH17" s="31">
        <f t="shared" si="52"/>
        <v>3</v>
      </c>
      <c r="AI17" s="32">
        <f t="shared" ref="AI17:AI22" si="53">IF(E17="",0,IF(E17="wo",0,IF(F17="wo",2,IF(AG17=AH17,0,IF(AG17&gt;AH17,2,1)))))</f>
        <v>1</v>
      </c>
      <c r="AJ17" s="32">
        <f t="shared" ref="AJ17:AJ22" si="54">IF(F17="",0,IF(F17="wo",0,IF(E17="wo",2,IF(AH17=AG17,0,IF(AH17&gt;AG17,2,1)))))</f>
        <v>2</v>
      </c>
      <c r="AK17" s="33">
        <f t="shared" ref="AK17:AK22" si="55">IF(E17="","",IF(E17="wo",0,IF(F17="wo",0,IF(E17=F17,"ERROR",IF(E17&gt;F17,F17,-1*E17)))))</f>
        <v>4</v>
      </c>
      <c r="AL17" s="33">
        <f t="shared" ref="AL17:AL22" si="56">IF(G17="","",IF(G17="wo",0,IF(H17="wo",0,IF(G17=H17,"ERROR",IF(G17&gt;H17,H17,-1*G17)))))</f>
        <v>9</v>
      </c>
      <c r="AM17" s="33">
        <f t="shared" ref="AM17:AM22" si="57">IF(I17="","",IF(I17="wo",0,IF(J17="wo",0,IF(I17=J17,"ERROR",IF(I17&gt;J17,J17,-1*I17)))))</f>
        <v>-6</v>
      </c>
      <c r="AN17" s="33">
        <f t="shared" ref="AN17:AN22" si="58">IF(K17="","",IF(K17="wo",0,IF(L17="wo",0,IF(K17=L17,"ERROR",IF(K17&gt;L17,L17,-1*K17)))))</f>
        <v>-9</v>
      </c>
      <c r="AO17" s="33">
        <f t="shared" ref="AO17:AO22" si="59">IF(M17="","",IF(M17="wo",0,IF(N17="wo",0,IF(M17=N17,"ERROR",IF(M17&gt;N17,N17,-1*M17)))))</f>
        <v>-10</v>
      </c>
      <c r="AP17" s="33" t="str">
        <f t="shared" ref="AP17:AP22" si="60">IF(O17="","",IF(O17="wo",0,IF(P17="wo",0,IF(O17=P17,"ERROR",IF(O17&gt;P17,P17,-1*O17)))))</f>
        <v/>
      </c>
      <c r="AQ17" s="33" t="str">
        <f t="shared" ref="AQ17:AQ22" si="61">IF(Q17="","",IF(Q17="wo",0,IF(R17="wo",0,IF(Q17=R17,"ERROR",IF(Q17&gt;R17,R17,-1*Q17)))))</f>
        <v/>
      </c>
      <c r="AR17" s="34" t="str">
        <f t="shared" ref="AR17:AR22" si="62">CONCATENATE(AG17," - ",AH17)</f>
        <v>2 - 3</v>
      </c>
      <c r="AS17" s="35" t="str">
        <f t="shared" ref="AS17:AS22" si="63">IF(E17="","",(IF(K17="",AK17&amp;","&amp;AL17&amp;","&amp;AM17,IF(M17="",AK17&amp;","&amp;AL17&amp;","&amp;AM17&amp;","&amp;AN17,IF(O17="",AK17&amp;","&amp;AL17&amp;","&amp;AM17&amp;","&amp;AN17&amp;","&amp;AO17,IF(Q17="",AK17&amp;","&amp;AL17&amp;","&amp;AM17&amp;","&amp;AN17&amp;","&amp;AO17&amp;","&amp;AP17,AK17&amp;","&amp;AL17&amp;","&amp;AM17&amp;","&amp;AN17&amp;","&amp;AO17&amp;","&amp;AP17&amp;","&amp;AQ17))))))</f>
        <v>4,9,-6,-9,-10</v>
      </c>
      <c r="AT17" s="32">
        <f t="shared" ref="AT17:AT22" si="64">IF(F17="",0,IF(F17="wo",0,IF(E17="wo",2,IF(AH17=AG17,0,IF(AH17&gt;AG17,2,1)))))</f>
        <v>2</v>
      </c>
      <c r="AU17" s="32">
        <f t="shared" ref="AU17:AU22" si="65">IF(E17="",0,IF(E17="wo",0,IF(F17="wo",2,IF(AG17=AH17,0,IF(AG17&gt;AH17,2,1)))))</f>
        <v>1</v>
      </c>
      <c r="AV17" s="33">
        <f t="shared" ref="AV17:AV22" si="66">IF(F17="","",IF(F17="wo",0,IF(E17="wo",0,IF(F17=E17,"ERROR",IF(F17&gt;E17,E17,-1*F17)))))</f>
        <v>-4</v>
      </c>
      <c r="AW17" s="33">
        <f t="shared" ref="AW17:AW22" si="67">IF(H17="","",IF(H17="wo",0,IF(G17="wo",0,IF(H17=G17,"ERROR",IF(H17&gt;G17,G17,-1*H17)))))</f>
        <v>-9</v>
      </c>
      <c r="AX17" s="33">
        <f t="shared" ref="AX17:AX22" si="68">IF(J17="","",IF(J17="wo",0,IF(I17="wo",0,IF(J17=I17,"ERROR",IF(J17&gt;I17,I17,-1*J17)))))</f>
        <v>6</v>
      </c>
      <c r="AY17" s="33">
        <f t="shared" ref="AY17:AY22" si="69">IF(L17="","",IF(L17="wo",0,IF(K17="wo",0,IF(L17=K17,"ERROR",IF(L17&gt;K17,K17,-1*L17)))))</f>
        <v>9</v>
      </c>
      <c r="AZ17" s="33">
        <f t="shared" ref="AZ17:AZ22" si="70">IF(N17="","",IF(N17="wo",0,IF(M17="wo",0,IF(N17=M17,"ERROR",IF(N17&gt;M17,M17,-1*N17)))))</f>
        <v>10</v>
      </c>
      <c r="BA17" s="33" t="str">
        <f t="shared" ref="BA17:BA22" si="71">IF(P17="","",IF(P17="wo",0,IF(O17="wo",0,IF(P17=O17,"ERROR",IF(P17&gt;O17,O17,-1*P17)))))</f>
        <v/>
      </c>
      <c r="BB17" s="33" t="str">
        <f t="shared" ref="BB17:BB22" si="72">IF(R17="","",IF(R17="wo",0,IF(Q17="wo",0,IF(R17=Q17,"ERROR",IF(R17&gt;Q17,Q17,-1*R17)))))</f>
        <v/>
      </c>
      <c r="BC17" s="34" t="str">
        <f t="shared" ref="BC17:BC22" si="73">CONCATENATE(AH17," - ",AG17)</f>
        <v>3 - 2</v>
      </c>
      <c r="BD17" s="35" t="str">
        <f t="shared" ref="BD17:BD22" si="74">IF(E17="","",(IF(K17="",AV17&amp;", "&amp;AW17&amp;", "&amp;AX17,IF(M17="",AV17&amp;","&amp;AW17&amp;","&amp;AX17&amp;","&amp;AY17,IF(O17="",AV17&amp;","&amp;AW17&amp;","&amp;AX17&amp;","&amp;AY17&amp;","&amp;AZ17,IF(Q17="",AV17&amp;","&amp;AW17&amp;","&amp;AX17&amp;","&amp;AY17&amp;","&amp;AZ17&amp;","&amp;BA17,AV17&amp;","&amp;AW17&amp;","&amp;AX17&amp;","&amp;AY17&amp;","&amp;AZ17&amp;","&amp;BA17&amp;","&amp;BB17))))))</f>
        <v>-4,-9,6,9,10</v>
      </c>
      <c r="BE17" s="36">
        <f>SUMIF(C17:C24,1,AI17:AI24)+SUMIF(D17:D24,1,AJ17:AJ24)</f>
        <v>3</v>
      </c>
      <c r="BF17" s="36">
        <f>IF(BE17&lt;&gt;0,RANK(BE17,BE17:BE23),"")</f>
        <v>4</v>
      </c>
      <c r="BG17" s="37" t="e">
        <f>SUMIF(A17:A20,C17,B17:B20)</f>
        <v>#VALUE!</v>
      </c>
      <c r="BH17" s="38" t="e">
        <f>SUMIF(A17:A20,D17,B17:B20)</f>
        <v>#VALUE!</v>
      </c>
      <c r="BI17" s="10">
        <f t="shared" ref="BI17:BI22" si="75">1+BI7</f>
        <v>2</v>
      </c>
      <c r="BJ17" s="11">
        <f>1*BJ12+1</f>
        <v>7</v>
      </c>
      <c r="BK17" s="39">
        <v>1</v>
      </c>
      <c r="BL17" s="62" t="str">
        <f t="shared" ref="BL17:BL18" si="76">CONCATENATE(C17," ","-"," ",D17)</f>
        <v>1 - 3</v>
      </c>
      <c r="BM17" s="40"/>
      <c r="BN17" s="41"/>
      <c r="BO17" s="42"/>
      <c r="BP17" s="309">
        <v>1</v>
      </c>
      <c r="BQ17" s="281" t="e">
        <f>B17</f>
        <v>#VALUE!</v>
      </c>
      <c r="BR17" s="283" t="s">
        <v>75</v>
      </c>
      <c r="BS17" s="283"/>
      <c r="BT17" s="283"/>
      <c r="BU17" s="101" t="e">
        <v>#VALUE!</v>
      </c>
      <c r="BV17" s="285" t="e">
        <v>#VALUE!</v>
      </c>
      <c r="BW17" s="286"/>
      <c r="BX17" s="287"/>
      <c r="BY17" s="288"/>
      <c r="BZ17" s="97"/>
      <c r="CA17" s="48">
        <f>IF(AG21&lt;AH21,AI21,IF(AH21&lt;AG21,AI21," "))</f>
        <v>1</v>
      </c>
      <c r="CB17" s="100"/>
      <c r="CC17" s="104"/>
      <c r="CD17" s="48">
        <f>IF(AG17&lt;AH17,AI17,IF(AH17&lt;AG17,AI17," "))</f>
        <v>1</v>
      </c>
      <c r="CE17" s="103"/>
      <c r="CF17" s="100"/>
      <c r="CG17" s="48">
        <v>1</v>
      </c>
      <c r="CH17" s="100"/>
      <c r="CI17" s="113"/>
      <c r="CJ17" s="307">
        <f>BE17</f>
        <v>3</v>
      </c>
      <c r="CK17" s="251"/>
      <c r="CL17" s="252">
        <v>4</v>
      </c>
      <c r="CO17" s="304"/>
      <c r="CP17" s="304"/>
      <c r="CQ17" s="304"/>
      <c r="CR17" s="204"/>
    </row>
    <row r="18" spans="1:96" ht="14.4">
      <c r="A18" s="23">
        <v>2</v>
      </c>
      <c r="B18" s="24" t="e">
        <v>#VALUE!</v>
      </c>
      <c r="C18" s="25">
        <v>2</v>
      </c>
      <c r="D18" s="25">
        <v>4</v>
      </c>
      <c r="E18" s="26">
        <v>11</v>
      </c>
      <c r="F18" s="27">
        <v>13</v>
      </c>
      <c r="G18" s="28">
        <v>11</v>
      </c>
      <c r="H18" s="29">
        <v>7</v>
      </c>
      <c r="I18" s="26">
        <v>11</v>
      </c>
      <c r="J18" s="27">
        <v>9</v>
      </c>
      <c r="K18" s="28">
        <v>11</v>
      </c>
      <c r="L18" s="29">
        <v>8</v>
      </c>
      <c r="M18" s="26"/>
      <c r="N18" s="27"/>
      <c r="O18" s="28"/>
      <c r="P18" s="29"/>
      <c r="Q18" s="26"/>
      <c r="R18" s="27"/>
      <c r="S18" s="30">
        <f t="shared" si="38"/>
        <v>0</v>
      </c>
      <c r="T18" s="30">
        <f t="shared" si="39"/>
        <v>1</v>
      </c>
      <c r="U18" s="30">
        <f t="shared" si="40"/>
        <v>1</v>
      </c>
      <c r="V18" s="30">
        <f t="shared" si="41"/>
        <v>0</v>
      </c>
      <c r="W18" s="30">
        <f t="shared" si="42"/>
        <v>1</v>
      </c>
      <c r="X18" s="30">
        <f t="shared" si="43"/>
        <v>0</v>
      </c>
      <c r="Y18" s="30">
        <f t="shared" si="44"/>
        <v>1</v>
      </c>
      <c r="Z18" s="30">
        <f t="shared" si="45"/>
        <v>0</v>
      </c>
      <c r="AA18" s="30">
        <f t="shared" si="46"/>
        <v>0</v>
      </c>
      <c r="AB18" s="30">
        <f t="shared" si="47"/>
        <v>0</v>
      </c>
      <c r="AC18" s="30">
        <f t="shared" si="48"/>
        <v>0</v>
      </c>
      <c r="AD18" s="30">
        <f t="shared" si="49"/>
        <v>0</v>
      </c>
      <c r="AE18" s="30">
        <f t="shared" si="50"/>
        <v>0</v>
      </c>
      <c r="AF18" s="30">
        <f t="shared" si="51"/>
        <v>0</v>
      </c>
      <c r="AG18" s="31">
        <f t="shared" si="52"/>
        <v>3</v>
      </c>
      <c r="AH18" s="31">
        <f t="shared" si="52"/>
        <v>1</v>
      </c>
      <c r="AI18" s="32">
        <f t="shared" si="53"/>
        <v>2</v>
      </c>
      <c r="AJ18" s="32">
        <f t="shared" si="54"/>
        <v>1</v>
      </c>
      <c r="AK18" s="33">
        <f t="shared" si="55"/>
        <v>-11</v>
      </c>
      <c r="AL18" s="33">
        <f t="shared" si="56"/>
        <v>7</v>
      </c>
      <c r="AM18" s="33">
        <f t="shared" si="57"/>
        <v>9</v>
      </c>
      <c r="AN18" s="33">
        <f t="shared" si="58"/>
        <v>8</v>
      </c>
      <c r="AO18" s="33" t="str">
        <f t="shared" si="59"/>
        <v/>
      </c>
      <c r="AP18" s="33" t="str">
        <f t="shared" si="60"/>
        <v/>
      </c>
      <c r="AQ18" s="33" t="str">
        <f t="shared" si="61"/>
        <v/>
      </c>
      <c r="AR18" s="34" t="str">
        <f t="shared" si="62"/>
        <v>3 - 1</v>
      </c>
      <c r="AS18" s="35" t="str">
        <f t="shared" si="63"/>
        <v>-11,7,9,8</v>
      </c>
      <c r="AT18" s="32">
        <f t="shared" si="64"/>
        <v>1</v>
      </c>
      <c r="AU18" s="32">
        <f t="shared" si="65"/>
        <v>2</v>
      </c>
      <c r="AV18" s="33">
        <f t="shared" si="66"/>
        <v>11</v>
      </c>
      <c r="AW18" s="33">
        <f t="shared" si="67"/>
        <v>-7</v>
      </c>
      <c r="AX18" s="33">
        <f t="shared" si="68"/>
        <v>-9</v>
      </c>
      <c r="AY18" s="33">
        <f t="shared" si="69"/>
        <v>-8</v>
      </c>
      <c r="AZ18" s="33" t="str">
        <f t="shared" si="70"/>
        <v/>
      </c>
      <c r="BA18" s="33" t="str">
        <f t="shared" si="71"/>
        <v/>
      </c>
      <c r="BB18" s="33" t="str">
        <f t="shared" si="72"/>
        <v/>
      </c>
      <c r="BC18" s="34" t="str">
        <f t="shared" si="73"/>
        <v>1 - 3</v>
      </c>
      <c r="BD18" s="35" t="str">
        <f t="shared" si="74"/>
        <v>11,-7,-9,-8</v>
      </c>
      <c r="BE18" s="44"/>
      <c r="BF18" s="44"/>
      <c r="BG18" s="37" t="e">
        <f>SUMIF(A17:A20,C18,B17:B20)</f>
        <v>#VALUE!</v>
      </c>
      <c r="BH18" s="38" t="e">
        <f>SUMIF(A17:A20,D18,B17:B20)</f>
        <v>#VALUE!</v>
      </c>
      <c r="BI18" s="10">
        <f t="shared" si="75"/>
        <v>2</v>
      </c>
      <c r="BJ18" s="11">
        <f>1+BJ17</f>
        <v>8</v>
      </c>
      <c r="BK18" s="39">
        <v>1</v>
      </c>
      <c r="BL18" s="62" t="str">
        <f t="shared" si="76"/>
        <v>2 - 4</v>
      </c>
      <c r="BM18" s="40"/>
      <c r="BN18" s="41"/>
      <c r="BO18" s="42"/>
      <c r="BP18" s="280"/>
      <c r="BQ18" s="274"/>
      <c r="BR18" s="283" t="s">
        <v>76</v>
      </c>
      <c r="BS18" s="283"/>
      <c r="BT18" s="283"/>
      <c r="BU18" s="45" t="e">
        <v>#VALUE!</v>
      </c>
      <c r="BV18" s="275"/>
      <c r="BW18" s="270"/>
      <c r="BX18" s="271"/>
      <c r="BY18" s="272"/>
      <c r="BZ18" s="277" t="str">
        <f>IF(AI21&lt;AJ21,AR21,IF(AJ21&lt;AI21,AS21," "))</f>
        <v>1 - 3</v>
      </c>
      <c r="CA18" s="277"/>
      <c r="CB18" s="277"/>
      <c r="CC18" s="256" t="str">
        <f>IF(AI17&lt;AJ17,AR17,IF(AJ17&lt;AI17,AS17," "))</f>
        <v>2 - 3</v>
      </c>
      <c r="CD18" s="257"/>
      <c r="CE18" s="258"/>
      <c r="CF18" s="308" t="s">
        <v>394</v>
      </c>
      <c r="CG18" s="308"/>
      <c r="CH18" s="308"/>
      <c r="CI18" s="114"/>
      <c r="CJ18" s="307"/>
      <c r="CK18" s="251"/>
      <c r="CL18" s="252"/>
      <c r="CO18" s="304"/>
      <c r="CP18" s="304"/>
      <c r="CQ18" s="304"/>
      <c r="CR18" s="204"/>
    </row>
    <row r="19" spans="1:96" ht="14.4">
      <c r="A19" s="23">
        <v>3</v>
      </c>
      <c r="B19" s="24" t="e">
        <v>#VALUE!</v>
      </c>
      <c r="C19" s="25">
        <v>1</v>
      </c>
      <c r="D19" s="25">
        <v>4</v>
      </c>
      <c r="E19" s="26">
        <v>9</v>
      </c>
      <c r="F19" s="27">
        <v>11</v>
      </c>
      <c r="G19" s="28">
        <v>5</v>
      </c>
      <c r="H19" s="29">
        <v>11</v>
      </c>
      <c r="I19" s="26">
        <v>7</v>
      </c>
      <c r="J19" s="27">
        <v>11</v>
      </c>
      <c r="K19" s="28"/>
      <c r="L19" s="29"/>
      <c r="M19" s="26"/>
      <c r="N19" s="27"/>
      <c r="O19" s="28"/>
      <c r="P19" s="29"/>
      <c r="Q19" s="26"/>
      <c r="R19" s="27"/>
      <c r="S19" s="30">
        <f t="shared" si="38"/>
        <v>0</v>
      </c>
      <c r="T19" s="30">
        <f t="shared" si="39"/>
        <v>1</v>
      </c>
      <c r="U19" s="30">
        <f t="shared" si="40"/>
        <v>0</v>
      </c>
      <c r="V19" s="30">
        <f t="shared" si="41"/>
        <v>1</v>
      </c>
      <c r="W19" s="30">
        <f t="shared" si="42"/>
        <v>0</v>
      </c>
      <c r="X19" s="30">
        <f t="shared" si="43"/>
        <v>1</v>
      </c>
      <c r="Y19" s="30">
        <f t="shared" si="44"/>
        <v>0</v>
      </c>
      <c r="Z19" s="30">
        <f t="shared" si="45"/>
        <v>0</v>
      </c>
      <c r="AA19" s="30">
        <f t="shared" si="46"/>
        <v>0</v>
      </c>
      <c r="AB19" s="30">
        <f t="shared" si="47"/>
        <v>0</v>
      </c>
      <c r="AC19" s="30">
        <f t="shared" si="48"/>
        <v>0</v>
      </c>
      <c r="AD19" s="30">
        <f t="shared" si="49"/>
        <v>0</v>
      </c>
      <c r="AE19" s="30">
        <f t="shared" si="50"/>
        <v>0</v>
      </c>
      <c r="AF19" s="30">
        <f t="shared" si="51"/>
        <v>0</v>
      </c>
      <c r="AG19" s="31">
        <f t="shared" si="52"/>
        <v>0</v>
      </c>
      <c r="AH19" s="31">
        <f t="shared" si="52"/>
        <v>3</v>
      </c>
      <c r="AI19" s="32">
        <f t="shared" si="53"/>
        <v>1</v>
      </c>
      <c r="AJ19" s="32">
        <f t="shared" si="54"/>
        <v>2</v>
      </c>
      <c r="AK19" s="33">
        <f t="shared" si="55"/>
        <v>-9</v>
      </c>
      <c r="AL19" s="33">
        <f t="shared" si="56"/>
        <v>-5</v>
      </c>
      <c r="AM19" s="33">
        <f t="shared" si="57"/>
        <v>-7</v>
      </c>
      <c r="AN19" s="33" t="str">
        <f t="shared" si="58"/>
        <v/>
      </c>
      <c r="AO19" s="33" t="str">
        <f t="shared" si="59"/>
        <v/>
      </c>
      <c r="AP19" s="33" t="str">
        <f t="shared" si="60"/>
        <v/>
      </c>
      <c r="AQ19" s="33" t="str">
        <f t="shared" si="61"/>
        <v/>
      </c>
      <c r="AR19" s="34" t="str">
        <f t="shared" si="62"/>
        <v>0 - 3</v>
      </c>
      <c r="AS19" s="35" t="str">
        <f t="shared" si="63"/>
        <v>-9,-5,-7</v>
      </c>
      <c r="AT19" s="32">
        <f t="shared" si="64"/>
        <v>2</v>
      </c>
      <c r="AU19" s="32">
        <f t="shared" si="65"/>
        <v>1</v>
      </c>
      <c r="AV19" s="33">
        <f t="shared" si="66"/>
        <v>9</v>
      </c>
      <c r="AW19" s="33">
        <f t="shared" si="67"/>
        <v>5</v>
      </c>
      <c r="AX19" s="33">
        <f t="shared" si="68"/>
        <v>7</v>
      </c>
      <c r="AY19" s="33" t="str">
        <f t="shared" si="69"/>
        <v/>
      </c>
      <c r="AZ19" s="33" t="str">
        <f t="shared" si="70"/>
        <v/>
      </c>
      <c r="BA19" s="33" t="str">
        <f t="shared" si="71"/>
        <v/>
      </c>
      <c r="BB19" s="33" t="str">
        <f t="shared" si="72"/>
        <v/>
      </c>
      <c r="BC19" s="34" t="str">
        <f t="shared" si="73"/>
        <v>3 - 0</v>
      </c>
      <c r="BD19" s="35" t="str">
        <f t="shared" si="74"/>
        <v>9, 5, 7</v>
      </c>
      <c r="BE19" s="36">
        <f>SUMIF(C17:C24,2,AI17:AI24)+SUMIF(D17:D24,2,AJ17:AJ24)</f>
        <v>6</v>
      </c>
      <c r="BF19" s="36">
        <f>IF(BE19&lt;&gt;0,RANK(BE19,BE17:BE23),"")</f>
        <v>1</v>
      </c>
      <c r="BG19" s="37" t="e">
        <f>SUMIF(A17:A20,C19,B17:B20)</f>
        <v>#VALUE!</v>
      </c>
      <c r="BH19" s="38" t="e">
        <f>SUMIF(A17:A20,D19,B17:B20)</f>
        <v>#VALUE!</v>
      </c>
      <c r="BI19" s="10">
        <f t="shared" si="75"/>
        <v>2</v>
      </c>
      <c r="BJ19" s="11">
        <f>1+BJ18</f>
        <v>9</v>
      </c>
      <c r="BK19" s="39">
        <v>2</v>
      </c>
      <c r="BL19" s="63" t="s">
        <v>23</v>
      </c>
      <c r="BM19" s="40" t="s">
        <v>135</v>
      </c>
      <c r="BN19" s="46" t="s">
        <v>27</v>
      </c>
      <c r="BO19" s="47">
        <v>7</v>
      </c>
      <c r="BP19" s="259">
        <v>2</v>
      </c>
      <c r="BQ19" s="260" t="e">
        <f>B18</f>
        <v>#VALUE!</v>
      </c>
      <c r="BR19" s="262" t="s">
        <v>159</v>
      </c>
      <c r="BS19" s="263"/>
      <c r="BT19" s="264"/>
      <c r="BU19" s="43" t="e">
        <v>#VALUE!</v>
      </c>
      <c r="BV19" s="278" t="e">
        <v>#VALUE!</v>
      </c>
      <c r="BW19" s="99"/>
      <c r="BX19" s="48">
        <f>IF(AG21&lt;AH21,AT21,IF(AH21&lt;AG21,AT21," "))</f>
        <v>2</v>
      </c>
      <c r="BY19" s="100"/>
      <c r="BZ19" s="267"/>
      <c r="CA19" s="268"/>
      <c r="CB19" s="269"/>
      <c r="CC19" s="100"/>
      <c r="CD19" s="48">
        <f>IF(AG20&lt;AH20,AI20,IF(AH20&lt;AG20,AI20," "))</f>
        <v>2</v>
      </c>
      <c r="CE19" s="100"/>
      <c r="CF19" s="98"/>
      <c r="CG19" s="94">
        <f>IF(AG18&lt;AH18,AI18,IF(AH18&lt;AG18,AI18," "))</f>
        <v>2</v>
      </c>
      <c r="CH19" s="111"/>
      <c r="CI19" s="115"/>
      <c r="CJ19" s="307">
        <f>BE19</f>
        <v>6</v>
      </c>
      <c r="CK19" s="251"/>
      <c r="CL19" s="252">
        <f>IF(BF20="",BF19,BF20)</f>
        <v>1</v>
      </c>
      <c r="CO19" s="304"/>
      <c r="CP19" s="304"/>
      <c r="CQ19" s="304"/>
      <c r="CR19" s="204"/>
    </row>
    <row r="20" spans="1:96" ht="14.4">
      <c r="A20" s="23">
        <v>4</v>
      </c>
      <c r="B20" s="24" t="e">
        <v>#VALUE!</v>
      </c>
      <c r="C20" s="25">
        <v>2</v>
      </c>
      <c r="D20" s="25">
        <v>3</v>
      </c>
      <c r="E20" s="26">
        <v>11</v>
      </c>
      <c r="F20" s="27">
        <v>7</v>
      </c>
      <c r="G20" s="28">
        <v>10</v>
      </c>
      <c r="H20" s="29">
        <v>12</v>
      </c>
      <c r="I20" s="26">
        <v>11</v>
      </c>
      <c r="J20" s="27">
        <v>4</v>
      </c>
      <c r="K20" s="28">
        <v>12</v>
      </c>
      <c r="L20" s="29">
        <v>10</v>
      </c>
      <c r="M20" s="26"/>
      <c r="N20" s="27"/>
      <c r="O20" s="28"/>
      <c r="P20" s="29"/>
      <c r="Q20" s="26"/>
      <c r="R20" s="27"/>
      <c r="S20" s="30">
        <f t="shared" si="38"/>
        <v>1</v>
      </c>
      <c r="T20" s="30">
        <f t="shared" si="39"/>
        <v>0</v>
      </c>
      <c r="U20" s="30">
        <f t="shared" si="40"/>
        <v>0</v>
      </c>
      <c r="V20" s="30">
        <f t="shared" si="41"/>
        <v>1</v>
      </c>
      <c r="W20" s="30">
        <f t="shared" si="42"/>
        <v>1</v>
      </c>
      <c r="X20" s="30">
        <f t="shared" si="43"/>
        <v>0</v>
      </c>
      <c r="Y20" s="30">
        <f t="shared" si="44"/>
        <v>1</v>
      </c>
      <c r="Z20" s="30">
        <f t="shared" si="45"/>
        <v>0</v>
      </c>
      <c r="AA20" s="30">
        <f t="shared" si="46"/>
        <v>0</v>
      </c>
      <c r="AB20" s="30">
        <f t="shared" si="47"/>
        <v>0</v>
      </c>
      <c r="AC20" s="30">
        <f t="shared" si="48"/>
        <v>0</v>
      </c>
      <c r="AD20" s="30">
        <f t="shared" si="49"/>
        <v>0</v>
      </c>
      <c r="AE20" s="30">
        <f t="shared" si="50"/>
        <v>0</v>
      </c>
      <c r="AF20" s="30">
        <f t="shared" si="51"/>
        <v>0</v>
      </c>
      <c r="AG20" s="31">
        <f t="shared" si="52"/>
        <v>3</v>
      </c>
      <c r="AH20" s="31">
        <f t="shared" si="52"/>
        <v>1</v>
      </c>
      <c r="AI20" s="32">
        <f t="shared" si="53"/>
        <v>2</v>
      </c>
      <c r="AJ20" s="32">
        <f t="shared" si="54"/>
        <v>1</v>
      </c>
      <c r="AK20" s="33">
        <f t="shared" si="55"/>
        <v>7</v>
      </c>
      <c r="AL20" s="33">
        <f t="shared" si="56"/>
        <v>-10</v>
      </c>
      <c r="AM20" s="33">
        <f t="shared" si="57"/>
        <v>4</v>
      </c>
      <c r="AN20" s="33">
        <f t="shared" si="58"/>
        <v>10</v>
      </c>
      <c r="AO20" s="33" t="str">
        <f t="shared" si="59"/>
        <v/>
      </c>
      <c r="AP20" s="33" t="str">
        <f t="shared" si="60"/>
        <v/>
      </c>
      <c r="AQ20" s="33" t="str">
        <f t="shared" si="61"/>
        <v/>
      </c>
      <c r="AR20" s="34" t="str">
        <f t="shared" si="62"/>
        <v>3 - 1</v>
      </c>
      <c r="AS20" s="35" t="str">
        <f t="shared" si="63"/>
        <v>7,-10,4,10</v>
      </c>
      <c r="AT20" s="32">
        <f t="shared" si="64"/>
        <v>1</v>
      </c>
      <c r="AU20" s="32">
        <f t="shared" si="65"/>
        <v>2</v>
      </c>
      <c r="AV20" s="33">
        <f t="shared" si="66"/>
        <v>-7</v>
      </c>
      <c r="AW20" s="33">
        <f t="shared" si="67"/>
        <v>10</v>
      </c>
      <c r="AX20" s="33">
        <f t="shared" si="68"/>
        <v>-4</v>
      </c>
      <c r="AY20" s="33">
        <f t="shared" si="69"/>
        <v>-10</v>
      </c>
      <c r="AZ20" s="33" t="str">
        <f t="shared" si="70"/>
        <v/>
      </c>
      <c r="BA20" s="33" t="str">
        <f t="shared" si="71"/>
        <v/>
      </c>
      <c r="BB20" s="33" t="str">
        <f t="shared" si="72"/>
        <v/>
      </c>
      <c r="BC20" s="34" t="str">
        <f t="shared" si="73"/>
        <v>1 - 3</v>
      </c>
      <c r="BD20" s="35" t="str">
        <f t="shared" si="74"/>
        <v>-7,10,-4,-10</v>
      </c>
      <c r="BE20" s="44"/>
      <c r="BF20" s="44"/>
      <c r="BG20" s="37" t="e">
        <f>SUMIF(A17:A20,C20,B17:B20)</f>
        <v>#VALUE!</v>
      </c>
      <c r="BH20" s="38" t="e">
        <f>SUMIF(A17:A20,D20,B17:B20)</f>
        <v>#VALUE!</v>
      </c>
      <c r="BI20" s="10">
        <f t="shared" si="75"/>
        <v>2</v>
      </c>
      <c r="BJ20" s="11">
        <f>1+BJ19</f>
        <v>10</v>
      </c>
      <c r="BK20" s="39">
        <v>2</v>
      </c>
      <c r="BL20" s="63" t="s">
        <v>24</v>
      </c>
      <c r="BM20" s="40" t="s">
        <v>135</v>
      </c>
      <c r="BN20" s="46" t="s">
        <v>28</v>
      </c>
      <c r="BO20" s="47">
        <v>7</v>
      </c>
      <c r="BP20" s="259"/>
      <c r="BQ20" s="274"/>
      <c r="BR20" s="253" t="s">
        <v>208</v>
      </c>
      <c r="BS20" s="254"/>
      <c r="BT20" s="255"/>
      <c r="BU20" s="45" t="e">
        <v>#VALUE!</v>
      </c>
      <c r="BV20" s="279"/>
      <c r="BW20" s="276" t="str">
        <f>IF(AI21&gt;AJ21,BC21,IF(AJ21&gt;AI21,BD21," "))</f>
        <v>-9,2,11,7</v>
      </c>
      <c r="BX20" s="277"/>
      <c r="BY20" s="277"/>
      <c r="BZ20" s="270"/>
      <c r="CA20" s="271"/>
      <c r="CB20" s="272"/>
      <c r="CC20" s="277" t="str">
        <f>IF(AI20&lt;AJ20,AR20,IF(AJ20&lt;AI20,AS20," "))</f>
        <v>7,-10,4,10</v>
      </c>
      <c r="CD20" s="277"/>
      <c r="CE20" s="277"/>
      <c r="CF20" s="256" t="str">
        <f>IF(AI18&lt;AJ18,AR18,IF(AJ18&lt;AI18,AS18," "))</f>
        <v>-11,7,9,8</v>
      </c>
      <c r="CG20" s="257"/>
      <c r="CH20" s="257"/>
      <c r="CI20" s="114"/>
      <c r="CJ20" s="307"/>
      <c r="CK20" s="251"/>
      <c r="CL20" s="252"/>
      <c r="CO20" s="304"/>
      <c r="CP20" s="304"/>
      <c r="CQ20" s="304"/>
      <c r="CR20" s="204"/>
    </row>
    <row r="21" spans="1:96" ht="14.4">
      <c r="A21" s="23">
        <v>5</v>
      </c>
      <c r="B21" s="49"/>
      <c r="C21" s="25">
        <v>1</v>
      </c>
      <c r="D21" s="25">
        <v>2</v>
      </c>
      <c r="E21" s="26">
        <v>11</v>
      </c>
      <c r="F21" s="27">
        <v>9</v>
      </c>
      <c r="G21" s="28">
        <v>2</v>
      </c>
      <c r="H21" s="29">
        <v>11</v>
      </c>
      <c r="I21" s="26">
        <v>11</v>
      </c>
      <c r="J21" s="27">
        <v>13</v>
      </c>
      <c r="K21" s="28">
        <v>7</v>
      </c>
      <c r="L21" s="29">
        <v>11</v>
      </c>
      <c r="M21" s="26"/>
      <c r="N21" s="27"/>
      <c r="O21" s="28"/>
      <c r="P21" s="29"/>
      <c r="Q21" s="26"/>
      <c r="R21" s="27"/>
      <c r="S21" s="30">
        <f t="shared" si="38"/>
        <v>1</v>
      </c>
      <c r="T21" s="30">
        <f t="shared" si="39"/>
        <v>0</v>
      </c>
      <c r="U21" s="30">
        <f t="shared" si="40"/>
        <v>0</v>
      </c>
      <c r="V21" s="30">
        <f t="shared" si="41"/>
        <v>1</v>
      </c>
      <c r="W21" s="30">
        <f t="shared" si="42"/>
        <v>0</v>
      </c>
      <c r="X21" s="30">
        <f t="shared" si="43"/>
        <v>1</v>
      </c>
      <c r="Y21" s="30">
        <f t="shared" si="44"/>
        <v>0</v>
      </c>
      <c r="Z21" s="30">
        <f t="shared" si="45"/>
        <v>1</v>
      </c>
      <c r="AA21" s="30">
        <f t="shared" si="46"/>
        <v>0</v>
      </c>
      <c r="AB21" s="30">
        <f t="shared" si="47"/>
        <v>0</v>
      </c>
      <c r="AC21" s="30">
        <f t="shared" si="48"/>
        <v>0</v>
      </c>
      <c r="AD21" s="30">
        <f t="shared" si="49"/>
        <v>0</v>
      </c>
      <c r="AE21" s="30">
        <f t="shared" si="50"/>
        <v>0</v>
      </c>
      <c r="AF21" s="30">
        <f t="shared" si="51"/>
        <v>0</v>
      </c>
      <c r="AG21" s="31">
        <f t="shared" si="52"/>
        <v>1</v>
      </c>
      <c r="AH21" s="31">
        <f t="shared" si="52"/>
        <v>3</v>
      </c>
      <c r="AI21" s="32">
        <f t="shared" si="53"/>
        <v>1</v>
      </c>
      <c r="AJ21" s="32">
        <f t="shared" si="54"/>
        <v>2</v>
      </c>
      <c r="AK21" s="33">
        <f t="shared" si="55"/>
        <v>9</v>
      </c>
      <c r="AL21" s="33">
        <f t="shared" si="56"/>
        <v>-2</v>
      </c>
      <c r="AM21" s="33">
        <f t="shared" si="57"/>
        <v>-11</v>
      </c>
      <c r="AN21" s="33">
        <f t="shared" si="58"/>
        <v>-7</v>
      </c>
      <c r="AO21" s="33" t="str">
        <f t="shared" si="59"/>
        <v/>
      </c>
      <c r="AP21" s="33" t="str">
        <f t="shared" si="60"/>
        <v/>
      </c>
      <c r="AQ21" s="33" t="str">
        <f t="shared" si="61"/>
        <v/>
      </c>
      <c r="AR21" s="34" t="str">
        <f t="shared" si="62"/>
        <v>1 - 3</v>
      </c>
      <c r="AS21" s="35" t="str">
        <f t="shared" si="63"/>
        <v>9,-2,-11,-7</v>
      </c>
      <c r="AT21" s="32">
        <f t="shared" si="64"/>
        <v>2</v>
      </c>
      <c r="AU21" s="32">
        <f t="shared" si="65"/>
        <v>1</v>
      </c>
      <c r="AV21" s="33">
        <f t="shared" si="66"/>
        <v>-9</v>
      </c>
      <c r="AW21" s="33">
        <f t="shared" si="67"/>
        <v>2</v>
      </c>
      <c r="AX21" s="33">
        <f t="shared" si="68"/>
        <v>11</v>
      </c>
      <c r="AY21" s="33">
        <f t="shared" si="69"/>
        <v>7</v>
      </c>
      <c r="AZ21" s="33" t="str">
        <f t="shared" si="70"/>
        <v/>
      </c>
      <c r="BA21" s="33" t="str">
        <f t="shared" si="71"/>
        <v/>
      </c>
      <c r="BB21" s="33" t="str">
        <f t="shared" si="72"/>
        <v/>
      </c>
      <c r="BC21" s="34" t="str">
        <f t="shared" si="73"/>
        <v>3 - 1</v>
      </c>
      <c r="BD21" s="35" t="str">
        <f t="shared" si="74"/>
        <v>-9,2,11,7</v>
      </c>
      <c r="BE21" s="36">
        <f>SUMIF(C17:C24,3,AI17:AI24)+SUMIF(D17:D24,3,AJ17:AJ24)</f>
        <v>4</v>
      </c>
      <c r="BF21" s="36">
        <f>IF(BE21&lt;&gt;0,RANK(BE21,BE17:BE23),"")</f>
        <v>3</v>
      </c>
      <c r="BG21" s="37" t="e">
        <f>SUMIF(A17:A20,C21,B17:B20)</f>
        <v>#VALUE!</v>
      </c>
      <c r="BH21" s="38" t="e">
        <f>SUMIF(A17:A20,D21,B17:B20)</f>
        <v>#VALUE!</v>
      </c>
      <c r="BI21" s="10">
        <f t="shared" si="75"/>
        <v>2</v>
      </c>
      <c r="BJ21" s="11">
        <f>1+BJ20</f>
        <v>11</v>
      </c>
      <c r="BK21" s="39">
        <v>3</v>
      </c>
      <c r="BL21" s="64" t="s">
        <v>25</v>
      </c>
      <c r="BM21" s="40" t="s">
        <v>135</v>
      </c>
      <c r="BN21" s="41" t="s">
        <v>29</v>
      </c>
      <c r="BO21" s="42">
        <v>7</v>
      </c>
      <c r="BP21" s="259">
        <v>3</v>
      </c>
      <c r="BQ21" s="260" t="e">
        <f>B19</f>
        <v>#VALUE!</v>
      </c>
      <c r="BR21" s="283" t="s">
        <v>83</v>
      </c>
      <c r="BS21" s="283"/>
      <c r="BT21" s="283"/>
      <c r="BU21" s="43" t="e">
        <v>#VALUE!</v>
      </c>
      <c r="BV21" s="265" t="e">
        <v>#VALUE!</v>
      </c>
      <c r="BW21" s="93"/>
      <c r="BX21" s="94">
        <f>IF(AG17&lt;AH17,AT17,IF(AH17&lt;AG17,AT17," "))</f>
        <v>2</v>
      </c>
      <c r="BY21" s="95"/>
      <c r="BZ21" s="100"/>
      <c r="CA21" s="48">
        <f>IF(AG20&lt;AH20,AT20,IF(AH20&lt;AG20,AT20," "))</f>
        <v>1</v>
      </c>
      <c r="CB21" s="100"/>
      <c r="CC21" s="267"/>
      <c r="CD21" s="268"/>
      <c r="CE21" s="269"/>
      <c r="CF21" s="97"/>
      <c r="CG21" s="48">
        <f>IF(AG22&lt;AH22,AI22,IF(AH22&lt;AG22,AI22," "))</f>
        <v>1</v>
      </c>
      <c r="CH21" s="100"/>
      <c r="CI21" s="115"/>
      <c r="CJ21" s="307">
        <f>BE21</f>
        <v>4</v>
      </c>
      <c r="CK21" s="251"/>
      <c r="CL21" s="252">
        <f>IF(BF22="",BF21,BF22)</f>
        <v>3</v>
      </c>
    </row>
    <row r="22" spans="1:96" ht="14.4">
      <c r="A22" s="23">
        <v>6</v>
      </c>
      <c r="C22" s="25">
        <v>3</v>
      </c>
      <c r="D22" s="25">
        <v>4</v>
      </c>
      <c r="E22" s="26">
        <v>3</v>
      </c>
      <c r="F22" s="27">
        <v>11</v>
      </c>
      <c r="G22" s="28">
        <v>6</v>
      </c>
      <c r="H22" s="29">
        <v>11</v>
      </c>
      <c r="I22" s="26">
        <v>11</v>
      </c>
      <c r="J22" s="27">
        <v>7</v>
      </c>
      <c r="K22" s="28">
        <v>12</v>
      </c>
      <c r="L22" s="29">
        <v>10</v>
      </c>
      <c r="M22" s="26">
        <v>9</v>
      </c>
      <c r="N22" s="27">
        <v>11</v>
      </c>
      <c r="O22" s="28"/>
      <c r="P22" s="29"/>
      <c r="Q22" s="26"/>
      <c r="R22" s="27"/>
      <c r="S22" s="30">
        <f t="shared" si="38"/>
        <v>0</v>
      </c>
      <c r="T22" s="30">
        <f t="shared" si="39"/>
        <v>1</v>
      </c>
      <c r="U22" s="30">
        <f t="shared" si="40"/>
        <v>0</v>
      </c>
      <c r="V22" s="30">
        <f t="shared" si="41"/>
        <v>1</v>
      </c>
      <c r="W22" s="30">
        <f t="shared" si="42"/>
        <v>1</v>
      </c>
      <c r="X22" s="30">
        <f t="shared" si="43"/>
        <v>0</v>
      </c>
      <c r="Y22" s="30">
        <f t="shared" si="44"/>
        <v>1</v>
      </c>
      <c r="Z22" s="30">
        <f t="shared" si="45"/>
        <v>0</v>
      </c>
      <c r="AA22" s="30">
        <f t="shared" si="46"/>
        <v>0</v>
      </c>
      <c r="AB22" s="30">
        <f t="shared" si="47"/>
        <v>1</v>
      </c>
      <c r="AC22" s="30">
        <f t="shared" si="48"/>
        <v>0</v>
      </c>
      <c r="AD22" s="30">
        <f t="shared" si="49"/>
        <v>0</v>
      </c>
      <c r="AE22" s="30">
        <f t="shared" si="50"/>
        <v>0</v>
      </c>
      <c r="AF22" s="30">
        <f t="shared" si="51"/>
        <v>0</v>
      </c>
      <c r="AG22" s="31">
        <f t="shared" si="52"/>
        <v>2</v>
      </c>
      <c r="AH22" s="31">
        <f t="shared" si="52"/>
        <v>3</v>
      </c>
      <c r="AI22" s="32">
        <f t="shared" si="53"/>
        <v>1</v>
      </c>
      <c r="AJ22" s="32">
        <f t="shared" si="54"/>
        <v>2</v>
      </c>
      <c r="AK22" s="33">
        <f t="shared" si="55"/>
        <v>-3</v>
      </c>
      <c r="AL22" s="33">
        <f t="shared" si="56"/>
        <v>-6</v>
      </c>
      <c r="AM22" s="33">
        <f t="shared" si="57"/>
        <v>7</v>
      </c>
      <c r="AN22" s="33">
        <f t="shared" si="58"/>
        <v>10</v>
      </c>
      <c r="AO22" s="33">
        <f t="shared" si="59"/>
        <v>-9</v>
      </c>
      <c r="AP22" s="33" t="str">
        <f t="shared" si="60"/>
        <v/>
      </c>
      <c r="AQ22" s="33" t="str">
        <f t="shared" si="61"/>
        <v/>
      </c>
      <c r="AR22" s="34" t="str">
        <f t="shared" si="62"/>
        <v>2 - 3</v>
      </c>
      <c r="AS22" s="35" t="str">
        <f t="shared" si="63"/>
        <v>-3,-6,7,10,-9</v>
      </c>
      <c r="AT22" s="32">
        <f t="shared" si="64"/>
        <v>2</v>
      </c>
      <c r="AU22" s="32">
        <f t="shared" si="65"/>
        <v>1</v>
      </c>
      <c r="AV22" s="33">
        <f t="shared" si="66"/>
        <v>3</v>
      </c>
      <c r="AW22" s="33">
        <f t="shared" si="67"/>
        <v>6</v>
      </c>
      <c r="AX22" s="33">
        <f t="shared" si="68"/>
        <v>-7</v>
      </c>
      <c r="AY22" s="33">
        <f t="shared" si="69"/>
        <v>-10</v>
      </c>
      <c r="AZ22" s="33">
        <f t="shared" si="70"/>
        <v>9</v>
      </c>
      <c r="BA22" s="33" t="str">
        <f t="shared" si="71"/>
        <v/>
      </c>
      <c r="BB22" s="33" t="str">
        <f t="shared" si="72"/>
        <v/>
      </c>
      <c r="BC22" s="34" t="str">
        <f t="shared" si="73"/>
        <v>3 - 2</v>
      </c>
      <c r="BD22" s="35" t="str">
        <f t="shared" si="74"/>
        <v>3,6,-7,-10,9</v>
      </c>
      <c r="BE22" s="44"/>
      <c r="BF22" s="44"/>
      <c r="BG22" s="37" t="e">
        <f>SUMIF(A17:A20,C22,B17:B20)</f>
        <v>#VALUE!</v>
      </c>
      <c r="BH22" s="38" t="e">
        <f>SUMIF(A17:A20,D22,B17:B20)</f>
        <v>#VALUE!</v>
      </c>
      <c r="BI22" s="10">
        <f t="shared" si="75"/>
        <v>2</v>
      </c>
      <c r="BJ22" s="11">
        <f>1+BJ21</f>
        <v>12</v>
      </c>
      <c r="BK22" s="39">
        <v>3</v>
      </c>
      <c r="BL22" s="65" t="s">
        <v>26</v>
      </c>
      <c r="BM22" s="149" t="s">
        <v>135</v>
      </c>
      <c r="BN22" s="50" t="s">
        <v>30</v>
      </c>
      <c r="BO22" s="51">
        <v>7</v>
      </c>
      <c r="BP22" s="259"/>
      <c r="BQ22" s="274"/>
      <c r="BR22" s="283" t="s">
        <v>84</v>
      </c>
      <c r="BS22" s="283"/>
      <c r="BT22" s="283"/>
      <c r="BU22" s="45" t="e">
        <v>#VALUE!</v>
      </c>
      <c r="BV22" s="275"/>
      <c r="BW22" s="256" t="str">
        <f>IF(AI17&gt;AJ17,BC17,IF(AJ17&gt;AI17,BD17," "))</f>
        <v>-4,-9,6,9,10</v>
      </c>
      <c r="BX22" s="257"/>
      <c r="BY22" s="258"/>
      <c r="BZ22" s="277" t="str">
        <f>IF(AI20&gt;AJ20,BC20,IF(AJ20&gt;AI20,BD20," "))</f>
        <v>1 - 3</v>
      </c>
      <c r="CA22" s="277"/>
      <c r="CB22" s="277"/>
      <c r="CC22" s="270"/>
      <c r="CD22" s="271"/>
      <c r="CE22" s="272"/>
      <c r="CF22" s="277" t="str">
        <f>IF(AI22&lt;AJ22,AR22,IF(AJ22&lt;AI22,AS22," "))</f>
        <v>2 - 3</v>
      </c>
      <c r="CG22" s="277"/>
      <c r="CH22" s="277"/>
      <c r="CI22" s="114"/>
      <c r="CJ22" s="307"/>
      <c r="CK22" s="251"/>
      <c r="CL22" s="252"/>
    </row>
    <row r="23" spans="1:96" ht="14.4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V23" s="2"/>
      <c r="AW23" s="2"/>
      <c r="AX23" s="2"/>
      <c r="AY23" s="2"/>
      <c r="AZ23" s="2"/>
      <c r="BE23" s="36">
        <f>SUMIF(C17:C24,4,AI17:AI24)+SUMIF(D17:D24,4,AJ17:AJ24)</f>
        <v>5</v>
      </c>
      <c r="BF23" s="36">
        <f>IF(BE23&lt;&gt;0,RANK(BE23,BE17:BE23),"")</f>
        <v>2</v>
      </c>
      <c r="BG23" s="52"/>
      <c r="BH23" s="52"/>
      <c r="BK23" s="19"/>
      <c r="BP23" s="259">
        <v>4</v>
      </c>
      <c r="BQ23" s="260" t="e">
        <f>B20</f>
        <v>#VALUE!</v>
      </c>
      <c r="BR23" s="262" t="s">
        <v>87</v>
      </c>
      <c r="BS23" s="263"/>
      <c r="BT23" s="264"/>
      <c r="BU23" s="43" t="e">
        <v>#VALUE!</v>
      </c>
      <c r="BV23" s="278" t="e">
        <v>#VALUE!</v>
      </c>
      <c r="BW23" s="99"/>
      <c r="BX23" s="48">
        <v>2</v>
      </c>
      <c r="BY23" s="100"/>
      <c r="BZ23" s="96"/>
      <c r="CA23" s="94">
        <f>IF(AG18&lt;AH18,AT18,IF(AH18&lt;AG18,AT18," "))</f>
        <v>1</v>
      </c>
      <c r="CB23" s="95"/>
      <c r="CC23" s="100"/>
      <c r="CD23" s="48">
        <f>IF(AG22&lt;AH22,AT22,IF(AH22&lt;AG22,AT22," "))</f>
        <v>2</v>
      </c>
      <c r="CE23" s="100"/>
      <c r="CF23" s="267"/>
      <c r="CG23" s="268"/>
      <c r="CH23" s="268"/>
      <c r="CI23" s="115"/>
      <c r="CJ23" s="307">
        <f>BE23</f>
        <v>5</v>
      </c>
      <c r="CK23" s="251"/>
      <c r="CL23" s="252">
        <v>2</v>
      </c>
    </row>
    <row r="24" spans="1:96" ht="14.4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V24" s="2"/>
      <c r="AW24" s="2"/>
      <c r="AX24" s="2"/>
      <c r="AY24" s="2"/>
      <c r="AZ24" s="2"/>
      <c r="BD24" s="3"/>
      <c r="BE24" s="44"/>
      <c r="BF24" s="44"/>
      <c r="BG24" s="52"/>
      <c r="BH24" s="52"/>
      <c r="BK24" s="19"/>
      <c r="BL24" s="53"/>
      <c r="BM24" s="54"/>
      <c r="BN24" s="55"/>
      <c r="BO24" s="56"/>
      <c r="BP24" s="259"/>
      <c r="BQ24" s="261"/>
      <c r="BR24" s="253" t="s">
        <v>209</v>
      </c>
      <c r="BS24" s="254"/>
      <c r="BT24" s="255"/>
      <c r="BU24" s="57" t="e">
        <v>#VALUE!</v>
      </c>
      <c r="BV24" s="301"/>
      <c r="BW24" s="306" t="s">
        <v>395</v>
      </c>
      <c r="BX24" s="298"/>
      <c r="BY24" s="298"/>
      <c r="BZ24" s="256" t="str">
        <f>IF(AI18&gt;AJ18,BC18,IF(AJ18&gt;AI18,BD18," "))</f>
        <v>1 - 3</v>
      </c>
      <c r="CA24" s="257"/>
      <c r="CB24" s="258"/>
      <c r="CC24" s="257" t="str">
        <f>IF(AI22&gt;AJ22,BC22,IF(AJ22&gt;AI22,BD22," "))</f>
        <v>3,6,-7,-10,9</v>
      </c>
      <c r="CD24" s="257"/>
      <c r="CE24" s="257"/>
      <c r="CF24" s="270"/>
      <c r="CG24" s="271"/>
      <c r="CH24" s="271"/>
      <c r="CI24" s="116"/>
      <c r="CJ24" s="307"/>
      <c r="CK24" s="251"/>
      <c r="CL24" s="252"/>
    </row>
    <row r="25" spans="1:96" ht="17.399999999999999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V25" s="2"/>
      <c r="AW25" s="2"/>
      <c r="AX25" s="2"/>
      <c r="AY25" s="2"/>
      <c r="AZ25" s="2"/>
      <c r="BD25" s="3"/>
      <c r="BE25" s="44"/>
      <c r="BF25" s="44"/>
      <c r="BG25" s="52"/>
      <c r="BH25" s="52"/>
      <c r="BK25" s="19"/>
      <c r="BL25" s="312" t="s">
        <v>207</v>
      </c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</row>
    <row r="26" spans="1:96" ht="16.2">
      <c r="Z26" s="8"/>
      <c r="BK26" s="19"/>
      <c r="BL26" s="289" t="str">
        <f>C27</f>
        <v>Мужчины. Подгруппа С</v>
      </c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</row>
    <row r="27" spans="1:96" ht="14.4">
      <c r="A27" s="12">
        <f>1+A16</f>
        <v>3</v>
      </c>
      <c r="B27" s="13">
        <v>4</v>
      </c>
      <c r="C27" s="14" t="s">
        <v>205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>
        <f>1+R16</f>
        <v>3</v>
      </c>
      <c r="Z27" s="8"/>
      <c r="AR27" s="17" t="e">
        <f>IF(B28=0,0,(IF(B29=0,1,IF(B30=0,2,IF(B31=0,3,IF(B31&gt;0,4))))))</f>
        <v>#VALUE!</v>
      </c>
      <c r="BC27" s="17">
        <f>IF(BE27=15,3,IF(BE27&gt;15,4))</f>
        <v>4</v>
      </c>
      <c r="BE27" s="18">
        <f>SUM(BE28,BE30,BE32,BE34)</f>
        <v>18</v>
      </c>
      <c r="BF27" s="18">
        <f>SUM(BF28,BF30,BF32,BF34)</f>
        <v>10</v>
      </c>
      <c r="BK27" s="19"/>
      <c r="BL27" s="20" t="s">
        <v>6</v>
      </c>
      <c r="BM27" s="21" t="s">
        <v>7</v>
      </c>
      <c r="BN27" s="21" t="s">
        <v>8</v>
      </c>
      <c r="BO27" s="22" t="s">
        <v>9</v>
      </c>
      <c r="BP27" s="105" t="s">
        <v>10</v>
      </c>
      <c r="BQ27" s="290" t="s">
        <v>11</v>
      </c>
      <c r="BR27" s="290"/>
      <c r="BS27" s="290"/>
      <c r="BT27" s="290"/>
      <c r="BU27" s="291" t="s">
        <v>12</v>
      </c>
      <c r="BV27" s="291"/>
      <c r="BW27" s="292">
        <v>1</v>
      </c>
      <c r="BX27" s="292"/>
      <c r="BY27" s="292"/>
      <c r="BZ27" s="292">
        <v>2</v>
      </c>
      <c r="CA27" s="292"/>
      <c r="CB27" s="292"/>
      <c r="CC27" s="292">
        <v>3</v>
      </c>
      <c r="CD27" s="292"/>
      <c r="CE27" s="292"/>
      <c r="CF27" s="292">
        <v>4</v>
      </c>
      <c r="CG27" s="292"/>
      <c r="CH27" s="292"/>
      <c r="CI27" s="106"/>
      <c r="CJ27" s="206" t="s">
        <v>1</v>
      </c>
      <c r="CK27" s="206" t="s">
        <v>2</v>
      </c>
      <c r="CL27" s="206" t="s">
        <v>3</v>
      </c>
    </row>
    <row r="28" spans="1:96" ht="14.4">
      <c r="A28" s="23">
        <v>1</v>
      </c>
      <c r="B28" s="24" t="e">
        <v>#VALUE!</v>
      </c>
      <c r="C28" s="25">
        <v>1</v>
      </c>
      <c r="D28" s="25">
        <v>3</v>
      </c>
      <c r="E28" s="26">
        <v>11</v>
      </c>
      <c r="F28" s="27">
        <v>3</v>
      </c>
      <c r="G28" s="28">
        <v>12</v>
      </c>
      <c r="H28" s="29">
        <v>10</v>
      </c>
      <c r="I28" s="26">
        <v>12</v>
      </c>
      <c r="J28" s="27">
        <v>10</v>
      </c>
      <c r="K28" s="28"/>
      <c r="L28" s="29"/>
      <c r="M28" s="26"/>
      <c r="N28" s="27"/>
      <c r="O28" s="28"/>
      <c r="P28" s="29"/>
      <c r="Q28" s="26"/>
      <c r="R28" s="27"/>
      <c r="S28" s="30">
        <f t="shared" ref="S28:S33" si="77">IF(E28="wo",0,IF(F28="wo",1,IF(E28&gt;F28,1,0)))</f>
        <v>1</v>
      </c>
      <c r="T28" s="30">
        <f t="shared" ref="T28:T33" si="78">IF(E28="wo",1,IF(F28="wo",0,IF(F28&gt;E28,1,0)))</f>
        <v>0</v>
      </c>
      <c r="U28" s="30">
        <f t="shared" ref="U28:U33" si="79">IF(G28="wo",0,IF(H28="wo",1,IF(G28&gt;H28,1,0)))</f>
        <v>1</v>
      </c>
      <c r="V28" s="30">
        <f t="shared" ref="V28:V33" si="80">IF(G28="wo",1,IF(H28="wo",0,IF(H28&gt;G28,1,0)))</f>
        <v>0</v>
      </c>
      <c r="W28" s="30">
        <f t="shared" ref="W28:W33" si="81">IF(I28="wo",0,IF(J28="wo",1,IF(I28&gt;J28,1,0)))</f>
        <v>1</v>
      </c>
      <c r="X28" s="30">
        <f t="shared" ref="X28:X33" si="82">IF(I28="wo",1,IF(J28="wo",0,IF(J28&gt;I28,1,0)))</f>
        <v>0</v>
      </c>
      <c r="Y28" s="30">
        <f t="shared" ref="Y28:Y33" si="83">IF(K28="wo",0,IF(L28="wo",1,IF(K28&gt;L28,1,0)))</f>
        <v>0</v>
      </c>
      <c r="Z28" s="30">
        <f t="shared" ref="Z28:Z33" si="84">IF(K28="wo",1,IF(L28="wo",0,IF(L28&gt;K28,1,0)))</f>
        <v>0</v>
      </c>
      <c r="AA28" s="30">
        <f t="shared" ref="AA28:AA33" si="85">IF(M28="wo",0,IF(N28="wo",1,IF(M28&gt;N28,1,0)))</f>
        <v>0</v>
      </c>
      <c r="AB28" s="30">
        <f t="shared" ref="AB28:AB33" si="86">IF(M28="wo",1,IF(N28="wo",0,IF(N28&gt;M28,1,0)))</f>
        <v>0</v>
      </c>
      <c r="AC28" s="30">
        <f t="shared" ref="AC28:AC33" si="87">IF(O28="wo",0,IF(P28="wo",1,IF(O28&gt;P28,1,0)))</f>
        <v>0</v>
      </c>
      <c r="AD28" s="30">
        <f t="shared" ref="AD28:AD33" si="88">IF(O28="wo",1,IF(P28="wo",0,IF(P28&gt;O28,1,0)))</f>
        <v>0</v>
      </c>
      <c r="AE28" s="30">
        <f t="shared" ref="AE28:AE33" si="89">IF(Q28="wo",0,IF(R28="wo",1,IF(Q28&gt;R28,1,0)))</f>
        <v>0</v>
      </c>
      <c r="AF28" s="30">
        <f t="shared" ref="AF28:AF33" si="90">IF(Q28="wo",1,IF(R28="wo",0,IF(R28&gt;Q28,1,0)))</f>
        <v>0</v>
      </c>
      <c r="AG28" s="31">
        <f t="shared" ref="AG28:AH33" si="91">IF(E28="wo","wo",+S28+U28+W28+Y28+AA28+AC28+AE28)</f>
        <v>3</v>
      </c>
      <c r="AH28" s="31">
        <f t="shared" si="91"/>
        <v>0</v>
      </c>
      <c r="AI28" s="32">
        <f t="shared" ref="AI28:AI33" si="92">IF(E28="",0,IF(E28="wo",0,IF(F28="wo",2,IF(AG28=AH28,0,IF(AG28&gt;AH28,2,1)))))</f>
        <v>2</v>
      </c>
      <c r="AJ28" s="32">
        <f t="shared" ref="AJ28:AJ33" si="93">IF(F28="",0,IF(F28="wo",0,IF(E28="wo",2,IF(AH28=AG28,0,IF(AH28&gt;AG28,2,1)))))</f>
        <v>1</v>
      </c>
      <c r="AK28" s="33">
        <f t="shared" ref="AK28:AK33" si="94">IF(E28="","",IF(E28="wo",0,IF(F28="wo",0,IF(E28=F28,"ERROR",IF(E28&gt;F28,F28,-1*E28)))))</f>
        <v>3</v>
      </c>
      <c r="AL28" s="33">
        <f t="shared" ref="AL28:AL33" si="95">IF(G28="","",IF(G28="wo",0,IF(H28="wo",0,IF(G28=H28,"ERROR",IF(G28&gt;H28,H28,-1*G28)))))</f>
        <v>10</v>
      </c>
      <c r="AM28" s="33">
        <f t="shared" ref="AM28:AM33" si="96">IF(I28="","",IF(I28="wo",0,IF(J28="wo",0,IF(I28=J28,"ERROR",IF(I28&gt;J28,J28,-1*I28)))))</f>
        <v>10</v>
      </c>
      <c r="AN28" s="33" t="str">
        <f t="shared" ref="AN28:AN33" si="97">IF(K28="","",IF(K28="wo",0,IF(L28="wo",0,IF(K28=L28,"ERROR",IF(K28&gt;L28,L28,-1*K28)))))</f>
        <v/>
      </c>
      <c r="AO28" s="33" t="str">
        <f t="shared" ref="AO28:AO33" si="98">IF(M28="","",IF(M28="wo",0,IF(N28="wo",0,IF(M28=N28,"ERROR",IF(M28&gt;N28,N28,-1*M28)))))</f>
        <v/>
      </c>
      <c r="AP28" s="33" t="str">
        <f t="shared" ref="AP28:AP33" si="99">IF(O28="","",IF(O28="wo",0,IF(P28="wo",0,IF(O28=P28,"ERROR",IF(O28&gt;P28,P28,-1*O28)))))</f>
        <v/>
      </c>
      <c r="AQ28" s="33" t="str">
        <f t="shared" ref="AQ28:AQ33" si="100">IF(Q28="","",IF(Q28="wo",0,IF(R28="wo",0,IF(Q28=R28,"ERROR",IF(Q28&gt;R28,R28,-1*Q28)))))</f>
        <v/>
      </c>
      <c r="AR28" s="34" t="str">
        <f t="shared" ref="AR28:AR33" si="101">CONCATENATE(AG28," - ",AH28)</f>
        <v>3 - 0</v>
      </c>
      <c r="AS28" s="35" t="str">
        <f t="shared" ref="AS28:AS33" si="102">IF(E28="","",(IF(K28="",AK28&amp;","&amp;AL28&amp;","&amp;AM28,IF(M28="",AK28&amp;","&amp;AL28&amp;","&amp;AM28&amp;","&amp;AN28,IF(O28="",AK28&amp;","&amp;AL28&amp;","&amp;AM28&amp;","&amp;AN28&amp;","&amp;AO28,IF(Q28="",AK28&amp;","&amp;AL28&amp;","&amp;AM28&amp;","&amp;AN28&amp;","&amp;AO28&amp;","&amp;AP28,AK28&amp;","&amp;AL28&amp;","&amp;AM28&amp;","&amp;AN28&amp;","&amp;AO28&amp;","&amp;AP28&amp;","&amp;AQ28))))))</f>
        <v>3,10,10</v>
      </c>
      <c r="AT28" s="32">
        <f t="shared" ref="AT28:AT33" si="103">IF(F28="",0,IF(F28="wo",0,IF(E28="wo",2,IF(AH28=AG28,0,IF(AH28&gt;AG28,2,1)))))</f>
        <v>1</v>
      </c>
      <c r="AU28" s="32">
        <f t="shared" ref="AU28:AU33" si="104">IF(E28="",0,IF(E28="wo",0,IF(F28="wo",2,IF(AG28=AH28,0,IF(AG28&gt;AH28,2,1)))))</f>
        <v>2</v>
      </c>
      <c r="AV28" s="33">
        <f t="shared" ref="AV28:AV33" si="105">IF(F28="","",IF(F28="wo",0,IF(E28="wo",0,IF(F28=E28,"ERROR",IF(F28&gt;E28,E28,-1*F28)))))</f>
        <v>-3</v>
      </c>
      <c r="AW28" s="33">
        <f t="shared" ref="AW28:AW33" si="106">IF(H28="","",IF(H28="wo",0,IF(G28="wo",0,IF(H28=G28,"ERROR",IF(H28&gt;G28,G28,-1*H28)))))</f>
        <v>-10</v>
      </c>
      <c r="AX28" s="33">
        <f t="shared" ref="AX28:AX33" si="107">IF(J28="","",IF(J28="wo",0,IF(I28="wo",0,IF(J28=I28,"ERROR",IF(J28&gt;I28,I28,-1*J28)))))</f>
        <v>-10</v>
      </c>
      <c r="AY28" s="33" t="str">
        <f t="shared" ref="AY28:AY33" si="108">IF(L28="","",IF(L28="wo",0,IF(K28="wo",0,IF(L28=K28,"ERROR",IF(L28&gt;K28,K28,-1*L28)))))</f>
        <v/>
      </c>
      <c r="AZ28" s="33" t="str">
        <f t="shared" ref="AZ28:AZ33" si="109">IF(N28="","",IF(N28="wo",0,IF(M28="wo",0,IF(N28=M28,"ERROR",IF(N28&gt;M28,M28,-1*N28)))))</f>
        <v/>
      </c>
      <c r="BA28" s="33" t="str">
        <f t="shared" ref="BA28:BA33" si="110">IF(P28="","",IF(P28="wo",0,IF(O28="wo",0,IF(P28=O28,"ERROR",IF(P28&gt;O28,O28,-1*P28)))))</f>
        <v/>
      </c>
      <c r="BB28" s="33" t="str">
        <f t="shared" ref="BB28:BB33" si="111">IF(R28="","",IF(R28="wo",0,IF(Q28="wo",0,IF(R28=Q28,"ERROR",IF(R28&gt;Q28,Q28,-1*R28)))))</f>
        <v/>
      </c>
      <c r="BC28" s="34" t="str">
        <f t="shared" ref="BC28:BC33" si="112">CONCATENATE(AH28," - ",AG28)</f>
        <v>0 - 3</v>
      </c>
      <c r="BD28" s="35" t="str">
        <f t="shared" ref="BD28:BD33" si="113">IF(E28="","",(IF(K28="",AV28&amp;", "&amp;AW28&amp;", "&amp;AX28,IF(M28="",AV28&amp;","&amp;AW28&amp;","&amp;AX28&amp;","&amp;AY28,IF(O28="",AV28&amp;","&amp;AW28&amp;","&amp;AX28&amp;","&amp;AY28&amp;","&amp;AZ28,IF(Q28="",AV28&amp;","&amp;AW28&amp;","&amp;AX28&amp;","&amp;AY28&amp;","&amp;AZ28&amp;","&amp;BA28,AV28&amp;","&amp;AW28&amp;","&amp;AX28&amp;","&amp;AY28&amp;","&amp;AZ28&amp;","&amp;BA28&amp;","&amp;BB28))))))</f>
        <v>-3, -10, -10</v>
      </c>
      <c r="BE28" s="36">
        <f>SUMIF(C28:C35,1,AI28:AI35)+SUMIF(D28:D35,1,AJ28:AJ35)</f>
        <v>4</v>
      </c>
      <c r="BF28" s="36">
        <f>IF(BE28&lt;&gt;0,RANK(BE28,BE28:BE34),"")</f>
        <v>3</v>
      </c>
      <c r="BG28" s="37" t="e">
        <f>SUMIF(A28:A31,C28,B28:B31)</f>
        <v>#VALUE!</v>
      </c>
      <c r="BH28" s="38" t="e">
        <f>SUMIF(A28:A31,D28,B28:B31)</f>
        <v>#VALUE!</v>
      </c>
      <c r="BI28" s="10">
        <f t="shared" ref="BI28:BI33" si="114">1+BI17</f>
        <v>3</v>
      </c>
      <c r="BJ28" s="11">
        <f>1*BJ22+1</f>
        <v>13</v>
      </c>
      <c r="BK28" s="39">
        <v>1</v>
      </c>
      <c r="BL28" s="62" t="str">
        <f t="shared" ref="BL28:BL29" si="115">CONCATENATE(C28," ","-"," ",D28)</f>
        <v>1 - 3</v>
      </c>
      <c r="BM28" s="40"/>
      <c r="BN28" s="41"/>
      <c r="BO28" s="42"/>
      <c r="BP28" s="280">
        <v>1</v>
      </c>
      <c r="BQ28" s="281" t="e">
        <f>B28</f>
        <v>#VALUE!</v>
      </c>
      <c r="BR28" s="262" t="s">
        <v>138</v>
      </c>
      <c r="BS28" s="263"/>
      <c r="BT28" s="264"/>
      <c r="BU28" s="101" t="e">
        <v>#VALUE!</v>
      </c>
      <c r="BV28" s="285" t="e">
        <v>#VALUE!</v>
      </c>
      <c r="BW28" s="286"/>
      <c r="BX28" s="287"/>
      <c r="BY28" s="288"/>
      <c r="BZ28" s="97"/>
      <c r="CA28" s="48">
        <f>IF(AG30&lt;AH30,AI30,IF(AH30&lt;AG30,AI30," "))</f>
        <v>1</v>
      </c>
      <c r="CB28" s="100"/>
      <c r="CC28" s="104"/>
      <c r="CD28" s="48">
        <f>IF(AG28&lt;AH28,AI28,IF(AH28&lt;AG28,AI28," "))</f>
        <v>2</v>
      </c>
      <c r="CE28" s="103"/>
      <c r="CF28" s="100"/>
      <c r="CG28" s="48">
        <f>IF(AG32&lt;AH32,AI32,IF(AH32&lt;AG32,AI32," "))</f>
        <v>1</v>
      </c>
      <c r="CH28" s="103"/>
      <c r="CI28" s="107"/>
      <c r="CJ28" s="273">
        <f>BE28</f>
        <v>4</v>
      </c>
      <c r="CK28" s="251"/>
      <c r="CL28" s="252">
        <f>IF(BF29="",BF28,BF29)</f>
        <v>3</v>
      </c>
      <c r="CO28" s="304"/>
      <c r="CP28" s="304"/>
      <c r="CQ28" s="304"/>
    </row>
    <row r="29" spans="1:96" ht="14.4">
      <c r="A29" s="23">
        <v>2</v>
      </c>
      <c r="B29" s="24" t="e">
        <v>#VALUE!</v>
      </c>
      <c r="C29" s="25">
        <v>2</v>
      </c>
      <c r="D29" s="25">
        <v>4</v>
      </c>
      <c r="E29" s="26">
        <v>11</v>
      </c>
      <c r="F29" s="27">
        <v>7</v>
      </c>
      <c r="G29" s="28">
        <v>7</v>
      </c>
      <c r="H29" s="29">
        <v>11</v>
      </c>
      <c r="I29" s="26">
        <v>11</v>
      </c>
      <c r="J29" s="27">
        <v>9</v>
      </c>
      <c r="K29" s="28">
        <v>11</v>
      </c>
      <c r="L29" s="29">
        <v>6</v>
      </c>
      <c r="M29" s="26"/>
      <c r="N29" s="27"/>
      <c r="O29" s="28"/>
      <c r="P29" s="29"/>
      <c r="Q29" s="26"/>
      <c r="R29" s="27"/>
      <c r="S29" s="30">
        <f t="shared" si="77"/>
        <v>1</v>
      </c>
      <c r="T29" s="30">
        <f t="shared" si="78"/>
        <v>0</v>
      </c>
      <c r="U29" s="30">
        <f t="shared" si="79"/>
        <v>0</v>
      </c>
      <c r="V29" s="30">
        <f t="shared" si="80"/>
        <v>1</v>
      </c>
      <c r="W29" s="30">
        <f t="shared" si="81"/>
        <v>1</v>
      </c>
      <c r="X29" s="30">
        <f t="shared" si="82"/>
        <v>0</v>
      </c>
      <c r="Y29" s="30">
        <f t="shared" si="83"/>
        <v>1</v>
      </c>
      <c r="Z29" s="30">
        <f t="shared" si="84"/>
        <v>0</v>
      </c>
      <c r="AA29" s="30">
        <f t="shared" si="85"/>
        <v>0</v>
      </c>
      <c r="AB29" s="30">
        <f t="shared" si="86"/>
        <v>0</v>
      </c>
      <c r="AC29" s="30">
        <f t="shared" si="87"/>
        <v>0</v>
      </c>
      <c r="AD29" s="30">
        <f t="shared" si="88"/>
        <v>0</v>
      </c>
      <c r="AE29" s="30">
        <f t="shared" si="89"/>
        <v>0</v>
      </c>
      <c r="AF29" s="30">
        <f t="shared" si="90"/>
        <v>0</v>
      </c>
      <c r="AG29" s="31">
        <f t="shared" si="91"/>
        <v>3</v>
      </c>
      <c r="AH29" s="31">
        <f t="shared" si="91"/>
        <v>1</v>
      </c>
      <c r="AI29" s="32">
        <f t="shared" si="92"/>
        <v>2</v>
      </c>
      <c r="AJ29" s="32">
        <f t="shared" si="93"/>
        <v>1</v>
      </c>
      <c r="AK29" s="33">
        <f t="shared" si="94"/>
        <v>7</v>
      </c>
      <c r="AL29" s="33">
        <f t="shared" si="95"/>
        <v>-7</v>
      </c>
      <c r="AM29" s="33">
        <f t="shared" si="96"/>
        <v>9</v>
      </c>
      <c r="AN29" s="33">
        <f t="shared" si="97"/>
        <v>6</v>
      </c>
      <c r="AO29" s="33" t="str">
        <f t="shared" si="98"/>
        <v/>
      </c>
      <c r="AP29" s="33" t="str">
        <f t="shared" si="99"/>
        <v/>
      </c>
      <c r="AQ29" s="33" t="str">
        <f t="shared" si="100"/>
        <v/>
      </c>
      <c r="AR29" s="34" t="str">
        <f t="shared" si="101"/>
        <v>3 - 1</v>
      </c>
      <c r="AS29" s="35" t="str">
        <f t="shared" si="102"/>
        <v>7,-7,9,6</v>
      </c>
      <c r="AT29" s="32">
        <f t="shared" si="103"/>
        <v>1</v>
      </c>
      <c r="AU29" s="32">
        <f t="shared" si="104"/>
        <v>2</v>
      </c>
      <c r="AV29" s="33">
        <f t="shared" si="105"/>
        <v>-7</v>
      </c>
      <c r="AW29" s="33">
        <f t="shared" si="106"/>
        <v>7</v>
      </c>
      <c r="AX29" s="33">
        <f t="shared" si="107"/>
        <v>-9</v>
      </c>
      <c r="AY29" s="33">
        <f t="shared" si="108"/>
        <v>-6</v>
      </c>
      <c r="AZ29" s="33" t="str">
        <f t="shared" si="109"/>
        <v/>
      </c>
      <c r="BA29" s="33" t="str">
        <f t="shared" si="110"/>
        <v/>
      </c>
      <c r="BB29" s="33" t="str">
        <f t="shared" si="111"/>
        <v/>
      </c>
      <c r="BC29" s="34" t="str">
        <f t="shared" si="112"/>
        <v>1 - 3</v>
      </c>
      <c r="BD29" s="35" t="str">
        <f t="shared" si="113"/>
        <v>-7,7,-9,-6</v>
      </c>
      <c r="BE29" s="44"/>
      <c r="BF29" s="44"/>
      <c r="BG29" s="37" t="e">
        <f>SUMIF(A28:A31,C29,B28:B31)</f>
        <v>#VALUE!</v>
      </c>
      <c r="BH29" s="38" t="e">
        <f>SUMIF(A28:A31,D29,B28:B31)</f>
        <v>#VALUE!</v>
      </c>
      <c r="BI29" s="10">
        <f t="shared" si="114"/>
        <v>3</v>
      </c>
      <c r="BJ29" s="11">
        <f>1+BJ28</f>
        <v>14</v>
      </c>
      <c r="BK29" s="39">
        <v>1</v>
      </c>
      <c r="BL29" s="62" t="str">
        <f t="shared" si="115"/>
        <v>2 - 4</v>
      </c>
      <c r="BM29" s="40"/>
      <c r="BN29" s="41"/>
      <c r="BO29" s="42"/>
      <c r="BP29" s="280"/>
      <c r="BQ29" s="274"/>
      <c r="BR29" s="283" t="s">
        <v>82</v>
      </c>
      <c r="BS29" s="283"/>
      <c r="BT29" s="283"/>
      <c r="BU29" s="45" t="e">
        <v>#VALUE!</v>
      </c>
      <c r="BV29" s="275"/>
      <c r="BW29" s="270"/>
      <c r="BX29" s="271"/>
      <c r="BY29" s="272"/>
      <c r="BZ29" s="277" t="str">
        <f>IF(AI30&lt;AJ30,AR30,IF(AJ30&lt;AI30,AS30," "))</f>
        <v>1 - 3</v>
      </c>
      <c r="CA29" s="277"/>
      <c r="CB29" s="277"/>
      <c r="CC29" s="256" t="str">
        <f>IF(AI28&lt;AJ28,AR28,IF(AJ28&lt;AI28,AS28," "))</f>
        <v>3,10,10</v>
      </c>
      <c r="CD29" s="257"/>
      <c r="CE29" s="258"/>
      <c r="CF29" s="277" t="str">
        <f>IF(AI32&lt;AJ32,AR32,IF(AJ32&lt;AI32,AS32," "))</f>
        <v>0 - 3</v>
      </c>
      <c r="CG29" s="277"/>
      <c r="CH29" s="305"/>
      <c r="CI29" s="108"/>
      <c r="CJ29" s="273"/>
      <c r="CK29" s="251"/>
      <c r="CL29" s="252"/>
      <c r="CO29" s="304"/>
      <c r="CP29" s="304"/>
      <c r="CQ29" s="304"/>
    </row>
    <row r="30" spans="1:96" ht="14.4">
      <c r="A30" s="23">
        <v>3</v>
      </c>
      <c r="B30" s="24" t="e">
        <v>#VALUE!</v>
      </c>
      <c r="C30" s="25">
        <v>1</v>
      </c>
      <c r="D30" s="25">
        <v>2</v>
      </c>
      <c r="E30" s="26">
        <v>8</v>
      </c>
      <c r="F30" s="27">
        <v>11</v>
      </c>
      <c r="G30" s="28">
        <v>13</v>
      </c>
      <c r="H30" s="29">
        <v>15</v>
      </c>
      <c r="I30" s="26">
        <v>12</v>
      </c>
      <c r="J30" s="27">
        <v>10</v>
      </c>
      <c r="K30" s="28">
        <v>5</v>
      </c>
      <c r="L30" s="29">
        <v>11</v>
      </c>
      <c r="M30" s="26"/>
      <c r="N30" s="27"/>
      <c r="O30" s="28"/>
      <c r="P30" s="29"/>
      <c r="Q30" s="26"/>
      <c r="R30" s="27"/>
      <c r="S30" s="30">
        <f t="shared" si="77"/>
        <v>0</v>
      </c>
      <c r="T30" s="30">
        <f t="shared" si="78"/>
        <v>1</v>
      </c>
      <c r="U30" s="30">
        <f t="shared" si="79"/>
        <v>0</v>
      </c>
      <c r="V30" s="30">
        <f t="shared" si="80"/>
        <v>1</v>
      </c>
      <c r="W30" s="30">
        <f t="shared" si="81"/>
        <v>1</v>
      </c>
      <c r="X30" s="30">
        <f t="shared" si="82"/>
        <v>0</v>
      </c>
      <c r="Y30" s="30">
        <f t="shared" si="83"/>
        <v>0</v>
      </c>
      <c r="Z30" s="30">
        <f t="shared" si="84"/>
        <v>1</v>
      </c>
      <c r="AA30" s="30">
        <f t="shared" si="85"/>
        <v>0</v>
      </c>
      <c r="AB30" s="30">
        <f t="shared" si="86"/>
        <v>0</v>
      </c>
      <c r="AC30" s="30">
        <f t="shared" si="87"/>
        <v>0</v>
      </c>
      <c r="AD30" s="30">
        <f t="shared" si="88"/>
        <v>0</v>
      </c>
      <c r="AE30" s="30">
        <f t="shared" si="89"/>
        <v>0</v>
      </c>
      <c r="AF30" s="30">
        <f t="shared" si="90"/>
        <v>0</v>
      </c>
      <c r="AG30" s="31">
        <f t="shared" si="91"/>
        <v>1</v>
      </c>
      <c r="AH30" s="31">
        <f t="shared" si="91"/>
        <v>3</v>
      </c>
      <c r="AI30" s="32">
        <f t="shared" si="92"/>
        <v>1</v>
      </c>
      <c r="AJ30" s="32">
        <f t="shared" si="93"/>
        <v>2</v>
      </c>
      <c r="AK30" s="33">
        <f t="shared" si="94"/>
        <v>-8</v>
      </c>
      <c r="AL30" s="33">
        <f t="shared" si="95"/>
        <v>-13</v>
      </c>
      <c r="AM30" s="33">
        <f t="shared" si="96"/>
        <v>10</v>
      </c>
      <c r="AN30" s="33">
        <f t="shared" si="97"/>
        <v>-5</v>
      </c>
      <c r="AO30" s="33" t="str">
        <f t="shared" si="98"/>
        <v/>
      </c>
      <c r="AP30" s="33" t="str">
        <f t="shared" si="99"/>
        <v/>
      </c>
      <c r="AQ30" s="33" t="str">
        <f t="shared" si="100"/>
        <v/>
      </c>
      <c r="AR30" s="34" t="str">
        <f t="shared" si="101"/>
        <v>1 - 3</v>
      </c>
      <c r="AS30" s="35" t="str">
        <f t="shared" si="102"/>
        <v>-8,-13,10,-5</v>
      </c>
      <c r="AT30" s="32">
        <f t="shared" si="103"/>
        <v>2</v>
      </c>
      <c r="AU30" s="32">
        <f t="shared" si="104"/>
        <v>1</v>
      </c>
      <c r="AV30" s="33">
        <f t="shared" si="105"/>
        <v>8</v>
      </c>
      <c r="AW30" s="33">
        <f t="shared" si="106"/>
        <v>13</v>
      </c>
      <c r="AX30" s="33">
        <f t="shared" si="107"/>
        <v>-10</v>
      </c>
      <c r="AY30" s="33">
        <f t="shared" si="108"/>
        <v>5</v>
      </c>
      <c r="AZ30" s="33" t="str">
        <f t="shared" si="109"/>
        <v/>
      </c>
      <c r="BA30" s="33" t="str">
        <f t="shared" si="110"/>
        <v/>
      </c>
      <c r="BB30" s="33" t="str">
        <f t="shared" si="111"/>
        <v/>
      </c>
      <c r="BC30" s="34" t="str">
        <f t="shared" si="112"/>
        <v>3 - 1</v>
      </c>
      <c r="BD30" s="35" t="str">
        <f t="shared" si="113"/>
        <v>8,13,-10,5</v>
      </c>
      <c r="BE30" s="36">
        <f>SUMIF(C28:C35,2,AI28:AI35)+SUMIF(D28:D35,2,AJ28:AJ35)</f>
        <v>6</v>
      </c>
      <c r="BF30" s="36">
        <f>IF(BE30&lt;&gt;0,RANK(BE30,BE28:BE34),"")</f>
        <v>1</v>
      </c>
      <c r="BG30" s="37" t="e">
        <f>SUMIF(A28:A31,C30,B28:B31)</f>
        <v>#VALUE!</v>
      </c>
      <c r="BH30" s="38" t="e">
        <f>SUMIF(A28:A31,D30,B28:B31)</f>
        <v>#VALUE!</v>
      </c>
      <c r="BI30" s="10">
        <f t="shared" si="114"/>
        <v>3</v>
      </c>
      <c r="BJ30" s="11">
        <f>1+BJ29</f>
        <v>15</v>
      </c>
      <c r="BK30" s="39">
        <v>2</v>
      </c>
      <c r="BL30" s="63" t="s">
        <v>25</v>
      </c>
      <c r="BM30" s="40" t="s">
        <v>135</v>
      </c>
      <c r="BN30" s="46" t="s">
        <v>27</v>
      </c>
      <c r="BO30" s="47">
        <v>5</v>
      </c>
      <c r="BP30" s="259">
        <v>2</v>
      </c>
      <c r="BQ30" s="260" t="e">
        <f>B29</f>
        <v>#VALUE!</v>
      </c>
      <c r="BR30" s="262" t="s">
        <v>136</v>
      </c>
      <c r="BS30" s="263"/>
      <c r="BT30" s="264"/>
      <c r="BU30" s="43" t="e">
        <v>#VALUE!</v>
      </c>
      <c r="BV30" s="278" t="e">
        <v>#VALUE!</v>
      </c>
      <c r="BW30" s="99"/>
      <c r="BX30" s="48">
        <f>IF(AG30&lt;AH30,AT30,IF(AH30&lt;AG30,AT30," "))</f>
        <v>2</v>
      </c>
      <c r="BY30" s="100"/>
      <c r="BZ30" s="267"/>
      <c r="CA30" s="268"/>
      <c r="CB30" s="269"/>
      <c r="CC30" s="100"/>
      <c r="CD30" s="48">
        <f>IF(AG33&lt;AH33,AI33,IF(AH33&lt;AG33,AI33," "))</f>
        <v>2</v>
      </c>
      <c r="CE30" s="100"/>
      <c r="CF30" s="98"/>
      <c r="CG30" s="94">
        <f>IF(AG29&lt;AH29,AI29,IF(AH29&lt;AG29,AI29," "))</f>
        <v>2</v>
      </c>
      <c r="CH30" s="95"/>
      <c r="CI30" s="107"/>
      <c r="CJ30" s="273">
        <f>BE30</f>
        <v>6</v>
      </c>
      <c r="CK30" s="251"/>
      <c r="CL30" s="252">
        <f>IF(BF31="",BF30,BF31)</f>
        <v>1</v>
      </c>
      <c r="CO30" s="304"/>
      <c r="CP30" s="304"/>
      <c r="CQ30" s="304"/>
    </row>
    <row r="31" spans="1:96" ht="14.4">
      <c r="A31" s="23">
        <v>4</v>
      </c>
      <c r="B31" s="24" t="e">
        <v>#VALUE!</v>
      </c>
      <c r="C31" s="25">
        <v>3</v>
      </c>
      <c r="D31" s="25">
        <v>4</v>
      </c>
      <c r="E31" s="26">
        <v>6</v>
      </c>
      <c r="F31" s="27">
        <v>11</v>
      </c>
      <c r="G31" s="28">
        <v>11</v>
      </c>
      <c r="H31" s="29">
        <v>9</v>
      </c>
      <c r="I31" s="26">
        <v>7</v>
      </c>
      <c r="J31" s="27">
        <v>11</v>
      </c>
      <c r="K31" s="28">
        <v>12</v>
      </c>
      <c r="L31" s="29">
        <v>14</v>
      </c>
      <c r="M31" s="26"/>
      <c r="N31" s="27"/>
      <c r="O31" s="28"/>
      <c r="P31" s="29"/>
      <c r="Q31" s="26"/>
      <c r="R31" s="27"/>
      <c r="S31" s="30">
        <f t="shared" si="77"/>
        <v>0</v>
      </c>
      <c r="T31" s="30">
        <f t="shared" si="78"/>
        <v>1</v>
      </c>
      <c r="U31" s="30">
        <f t="shared" si="79"/>
        <v>1</v>
      </c>
      <c r="V31" s="30">
        <f t="shared" si="80"/>
        <v>0</v>
      </c>
      <c r="W31" s="30">
        <f t="shared" si="81"/>
        <v>0</v>
      </c>
      <c r="X31" s="30">
        <f t="shared" si="82"/>
        <v>1</v>
      </c>
      <c r="Y31" s="30">
        <f t="shared" si="83"/>
        <v>0</v>
      </c>
      <c r="Z31" s="30">
        <f t="shared" si="84"/>
        <v>1</v>
      </c>
      <c r="AA31" s="30">
        <f t="shared" si="85"/>
        <v>0</v>
      </c>
      <c r="AB31" s="30">
        <f t="shared" si="86"/>
        <v>0</v>
      </c>
      <c r="AC31" s="30">
        <f t="shared" si="87"/>
        <v>0</v>
      </c>
      <c r="AD31" s="30">
        <f t="shared" si="88"/>
        <v>0</v>
      </c>
      <c r="AE31" s="30">
        <f t="shared" si="89"/>
        <v>0</v>
      </c>
      <c r="AF31" s="30">
        <f t="shared" si="90"/>
        <v>0</v>
      </c>
      <c r="AG31" s="31">
        <f t="shared" si="91"/>
        <v>1</v>
      </c>
      <c r="AH31" s="31">
        <f t="shared" si="91"/>
        <v>3</v>
      </c>
      <c r="AI31" s="32">
        <f t="shared" si="92"/>
        <v>1</v>
      </c>
      <c r="AJ31" s="32">
        <f t="shared" si="93"/>
        <v>2</v>
      </c>
      <c r="AK31" s="33">
        <f t="shared" si="94"/>
        <v>-6</v>
      </c>
      <c r="AL31" s="33">
        <f t="shared" si="95"/>
        <v>9</v>
      </c>
      <c r="AM31" s="33">
        <f t="shared" si="96"/>
        <v>-7</v>
      </c>
      <c r="AN31" s="33">
        <f t="shared" si="97"/>
        <v>-12</v>
      </c>
      <c r="AO31" s="33" t="str">
        <f t="shared" si="98"/>
        <v/>
      </c>
      <c r="AP31" s="33" t="str">
        <f t="shared" si="99"/>
        <v/>
      </c>
      <c r="AQ31" s="33" t="str">
        <f t="shared" si="100"/>
        <v/>
      </c>
      <c r="AR31" s="34" t="str">
        <f t="shared" si="101"/>
        <v>1 - 3</v>
      </c>
      <c r="AS31" s="35" t="str">
        <f t="shared" si="102"/>
        <v>-6,9,-7,-12</v>
      </c>
      <c r="AT31" s="32">
        <f t="shared" si="103"/>
        <v>2</v>
      </c>
      <c r="AU31" s="32">
        <f t="shared" si="104"/>
        <v>1</v>
      </c>
      <c r="AV31" s="33">
        <f t="shared" si="105"/>
        <v>6</v>
      </c>
      <c r="AW31" s="33">
        <f t="shared" si="106"/>
        <v>-9</v>
      </c>
      <c r="AX31" s="33">
        <f t="shared" si="107"/>
        <v>7</v>
      </c>
      <c r="AY31" s="33">
        <f t="shared" si="108"/>
        <v>12</v>
      </c>
      <c r="AZ31" s="33" t="str">
        <f t="shared" si="109"/>
        <v/>
      </c>
      <c r="BA31" s="33" t="str">
        <f t="shared" si="110"/>
        <v/>
      </c>
      <c r="BB31" s="33" t="str">
        <f t="shared" si="111"/>
        <v/>
      </c>
      <c r="BC31" s="34" t="str">
        <f t="shared" si="112"/>
        <v>3 - 1</v>
      </c>
      <c r="BD31" s="35" t="str">
        <f t="shared" si="113"/>
        <v>6,-9,7,12</v>
      </c>
      <c r="BE31" s="44"/>
      <c r="BF31" s="44"/>
      <c r="BG31" s="37" t="e">
        <f>SUMIF(A28:A31,C31,B28:B31)</f>
        <v>#VALUE!</v>
      </c>
      <c r="BH31" s="38" t="e">
        <f>SUMIF(A28:A31,D31,B28:B31)</f>
        <v>#VALUE!</v>
      </c>
      <c r="BI31" s="10">
        <f t="shared" si="114"/>
        <v>3</v>
      </c>
      <c r="BJ31" s="11">
        <f>1+BJ30</f>
        <v>16</v>
      </c>
      <c r="BK31" s="39">
        <v>2</v>
      </c>
      <c r="BL31" s="63" t="s">
        <v>26</v>
      </c>
      <c r="BM31" s="40" t="s">
        <v>135</v>
      </c>
      <c r="BN31" s="46" t="s">
        <v>28</v>
      </c>
      <c r="BO31" s="47">
        <v>5</v>
      </c>
      <c r="BP31" s="259"/>
      <c r="BQ31" s="274"/>
      <c r="BR31" s="253" t="s">
        <v>137</v>
      </c>
      <c r="BS31" s="254"/>
      <c r="BT31" s="255"/>
      <c r="BU31" s="45" t="e">
        <v>#VALUE!</v>
      </c>
      <c r="BV31" s="279"/>
      <c r="BW31" s="276" t="str">
        <f>IF(AI30&gt;AJ30,BC30,IF(AJ30&gt;AI30,BD30," "))</f>
        <v>8,13,-10,5</v>
      </c>
      <c r="BX31" s="277"/>
      <c r="BY31" s="277"/>
      <c r="BZ31" s="270"/>
      <c r="CA31" s="271"/>
      <c r="CB31" s="272"/>
      <c r="CC31" s="277" t="str">
        <f>IF(AI33&lt;AJ33,AR33,IF(AJ33&lt;AI33,AS33," "))</f>
        <v>3,8,11</v>
      </c>
      <c r="CD31" s="277"/>
      <c r="CE31" s="277"/>
      <c r="CF31" s="256" t="str">
        <f>IF(AI29&lt;AJ29,AR29,IF(AJ29&lt;AI29,AS29," "))</f>
        <v>7,-7,9,6</v>
      </c>
      <c r="CG31" s="257"/>
      <c r="CH31" s="258"/>
      <c r="CI31" s="108"/>
      <c r="CJ31" s="273"/>
      <c r="CK31" s="251"/>
      <c r="CL31" s="252"/>
      <c r="CO31" s="304"/>
      <c r="CP31" s="304"/>
      <c r="CQ31" s="304"/>
    </row>
    <row r="32" spans="1:96" ht="14.4">
      <c r="A32" s="23">
        <v>5</v>
      </c>
      <c r="B32" s="49"/>
      <c r="C32" s="25">
        <v>1</v>
      </c>
      <c r="D32" s="25">
        <v>4</v>
      </c>
      <c r="E32" s="26">
        <v>5</v>
      </c>
      <c r="F32" s="27">
        <v>11</v>
      </c>
      <c r="G32" s="28">
        <v>9</v>
      </c>
      <c r="H32" s="29">
        <v>11</v>
      </c>
      <c r="I32" s="26">
        <v>4</v>
      </c>
      <c r="J32" s="27">
        <v>11</v>
      </c>
      <c r="K32" s="28"/>
      <c r="L32" s="29"/>
      <c r="M32" s="26"/>
      <c r="N32" s="27"/>
      <c r="O32" s="28"/>
      <c r="P32" s="29"/>
      <c r="Q32" s="26"/>
      <c r="R32" s="27"/>
      <c r="S32" s="30">
        <f t="shared" si="77"/>
        <v>0</v>
      </c>
      <c r="T32" s="30">
        <f t="shared" si="78"/>
        <v>1</v>
      </c>
      <c r="U32" s="30">
        <f t="shared" si="79"/>
        <v>0</v>
      </c>
      <c r="V32" s="30">
        <f t="shared" si="80"/>
        <v>1</v>
      </c>
      <c r="W32" s="30">
        <f t="shared" si="81"/>
        <v>0</v>
      </c>
      <c r="X32" s="30">
        <f t="shared" si="82"/>
        <v>1</v>
      </c>
      <c r="Y32" s="30">
        <f t="shared" si="83"/>
        <v>0</v>
      </c>
      <c r="Z32" s="30">
        <f t="shared" si="84"/>
        <v>0</v>
      </c>
      <c r="AA32" s="30">
        <f t="shared" si="85"/>
        <v>0</v>
      </c>
      <c r="AB32" s="30">
        <f t="shared" si="86"/>
        <v>0</v>
      </c>
      <c r="AC32" s="30">
        <f t="shared" si="87"/>
        <v>0</v>
      </c>
      <c r="AD32" s="30">
        <f t="shared" si="88"/>
        <v>0</v>
      </c>
      <c r="AE32" s="30">
        <f t="shared" si="89"/>
        <v>0</v>
      </c>
      <c r="AF32" s="30">
        <f t="shared" si="90"/>
        <v>0</v>
      </c>
      <c r="AG32" s="31">
        <f t="shared" si="91"/>
        <v>0</v>
      </c>
      <c r="AH32" s="31">
        <f t="shared" si="91"/>
        <v>3</v>
      </c>
      <c r="AI32" s="32">
        <f t="shared" si="92"/>
        <v>1</v>
      </c>
      <c r="AJ32" s="32">
        <f t="shared" si="93"/>
        <v>2</v>
      </c>
      <c r="AK32" s="33">
        <f t="shared" si="94"/>
        <v>-5</v>
      </c>
      <c r="AL32" s="33">
        <f t="shared" si="95"/>
        <v>-9</v>
      </c>
      <c r="AM32" s="33">
        <f t="shared" si="96"/>
        <v>-4</v>
      </c>
      <c r="AN32" s="33" t="str">
        <f t="shared" si="97"/>
        <v/>
      </c>
      <c r="AO32" s="33" t="str">
        <f t="shared" si="98"/>
        <v/>
      </c>
      <c r="AP32" s="33" t="str">
        <f t="shared" si="99"/>
        <v/>
      </c>
      <c r="AQ32" s="33" t="str">
        <f t="shared" si="100"/>
        <v/>
      </c>
      <c r="AR32" s="34" t="str">
        <f t="shared" si="101"/>
        <v>0 - 3</v>
      </c>
      <c r="AS32" s="35" t="str">
        <f t="shared" si="102"/>
        <v>-5,-9,-4</v>
      </c>
      <c r="AT32" s="32">
        <f t="shared" si="103"/>
        <v>2</v>
      </c>
      <c r="AU32" s="32">
        <f t="shared" si="104"/>
        <v>1</v>
      </c>
      <c r="AV32" s="33">
        <f t="shared" si="105"/>
        <v>5</v>
      </c>
      <c r="AW32" s="33">
        <f t="shared" si="106"/>
        <v>9</v>
      </c>
      <c r="AX32" s="33">
        <f t="shared" si="107"/>
        <v>4</v>
      </c>
      <c r="AY32" s="33" t="str">
        <f t="shared" si="108"/>
        <v/>
      </c>
      <c r="AZ32" s="33" t="str">
        <f t="shared" si="109"/>
        <v/>
      </c>
      <c r="BA32" s="33" t="str">
        <f t="shared" si="110"/>
        <v/>
      </c>
      <c r="BB32" s="33" t="str">
        <f t="shared" si="111"/>
        <v/>
      </c>
      <c r="BC32" s="34" t="str">
        <f t="shared" si="112"/>
        <v>3 - 0</v>
      </c>
      <c r="BD32" s="35" t="str">
        <f t="shared" si="113"/>
        <v>5, 9, 4</v>
      </c>
      <c r="BE32" s="36">
        <f>SUMIF(C28:C35,3,AI28:AI35)+SUMIF(D28:D35,3,AJ28:AJ35)</f>
        <v>3</v>
      </c>
      <c r="BF32" s="36">
        <f>IF(BE32&lt;&gt;0,RANK(BE32,BE28:BE34),"")</f>
        <v>4</v>
      </c>
      <c r="BG32" s="37" t="e">
        <f>SUMIF(A28:A31,C32,B28:B31)</f>
        <v>#VALUE!</v>
      </c>
      <c r="BH32" s="38" t="e">
        <f>SUMIF(A28:A31,D32,B28:B31)</f>
        <v>#VALUE!</v>
      </c>
      <c r="BI32" s="10">
        <f t="shared" si="114"/>
        <v>3</v>
      </c>
      <c r="BJ32" s="11">
        <f>1+BJ31</f>
        <v>17</v>
      </c>
      <c r="BK32" s="39">
        <v>3</v>
      </c>
      <c r="BL32" s="64" t="s">
        <v>23</v>
      </c>
      <c r="BM32" s="40" t="s">
        <v>135</v>
      </c>
      <c r="BN32" s="41" t="s">
        <v>29</v>
      </c>
      <c r="BO32" s="42">
        <v>5</v>
      </c>
      <c r="BP32" s="259">
        <v>3</v>
      </c>
      <c r="BQ32" s="260" t="e">
        <f>B30</f>
        <v>#VALUE!</v>
      </c>
      <c r="BR32" s="283" t="s">
        <v>87</v>
      </c>
      <c r="BS32" s="283"/>
      <c r="BT32" s="283"/>
      <c r="BU32" s="43" t="e">
        <v>#VALUE!</v>
      </c>
      <c r="BV32" s="265" t="e">
        <v>#VALUE!</v>
      </c>
      <c r="BW32" s="93"/>
      <c r="BX32" s="94">
        <f>IF(AG28&lt;AH28,AT28,IF(AH28&lt;AG28,AT28," "))</f>
        <v>1</v>
      </c>
      <c r="BY32" s="95"/>
      <c r="BZ32" s="100"/>
      <c r="CA32" s="48">
        <f>IF(AG33&lt;AH33,AT33,IF(AH33&lt;AG33,AT33," "))</f>
        <v>1</v>
      </c>
      <c r="CB32" s="100"/>
      <c r="CC32" s="267"/>
      <c r="CD32" s="268"/>
      <c r="CE32" s="269"/>
      <c r="CF32" s="97"/>
      <c r="CG32" s="48">
        <f>IF(AG31&lt;AH31,AI31,IF(AH31&lt;AG31,AI31," "))</f>
        <v>1</v>
      </c>
      <c r="CH32" s="103"/>
      <c r="CI32" s="107"/>
      <c r="CJ32" s="273">
        <f>BE32</f>
        <v>3</v>
      </c>
      <c r="CK32" s="251"/>
      <c r="CL32" s="252">
        <f>IF(BF33="",BF32,BF33)</f>
        <v>4</v>
      </c>
    </row>
    <row r="33" spans="1:95" ht="14.4">
      <c r="A33" s="23">
        <v>6</v>
      </c>
      <c r="C33" s="25">
        <v>2</v>
      </c>
      <c r="D33" s="25">
        <v>3</v>
      </c>
      <c r="E33" s="26">
        <v>11</v>
      </c>
      <c r="F33" s="27">
        <v>3</v>
      </c>
      <c r="G33" s="28">
        <v>11</v>
      </c>
      <c r="H33" s="29">
        <v>8</v>
      </c>
      <c r="I33" s="26">
        <v>13</v>
      </c>
      <c r="J33" s="27">
        <v>11</v>
      </c>
      <c r="K33" s="28"/>
      <c r="L33" s="29"/>
      <c r="M33" s="26"/>
      <c r="N33" s="27"/>
      <c r="O33" s="28"/>
      <c r="P33" s="29"/>
      <c r="Q33" s="26"/>
      <c r="R33" s="27"/>
      <c r="S33" s="30">
        <f t="shared" si="77"/>
        <v>1</v>
      </c>
      <c r="T33" s="30">
        <f t="shared" si="78"/>
        <v>0</v>
      </c>
      <c r="U33" s="30">
        <f t="shared" si="79"/>
        <v>1</v>
      </c>
      <c r="V33" s="30">
        <f t="shared" si="80"/>
        <v>0</v>
      </c>
      <c r="W33" s="30">
        <f t="shared" si="81"/>
        <v>1</v>
      </c>
      <c r="X33" s="30">
        <f t="shared" si="82"/>
        <v>0</v>
      </c>
      <c r="Y33" s="30">
        <f t="shared" si="83"/>
        <v>0</v>
      </c>
      <c r="Z33" s="30">
        <f t="shared" si="84"/>
        <v>0</v>
      </c>
      <c r="AA33" s="30">
        <f t="shared" si="85"/>
        <v>0</v>
      </c>
      <c r="AB33" s="30">
        <f t="shared" si="86"/>
        <v>0</v>
      </c>
      <c r="AC33" s="30">
        <f t="shared" si="87"/>
        <v>0</v>
      </c>
      <c r="AD33" s="30">
        <f t="shared" si="88"/>
        <v>0</v>
      </c>
      <c r="AE33" s="30">
        <f t="shared" si="89"/>
        <v>0</v>
      </c>
      <c r="AF33" s="30">
        <f t="shared" si="90"/>
        <v>0</v>
      </c>
      <c r="AG33" s="31">
        <f t="shared" si="91"/>
        <v>3</v>
      </c>
      <c r="AH33" s="31">
        <f t="shared" si="91"/>
        <v>0</v>
      </c>
      <c r="AI33" s="32">
        <f t="shared" si="92"/>
        <v>2</v>
      </c>
      <c r="AJ33" s="32">
        <f t="shared" si="93"/>
        <v>1</v>
      </c>
      <c r="AK33" s="33">
        <f t="shared" si="94"/>
        <v>3</v>
      </c>
      <c r="AL33" s="33">
        <f t="shared" si="95"/>
        <v>8</v>
      </c>
      <c r="AM33" s="33">
        <f t="shared" si="96"/>
        <v>11</v>
      </c>
      <c r="AN33" s="33" t="str">
        <f t="shared" si="97"/>
        <v/>
      </c>
      <c r="AO33" s="33" t="str">
        <f t="shared" si="98"/>
        <v/>
      </c>
      <c r="AP33" s="33" t="str">
        <f t="shared" si="99"/>
        <v/>
      </c>
      <c r="AQ33" s="33" t="str">
        <f t="shared" si="100"/>
        <v/>
      </c>
      <c r="AR33" s="34" t="str">
        <f t="shared" si="101"/>
        <v>3 - 0</v>
      </c>
      <c r="AS33" s="35" t="str">
        <f t="shared" si="102"/>
        <v>3,8,11</v>
      </c>
      <c r="AT33" s="32">
        <f t="shared" si="103"/>
        <v>1</v>
      </c>
      <c r="AU33" s="32">
        <f t="shared" si="104"/>
        <v>2</v>
      </c>
      <c r="AV33" s="33">
        <f t="shared" si="105"/>
        <v>-3</v>
      </c>
      <c r="AW33" s="33">
        <f t="shared" si="106"/>
        <v>-8</v>
      </c>
      <c r="AX33" s="33">
        <f t="shared" si="107"/>
        <v>-11</v>
      </c>
      <c r="AY33" s="33" t="str">
        <f t="shared" si="108"/>
        <v/>
      </c>
      <c r="AZ33" s="33" t="str">
        <f t="shared" si="109"/>
        <v/>
      </c>
      <c r="BA33" s="33" t="str">
        <f t="shared" si="110"/>
        <v/>
      </c>
      <c r="BB33" s="33" t="str">
        <f t="shared" si="111"/>
        <v/>
      </c>
      <c r="BC33" s="34" t="str">
        <f t="shared" si="112"/>
        <v>0 - 3</v>
      </c>
      <c r="BD33" s="35" t="str">
        <f t="shared" si="113"/>
        <v>-3, -8, -11</v>
      </c>
      <c r="BE33" s="44"/>
      <c r="BF33" s="44"/>
      <c r="BG33" s="37" t="e">
        <f>SUMIF(A28:A31,C33,B28:B31)</f>
        <v>#VALUE!</v>
      </c>
      <c r="BH33" s="38" t="e">
        <f>SUMIF(A28:A31,D33,B28:B31)</f>
        <v>#VALUE!</v>
      </c>
      <c r="BI33" s="10">
        <f t="shared" si="114"/>
        <v>3</v>
      </c>
      <c r="BJ33" s="11">
        <f>1+BJ32</f>
        <v>18</v>
      </c>
      <c r="BK33" s="39">
        <v>3</v>
      </c>
      <c r="BL33" s="65" t="s">
        <v>24</v>
      </c>
      <c r="BM33" s="149" t="s">
        <v>135</v>
      </c>
      <c r="BN33" s="50" t="s">
        <v>30</v>
      </c>
      <c r="BO33" s="51">
        <v>5</v>
      </c>
      <c r="BP33" s="259"/>
      <c r="BQ33" s="274"/>
      <c r="BR33" s="283" t="s">
        <v>158</v>
      </c>
      <c r="BS33" s="283"/>
      <c r="BT33" s="283"/>
      <c r="BU33" s="45" t="e">
        <v>#VALUE!</v>
      </c>
      <c r="BV33" s="275"/>
      <c r="BW33" s="256" t="str">
        <f>IF(AI28&gt;AJ28,BC28,IF(AJ28&gt;AI28,BD28," "))</f>
        <v>0 - 3</v>
      </c>
      <c r="BX33" s="257"/>
      <c r="BY33" s="258"/>
      <c r="BZ33" s="277" t="str">
        <f>IF(AI33&gt;AJ33,BC33,IF(AJ33&gt;AI33,BD33," "))</f>
        <v>0 - 3</v>
      </c>
      <c r="CA33" s="277"/>
      <c r="CB33" s="277"/>
      <c r="CC33" s="270"/>
      <c r="CD33" s="271"/>
      <c r="CE33" s="272"/>
      <c r="CF33" s="277" t="str">
        <f>IF(AI31&lt;AJ31,AR31,IF(AJ31&lt;AI31,AS31," "))</f>
        <v>1 - 3</v>
      </c>
      <c r="CG33" s="277"/>
      <c r="CH33" s="305"/>
      <c r="CI33" s="108"/>
      <c r="CJ33" s="273"/>
      <c r="CK33" s="251"/>
      <c r="CL33" s="252"/>
    </row>
    <row r="34" spans="1:95" ht="14.4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V34" s="2"/>
      <c r="AW34" s="2"/>
      <c r="AX34" s="2"/>
      <c r="AY34" s="2"/>
      <c r="AZ34" s="2"/>
      <c r="BE34" s="36">
        <f>SUMIF(C28:C35,4,AI28:AI35)+SUMIF(D28:D35,4,AJ28:AJ35)</f>
        <v>5</v>
      </c>
      <c r="BF34" s="36">
        <f>IF(BE34&lt;&gt;0,RANK(BE34,BE28:BE34),"")</f>
        <v>2</v>
      </c>
      <c r="BG34" s="52"/>
      <c r="BH34" s="52"/>
      <c r="BK34" s="19"/>
      <c r="BP34" s="259">
        <v>4</v>
      </c>
      <c r="BQ34" s="260" t="e">
        <f>B31</f>
        <v>#VALUE!</v>
      </c>
      <c r="BR34" s="262" t="s">
        <v>164</v>
      </c>
      <c r="BS34" s="263"/>
      <c r="BT34" s="264"/>
      <c r="BU34" s="43" t="e">
        <v>#VALUE!</v>
      </c>
      <c r="BV34" s="278" t="e">
        <v>#VALUE!</v>
      </c>
      <c r="BW34" s="99"/>
      <c r="BX34" s="48">
        <f>IF(AG32&lt;AH32,AT32,IF(AH32&lt;AG32,AT32," "))</f>
        <v>2</v>
      </c>
      <c r="BY34" s="100"/>
      <c r="BZ34" s="96"/>
      <c r="CA34" s="94">
        <f>IF(AG29&lt;AH29,AT29,IF(AH29&lt;AG29,AT29," "))</f>
        <v>1</v>
      </c>
      <c r="CB34" s="95"/>
      <c r="CC34" s="100"/>
      <c r="CD34" s="48">
        <f>IF(AG31&lt;AH31,AT31,IF(AH31&lt;AG31,AT31," "))</f>
        <v>2</v>
      </c>
      <c r="CE34" s="100"/>
      <c r="CF34" s="267"/>
      <c r="CG34" s="268"/>
      <c r="CH34" s="269"/>
      <c r="CI34" s="107"/>
      <c r="CJ34" s="273">
        <f>BE34</f>
        <v>5</v>
      </c>
      <c r="CK34" s="251"/>
      <c r="CL34" s="252">
        <f>IF(BF35="",BF34,BF35)</f>
        <v>2</v>
      </c>
    </row>
    <row r="35" spans="1:95" ht="14.4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V35" s="2"/>
      <c r="AW35" s="2"/>
      <c r="AX35" s="2"/>
      <c r="AY35" s="2"/>
      <c r="AZ35" s="2"/>
      <c r="BE35" s="44"/>
      <c r="BF35" s="44"/>
      <c r="BG35" s="52"/>
      <c r="BH35" s="52"/>
      <c r="BK35" s="59"/>
      <c r="BL35" s="53"/>
      <c r="BM35" s="54"/>
      <c r="BN35" s="55"/>
      <c r="BO35" s="56"/>
      <c r="BP35" s="259"/>
      <c r="BQ35" s="261"/>
      <c r="BR35" s="253" t="s">
        <v>210</v>
      </c>
      <c r="BS35" s="254"/>
      <c r="BT35" s="255"/>
      <c r="BU35" s="57" t="e">
        <v>#VALUE!</v>
      </c>
      <c r="BV35" s="301"/>
      <c r="BW35" s="300" t="str">
        <f>IF(AI32&gt;AJ32,BC32,IF(AJ32&gt;AI32,BD32," "))</f>
        <v>5, 9, 4</v>
      </c>
      <c r="BX35" s="257"/>
      <c r="BY35" s="257"/>
      <c r="BZ35" s="256" t="str">
        <f>IF(AI29&gt;AJ29,BC29,IF(AJ29&gt;AI29,BD29," "))</f>
        <v>1 - 3</v>
      </c>
      <c r="CA35" s="257"/>
      <c r="CB35" s="258"/>
      <c r="CC35" s="257" t="str">
        <f>IF(AI31&gt;AJ31,BC31,IF(AJ31&gt;AI31,BD31," "))</f>
        <v>6,-9,7,12</v>
      </c>
      <c r="CD35" s="257"/>
      <c r="CE35" s="257"/>
      <c r="CF35" s="270"/>
      <c r="CG35" s="271"/>
      <c r="CH35" s="272"/>
      <c r="CI35" s="109"/>
      <c r="CJ35" s="273"/>
      <c r="CK35" s="251"/>
      <c r="CL35" s="252"/>
    </row>
    <row r="36" spans="1:95" ht="16.2">
      <c r="Z36" s="8"/>
      <c r="BK36" s="19"/>
      <c r="BL36" s="289" t="str">
        <f>C37</f>
        <v>Мужчины. Подгруппа D</v>
      </c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</row>
    <row r="37" spans="1:95" ht="14.4">
      <c r="A37" s="12">
        <f>1+A27</f>
        <v>4</v>
      </c>
      <c r="B37" s="13">
        <v>4</v>
      </c>
      <c r="C37" s="14" t="s">
        <v>206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>
        <f>1+R27</f>
        <v>4</v>
      </c>
      <c r="Z37" s="8"/>
      <c r="AR37" s="17" t="e">
        <f>IF(B38=0,0,(IF(B39=0,1,IF(B40=0,2,IF(B41=0,3,IF(B41&gt;0,4))))))</f>
        <v>#VALUE!</v>
      </c>
      <c r="BC37" s="17">
        <f>IF(BE37=15,3,IF(BE37&gt;15,4))</f>
        <v>4</v>
      </c>
      <c r="BE37" s="18">
        <f>SUM(BE38,BE40,BE42,BE44)</f>
        <v>18</v>
      </c>
      <c r="BF37" s="18">
        <f>SUM(BF38,BF40,BF42,BF44)</f>
        <v>8</v>
      </c>
      <c r="BK37" s="19"/>
      <c r="BL37" s="20" t="s">
        <v>6</v>
      </c>
      <c r="BM37" s="21" t="s">
        <v>7</v>
      </c>
      <c r="BN37" s="21" t="s">
        <v>8</v>
      </c>
      <c r="BO37" s="22" t="s">
        <v>9</v>
      </c>
      <c r="BP37" s="105" t="s">
        <v>10</v>
      </c>
      <c r="BQ37" s="290" t="s">
        <v>11</v>
      </c>
      <c r="BR37" s="290"/>
      <c r="BS37" s="290"/>
      <c r="BT37" s="290"/>
      <c r="BU37" s="291" t="s">
        <v>12</v>
      </c>
      <c r="BV37" s="291"/>
      <c r="BW37" s="292">
        <v>1</v>
      </c>
      <c r="BX37" s="292"/>
      <c r="BY37" s="292"/>
      <c r="BZ37" s="292">
        <v>2</v>
      </c>
      <c r="CA37" s="292"/>
      <c r="CB37" s="292"/>
      <c r="CC37" s="292">
        <v>3</v>
      </c>
      <c r="CD37" s="292"/>
      <c r="CE37" s="292"/>
      <c r="CF37" s="292">
        <v>4</v>
      </c>
      <c r="CG37" s="292"/>
      <c r="CH37" s="292"/>
      <c r="CI37" s="106"/>
      <c r="CJ37" s="206" t="s">
        <v>1</v>
      </c>
      <c r="CK37" s="206" t="s">
        <v>2</v>
      </c>
      <c r="CL37" s="206" t="s">
        <v>3</v>
      </c>
    </row>
    <row r="38" spans="1:95" ht="14.4">
      <c r="A38" s="23">
        <v>1</v>
      </c>
      <c r="B38" s="24" t="e">
        <v>#VALUE!</v>
      </c>
      <c r="C38" s="25">
        <v>1</v>
      </c>
      <c r="D38" s="25">
        <v>3</v>
      </c>
      <c r="E38" s="26">
        <v>11</v>
      </c>
      <c r="F38" s="27">
        <v>7</v>
      </c>
      <c r="G38" s="28">
        <v>9</v>
      </c>
      <c r="H38" s="29">
        <v>11</v>
      </c>
      <c r="I38" s="26">
        <v>11</v>
      </c>
      <c r="J38" s="27">
        <v>9</v>
      </c>
      <c r="K38" s="28">
        <v>11</v>
      </c>
      <c r="L38" s="29">
        <v>9</v>
      </c>
      <c r="M38" s="26"/>
      <c r="N38" s="27"/>
      <c r="O38" s="28"/>
      <c r="P38" s="29"/>
      <c r="Q38" s="26"/>
      <c r="R38" s="27"/>
      <c r="S38" s="30">
        <f t="shared" ref="S38:S43" si="116">IF(E38="wo",0,IF(F38="wo",1,IF(E38&gt;F38,1,0)))</f>
        <v>1</v>
      </c>
      <c r="T38" s="30">
        <f t="shared" ref="T38:T43" si="117">IF(E38="wo",1,IF(F38="wo",0,IF(F38&gt;E38,1,0)))</f>
        <v>0</v>
      </c>
      <c r="U38" s="30">
        <f t="shared" ref="U38:U43" si="118">IF(G38="wo",0,IF(H38="wo",1,IF(G38&gt;H38,1,0)))</f>
        <v>0</v>
      </c>
      <c r="V38" s="30">
        <f t="shared" ref="V38:V43" si="119">IF(G38="wo",1,IF(H38="wo",0,IF(H38&gt;G38,1,0)))</f>
        <v>1</v>
      </c>
      <c r="W38" s="30">
        <f t="shared" ref="W38:W43" si="120">IF(I38="wo",0,IF(J38="wo",1,IF(I38&gt;J38,1,0)))</f>
        <v>1</v>
      </c>
      <c r="X38" s="30">
        <f t="shared" ref="X38:X43" si="121">IF(I38="wo",1,IF(J38="wo",0,IF(J38&gt;I38,1,0)))</f>
        <v>0</v>
      </c>
      <c r="Y38" s="30">
        <f t="shared" ref="Y38:Y43" si="122">IF(K38="wo",0,IF(L38="wo",1,IF(K38&gt;L38,1,0)))</f>
        <v>1</v>
      </c>
      <c r="Z38" s="30">
        <f t="shared" ref="Z38:Z43" si="123">IF(K38="wo",1,IF(L38="wo",0,IF(L38&gt;K38,1,0)))</f>
        <v>0</v>
      </c>
      <c r="AA38" s="30">
        <f t="shared" ref="AA38:AA43" si="124">IF(M38="wo",0,IF(N38="wo",1,IF(M38&gt;N38,1,0)))</f>
        <v>0</v>
      </c>
      <c r="AB38" s="30">
        <f t="shared" ref="AB38:AB43" si="125">IF(M38="wo",1,IF(N38="wo",0,IF(N38&gt;M38,1,0)))</f>
        <v>0</v>
      </c>
      <c r="AC38" s="30">
        <f t="shared" ref="AC38:AC43" si="126">IF(O38="wo",0,IF(P38="wo",1,IF(O38&gt;P38,1,0)))</f>
        <v>0</v>
      </c>
      <c r="AD38" s="30">
        <f t="shared" ref="AD38:AD43" si="127">IF(O38="wo",1,IF(P38="wo",0,IF(P38&gt;O38,1,0)))</f>
        <v>0</v>
      </c>
      <c r="AE38" s="30">
        <f t="shared" ref="AE38:AE43" si="128">IF(Q38="wo",0,IF(R38="wo",1,IF(Q38&gt;R38,1,0)))</f>
        <v>0</v>
      </c>
      <c r="AF38" s="30">
        <f t="shared" ref="AF38:AF43" si="129">IF(Q38="wo",1,IF(R38="wo",0,IF(R38&gt;Q38,1,0)))</f>
        <v>0</v>
      </c>
      <c r="AG38" s="31">
        <f t="shared" ref="AG38:AH43" si="130">IF(E38="wo","wo",+S38+U38+W38+Y38+AA38+AC38+AE38)</f>
        <v>3</v>
      </c>
      <c r="AH38" s="31">
        <f t="shared" si="130"/>
        <v>1</v>
      </c>
      <c r="AI38" s="32">
        <f t="shared" ref="AI38:AI43" si="131">IF(E38="",0,IF(E38="wo",0,IF(F38="wo",2,IF(AG38=AH38,0,IF(AG38&gt;AH38,2,1)))))</f>
        <v>2</v>
      </c>
      <c r="AJ38" s="32">
        <f t="shared" ref="AJ38:AJ43" si="132">IF(F38="",0,IF(F38="wo",0,IF(E38="wo",2,IF(AH38=AG38,0,IF(AH38&gt;AG38,2,1)))))</f>
        <v>1</v>
      </c>
      <c r="AK38" s="33">
        <f t="shared" ref="AK38:AK43" si="133">IF(E38="","",IF(E38="wo",0,IF(F38="wo",0,IF(E38=F38,"ERROR",IF(E38&gt;F38,F38,-1*E38)))))</f>
        <v>7</v>
      </c>
      <c r="AL38" s="33">
        <f t="shared" ref="AL38:AL43" si="134">IF(G38="","",IF(G38="wo",0,IF(H38="wo",0,IF(G38=H38,"ERROR",IF(G38&gt;H38,H38,-1*G38)))))</f>
        <v>-9</v>
      </c>
      <c r="AM38" s="33">
        <f t="shared" ref="AM38:AM43" si="135">IF(I38="","",IF(I38="wo",0,IF(J38="wo",0,IF(I38=J38,"ERROR",IF(I38&gt;J38,J38,-1*I38)))))</f>
        <v>9</v>
      </c>
      <c r="AN38" s="33">
        <f t="shared" ref="AN38:AN43" si="136">IF(K38="","",IF(K38="wo",0,IF(L38="wo",0,IF(K38=L38,"ERROR",IF(K38&gt;L38,L38,-1*K38)))))</f>
        <v>9</v>
      </c>
      <c r="AO38" s="33" t="str">
        <f t="shared" ref="AO38:AO43" si="137">IF(M38="","",IF(M38="wo",0,IF(N38="wo",0,IF(M38=N38,"ERROR",IF(M38&gt;N38,N38,-1*M38)))))</f>
        <v/>
      </c>
      <c r="AP38" s="33" t="str">
        <f t="shared" ref="AP38:AP43" si="138">IF(O38="","",IF(O38="wo",0,IF(P38="wo",0,IF(O38=P38,"ERROR",IF(O38&gt;P38,P38,-1*O38)))))</f>
        <v/>
      </c>
      <c r="AQ38" s="33" t="str">
        <f t="shared" ref="AQ38:AQ43" si="139">IF(Q38="","",IF(Q38="wo",0,IF(R38="wo",0,IF(Q38=R38,"ERROR",IF(Q38&gt;R38,R38,-1*Q38)))))</f>
        <v/>
      </c>
      <c r="AR38" s="34" t="str">
        <f t="shared" ref="AR38:AR43" si="140">CONCATENATE(AG38," - ",AH38)</f>
        <v>3 - 1</v>
      </c>
      <c r="AS38" s="35" t="str">
        <f t="shared" ref="AS38:AS43" si="141">IF(E38="","",(IF(K38="",AK38&amp;","&amp;AL38&amp;","&amp;AM38,IF(M38="",AK38&amp;","&amp;AL38&amp;","&amp;AM38&amp;","&amp;AN38,IF(O38="",AK38&amp;","&amp;AL38&amp;","&amp;AM38&amp;","&amp;AN38&amp;","&amp;AO38,IF(Q38="",AK38&amp;","&amp;AL38&amp;","&amp;AM38&amp;","&amp;AN38&amp;","&amp;AO38&amp;","&amp;AP38,AK38&amp;","&amp;AL38&amp;","&amp;AM38&amp;","&amp;AN38&amp;","&amp;AO38&amp;","&amp;AP38&amp;","&amp;AQ38))))))</f>
        <v>7,-9,9,9</v>
      </c>
      <c r="AT38" s="32">
        <f t="shared" ref="AT38:AT43" si="142">IF(F38="",0,IF(F38="wo",0,IF(E38="wo",2,IF(AH38=AG38,0,IF(AH38&gt;AG38,2,1)))))</f>
        <v>1</v>
      </c>
      <c r="AU38" s="32">
        <f t="shared" ref="AU38:AU43" si="143">IF(E38="",0,IF(E38="wo",0,IF(F38="wo",2,IF(AG38=AH38,0,IF(AG38&gt;AH38,2,1)))))</f>
        <v>2</v>
      </c>
      <c r="AV38" s="33">
        <f t="shared" ref="AV38:AV43" si="144">IF(F38="","",IF(F38="wo",0,IF(E38="wo",0,IF(F38=E38,"ERROR",IF(F38&gt;E38,E38,-1*F38)))))</f>
        <v>-7</v>
      </c>
      <c r="AW38" s="33">
        <f t="shared" ref="AW38:AW43" si="145">IF(H38="","",IF(H38="wo",0,IF(G38="wo",0,IF(H38=G38,"ERROR",IF(H38&gt;G38,G38,-1*H38)))))</f>
        <v>9</v>
      </c>
      <c r="AX38" s="33">
        <f t="shared" ref="AX38:AX43" si="146">IF(J38="","",IF(J38="wo",0,IF(I38="wo",0,IF(J38=I38,"ERROR",IF(J38&gt;I38,I38,-1*J38)))))</f>
        <v>-9</v>
      </c>
      <c r="AY38" s="33">
        <f t="shared" ref="AY38:AY43" si="147">IF(L38="","",IF(L38="wo",0,IF(K38="wo",0,IF(L38=K38,"ERROR",IF(L38&gt;K38,K38,-1*L38)))))</f>
        <v>-9</v>
      </c>
      <c r="AZ38" s="33" t="str">
        <f t="shared" ref="AZ38:AZ43" si="148">IF(N38="","",IF(N38="wo",0,IF(M38="wo",0,IF(N38=M38,"ERROR",IF(N38&gt;M38,M38,-1*N38)))))</f>
        <v/>
      </c>
      <c r="BA38" s="33" t="str">
        <f t="shared" ref="BA38:BA43" si="149">IF(P38="","",IF(P38="wo",0,IF(O38="wo",0,IF(P38=O38,"ERROR",IF(P38&gt;O38,O38,-1*P38)))))</f>
        <v/>
      </c>
      <c r="BB38" s="33" t="str">
        <f t="shared" ref="BB38:BB43" si="150">IF(R38="","",IF(R38="wo",0,IF(Q38="wo",0,IF(R38=Q38,"ERROR",IF(R38&gt;Q38,Q38,-1*R38)))))</f>
        <v/>
      </c>
      <c r="BC38" s="34" t="str">
        <f t="shared" ref="BC38:BC43" si="151">CONCATENATE(AH38," - ",AG38)</f>
        <v>1 - 3</v>
      </c>
      <c r="BD38" s="35" t="str">
        <f t="shared" ref="BD38:BD43" si="152">IF(E38="","",(IF(K38="",AV38&amp;", "&amp;AW38&amp;", "&amp;AX38,IF(M38="",AV38&amp;","&amp;AW38&amp;","&amp;AX38&amp;","&amp;AY38,IF(O38="",AV38&amp;","&amp;AW38&amp;","&amp;AX38&amp;","&amp;AY38&amp;","&amp;AZ38,IF(Q38="",AV38&amp;","&amp;AW38&amp;","&amp;AX38&amp;","&amp;AY38&amp;","&amp;AZ38&amp;","&amp;BA38,AV38&amp;","&amp;AW38&amp;","&amp;AX38&amp;","&amp;AY38&amp;","&amp;AZ38&amp;","&amp;BA38&amp;","&amp;BB38))))))</f>
        <v>-7,9,-9,-9</v>
      </c>
      <c r="BE38" s="36">
        <f>SUMIF(C38:C45,1,AI38:AI45)+SUMIF(D38:D45,1,AJ38:AJ45)</f>
        <v>4</v>
      </c>
      <c r="BF38" s="36">
        <f>IF(BE38&lt;&gt;0,RANK(BE38,BE38:BE44),"")</f>
        <v>3</v>
      </c>
      <c r="BG38" s="37" t="e">
        <f>SUMIF(A38:A41,C38,B38:B41)</f>
        <v>#VALUE!</v>
      </c>
      <c r="BH38" s="38" t="e">
        <f>SUMIF(A38:A41,D38,B38:B41)</f>
        <v>#VALUE!</v>
      </c>
      <c r="BI38" s="10">
        <f t="shared" ref="BI38:BI43" si="153">1+BI28</f>
        <v>4</v>
      </c>
      <c r="BJ38" s="11">
        <f>1*BJ33+1</f>
        <v>19</v>
      </c>
      <c r="BK38" s="39">
        <v>1</v>
      </c>
      <c r="BL38" s="62" t="str">
        <f t="shared" ref="BL38:BL39" si="154">CONCATENATE(C38," ","-"," ",D38)</f>
        <v>1 - 3</v>
      </c>
      <c r="BM38" s="40"/>
      <c r="BN38" s="41"/>
      <c r="BO38" s="42"/>
      <c r="BP38" s="280">
        <v>1</v>
      </c>
      <c r="BQ38" s="281" t="e">
        <f>B38</f>
        <v>#VALUE!</v>
      </c>
      <c r="BR38" s="262" t="s">
        <v>73</v>
      </c>
      <c r="BS38" s="263"/>
      <c r="BT38" s="264"/>
      <c r="BU38" s="101" t="e">
        <v>#VALUE!</v>
      </c>
      <c r="BV38" s="285" t="e">
        <v>#VALUE!</v>
      </c>
      <c r="BW38" s="286"/>
      <c r="BX38" s="287"/>
      <c r="BY38" s="288"/>
      <c r="BZ38" s="97"/>
      <c r="CA38" s="48">
        <f>IF(AG40&lt;AH40,AI40,IF(AH40&lt;AG40,AI40," "))</f>
        <v>1</v>
      </c>
      <c r="CB38" s="100"/>
      <c r="CC38" s="104"/>
      <c r="CD38" s="48">
        <f>IF(AG38&lt;AH38,AI38,IF(AH38&lt;AG38,AI38," "))</f>
        <v>2</v>
      </c>
      <c r="CE38" s="103"/>
      <c r="CF38" s="96"/>
      <c r="CG38" s="94">
        <f>IF(AG42&lt;AH42,AI42,IF(AH42&lt;AG42,AI42," "))</f>
        <v>1</v>
      </c>
      <c r="CH38" s="95"/>
      <c r="CI38" s="107"/>
      <c r="CJ38" s="273">
        <f>BE38</f>
        <v>4</v>
      </c>
      <c r="CK38" s="251"/>
      <c r="CL38" s="252">
        <v>4</v>
      </c>
      <c r="CO38" s="304"/>
      <c r="CP38" s="304"/>
      <c r="CQ38" s="304"/>
    </row>
    <row r="39" spans="1:95" ht="14.4">
      <c r="A39" s="23">
        <v>2</v>
      </c>
      <c r="B39" s="24" t="e">
        <v>#VALUE!</v>
      </c>
      <c r="C39" s="25">
        <v>2</v>
      </c>
      <c r="D39" s="25">
        <v>4</v>
      </c>
      <c r="E39" s="26">
        <v>13</v>
      </c>
      <c r="F39" s="27">
        <v>11</v>
      </c>
      <c r="G39" s="28">
        <v>11</v>
      </c>
      <c r="H39" s="29">
        <v>4</v>
      </c>
      <c r="I39" s="26">
        <v>11</v>
      </c>
      <c r="J39" s="27">
        <v>8</v>
      </c>
      <c r="K39" s="28"/>
      <c r="L39" s="29"/>
      <c r="M39" s="26"/>
      <c r="N39" s="27"/>
      <c r="O39" s="28"/>
      <c r="P39" s="29"/>
      <c r="Q39" s="26"/>
      <c r="R39" s="27"/>
      <c r="S39" s="30">
        <f t="shared" si="116"/>
        <v>1</v>
      </c>
      <c r="T39" s="30">
        <f t="shared" si="117"/>
        <v>0</v>
      </c>
      <c r="U39" s="30">
        <f t="shared" si="118"/>
        <v>1</v>
      </c>
      <c r="V39" s="30">
        <f t="shared" si="119"/>
        <v>0</v>
      </c>
      <c r="W39" s="30">
        <f t="shared" si="120"/>
        <v>1</v>
      </c>
      <c r="X39" s="30">
        <f t="shared" si="121"/>
        <v>0</v>
      </c>
      <c r="Y39" s="30">
        <f t="shared" si="122"/>
        <v>0</v>
      </c>
      <c r="Z39" s="30">
        <f t="shared" si="123"/>
        <v>0</v>
      </c>
      <c r="AA39" s="30">
        <f t="shared" si="124"/>
        <v>0</v>
      </c>
      <c r="AB39" s="30">
        <f t="shared" si="125"/>
        <v>0</v>
      </c>
      <c r="AC39" s="30">
        <f t="shared" si="126"/>
        <v>0</v>
      </c>
      <c r="AD39" s="30">
        <f t="shared" si="127"/>
        <v>0</v>
      </c>
      <c r="AE39" s="30">
        <f t="shared" si="128"/>
        <v>0</v>
      </c>
      <c r="AF39" s="30">
        <f t="shared" si="129"/>
        <v>0</v>
      </c>
      <c r="AG39" s="31">
        <f t="shared" si="130"/>
        <v>3</v>
      </c>
      <c r="AH39" s="31">
        <f t="shared" si="130"/>
        <v>0</v>
      </c>
      <c r="AI39" s="32">
        <f t="shared" si="131"/>
        <v>2</v>
      </c>
      <c r="AJ39" s="32">
        <f t="shared" si="132"/>
        <v>1</v>
      </c>
      <c r="AK39" s="33">
        <f t="shared" si="133"/>
        <v>11</v>
      </c>
      <c r="AL39" s="33">
        <f t="shared" si="134"/>
        <v>4</v>
      </c>
      <c r="AM39" s="33">
        <f t="shared" si="135"/>
        <v>8</v>
      </c>
      <c r="AN39" s="33" t="str">
        <f t="shared" si="136"/>
        <v/>
      </c>
      <c r="AO39" s="33" t="str">
        <f t="shared" si="137"/>
        <v/>
      </c>
      <c r="AP39" s="33" t="str">
        <f t="shared" si="138"/>
        <v/>
      </c>
      <c r="AQ39" s="33" t="str">
        <f t="shared" si="139"/>
        <v/>
      </c>
      <c r="AR39" s="34" t="str">
        <f t="shared" si="140"/>
        <v>3 - 0</v>
      </c>
      <c r="AS39" s="35" t="str">
        <f t="shared" si="141"/>
        <v>11,4,8</v>
      </c>
      <c r="AT39" s="32">
        <f t="shared" si="142"/>
        <v>1</v>
      </c>
      <c r="AU39" s="32">
        <f t="shared" si="143"/>
        <v>2</v>
      </c>
      <c r="AV39" s="33">
        <f t="shared" si="144"/>
        <v>-11</v>
      </c>
      <c r="AW39" s="33">
        <f t="shared" si="145"/>
        <v>-4</v>
      </c>
      <c r="AX39" s="33">
        <f t="shared" si="146"/>
        <v>-8</v>
      </c>
      <c r="AY39" s="33" t="str">
        <f t="shared" si="147"/>
        <v/>
      </c>
      <c r="AZ39" s="33" t="str">
        <f t="shared" si="148"/>
        <v/>
      </c>
      <c r="BA39" s="33" t="str">
        <f t="shared" si="149"/>
        <v/>
      </c>
      <c r="BB39" s="33" t="str">
        <f t="shared" si="150"/>
        <v/>
      </c>
      <c r="BC39" s="34" t="str">
        <f t="shared" si="151"/>
        <v>0 - 3</v>
      </c>
      <c r="BD39" s="35" t="str">
        <f t="shared" si="152"/>
        <v>-11, -4, -8</v>
      </c>
      <c r="BE39" s="44"/>
      <c r="BF39" s="44"/>
      <c r="BG39" s="37" t="e">
        <f>SUMIF(A38:A41,C39,B38:B41)</f>
        <v>#VALUE!</v>
      </c>
      <c r="BH39" s="38" t="e">
        <f>SUMIF(A38:A41,D39,B38:B41)</f>
        <v>#VALUE!</v>
      </c>
      <c r="BI39" s="10">
        <f t="shared" si="153"/>
        <v>4</v>
      </c>
      <c r="BJ39" s="11">
        <f>1+BJ38</f>
        <v>20</v>
      </c>
      <c r="BK39" s="39">
        <v>1</v>
      </c>
      <c r="BL39" s="62" t="str">
        <f t="shared" si="154"/>
        <v>2 - 4</v>
      </c>
      <c r="BM39" s="40"/>
      <c r="BN39" s="41"/>
      <c r="BO39" s="42"/>
      <c r="BP39" s="280"/>
      <c r="BQ39" s="274"/>
      <c r="BR39" s="253" t="s">
        <v>81</v>
      </c>
      <c r="BS39" s="254"/>
      <c r="BT39" s="255"/>
      <c r="BU39" s="45" t="e">
        <v>#VALUE!</v>
      </c>
      <c r="BV39" s="275"/>
      <c r="BW39" s="270"/>
      <c r="BX39" s="271"/>
      <c r="BY39" s="272"/>
      <c r="BZ39" s="277" t="str">
        <f>IF(AI40&lt;AJ40,AR40,IF(AJ40&lt;AI40,AS40," "))</f>
        <v>0 - 3</v>
      </c>
      <c r="CA39" s="277"/>
      <c r="CB39" s="277"/>
      <c r="CC39" s="256" t="str">
        <f>IF(AI38&lt;AJ38,AR38,IF(AJ38&lt;AI38,AS38," "))</f>
        <v>7,-9,9,9</v>
      </c>
      <c r="CD39" s="257"/>
      <c r="CE39" s="258"/>
      <c r="CF39" s="256" t="str">
        <f>IF(AI42&lt;AJ42,AR42,IF(AJ42&lt;AI42,AS42," "))</f>
        <v>2 - 3</v>
      </c>
      <c r="CG39" s="257"/>
      <c r="CH39" s="258"/>
      <c r="CI39" s="108"/>
      <c r="CJ39" s="273"/>
      <c r="CK39" s="251"/>
      <c r="CL39" s="252"/>
      <c r="CO39" s="304"/>
      <c r="CP39" s="304"/>
      <c r="CQ39" s="304"/>
    </row>
    <row r="40" spans="1:95" ht="14.4">
      <c r="A40" s="23">
        <v>3</v>
      </c>
      <c r="B40" s="24" t="e">
        <v>#VALUE!</v>
      </c>
      <c r="C40" s="25">
        <v>1</v>
      </c>
      <c r="D40" s="25">
        <v>2</v>
      </c>
      <c r="E40" s="26">
        <v>10</v>
      </c>
      <c r="F40" s="27">
        <v>12</v>
      </c>
      <c r="G40" s="28">
        <v>10</v>
      </c>
      <c r="H40" s="29">
        <v>12</v>
      </c>
      <c r="I40" s="26">
        <v>9</v>
      </c>
      <c r="J40" s="27">
        <v>11</v>
      </c>
      <c r="K40" s="28"/>
      <c r="L40" s="29"/>
      <c r="M40" s="26"/>
      <c r="N40" s="27"/>
      <c r="O40" s="28"/>
      <c r="P40" s="29"/>
      <c r="Q40" s="26"/>
      <c r="R40" s="27"/>
      <c r="S40" s="30">
        <f t="shared" si="116"/>
        <v>0</v>
      </c>
      <c r="T40" s="30">
        <f t="shared" si="117"/>
        <v>1</v>
      </c>
      <c r="U40" s="30">
        <f t="shared" si="118"/>
        <v>0</v>
      </c>
      <c r="V40" s="30">
        <f t="shared" si="119"/>
        <v>1</v>
      </c>
      <c r="W40" s="30">
        <f t="shared" si="120"/>
        <v>0</v>
      </c>
      <c r="X40" s="30">
        <f t="shared" si="121"/>
        <v>1</v>
      </c>
      <c r="Y40" s="30">
        <f t="shared" si="122"/>
        <v>0</v>
      </c>
      <c r="Z40" s="30">
        <f t="shared" si="123"/>
        <v>0</v>
      </c>
      <c r="AA40" s="30">
        <f t="shared" si="124"/>
        <v>0</v>
      </c>
      <c r="AB40" s="30">
        <f t="shared" si="125"/>
        <v>0</v>
      </c>
      <c r="AC40" s="30">
        <f t="shared" si="126"/>
        <v>0</v>
      </c>
      <c r="AD40" s="30">
        <f t="shared" si="127"/>
        <v>0</v>
      </c>
      <c r="AE40" s="30">
        <f t="shared" si="128"/>
        <v>0</v>
      </c>
      <c r="AF40" s="30">
        <f t="shared" si="129"/>
        <v>0</v>
      </c>
      <c r="AG40" s="31">
        <f t="shared" si="130"/>
        <v>0</v>
      </c>
      <c r="AH40" s="31">
        <f t="shared" si="130"/>
        <v>3</v>
      </c>
      <c r="AI40" s="32">
        <f t="shared" si="131"/>
        <v>1</v>
      </c>
      <c r="AJ40" s="32">
        <f t="shared" si="132"/>
        <v>2</v>
      </c>
      <c r="AK40" s="33">
        <f t="shared" si="133"/>
        <v>-10</v>
      </c>
      <c r="AL40" s="33">
        <f t="shared" si="134"/>
        <v>-10</v>
      </c>
      <c r="AM40" s="33">
        <f t="shared" si="135"/>
        <v>-9</v>
      </c>
      <c r="AN40" s="33" t="str">
        <f t="shared" si="136"/>
        <v/>
      </c>
      <c r="AO40" s="33" t="str">
        <f t="shared" si="137"/>
        <v/>
      </c>
      <c r="AP40" s="33" t="str">
        <f t="shared" si="138"/>
        <v/>
      </c>
      <c r="AQ40" s="33" t="str">
        <f t="shared" si="139"/>
        <v/>
      </c>
      <c r="AR40" s="34" t="str">
        <f t="shared" si="140"/>
        <v>0 - 3</v>
      </c>
      <c r="AS40" s="35" t="str">
        <f t="shared" si="141"/>
        <v>-10,-10,-9</v>
      </c>
      <c r="AT40" s="32">
        <f t="shared" si="142"/>
        <v>2</v>
      </c>
      <c r="AU40" s="32">
        <f t="shared" si="143"/>
        <v>1</v>
      </c>
      <c r="AV40" s="33">
        <f t="shared" si="144"/>
        <v>10</v>
      </c>
      <c r="AW40" s="33">
        <f t="shared" si="145"/>
        <v>10</v>
      </c>
      <c r="AX40" s="33">
        <f t="shared" si="146"/>
        <v>9</v>
      </c>
      <c r="AY40" s="33" t="str">
        <f t="shared" si="147"/>
        <v/>
      </c>
      <c r="AZ40" s="33" t="str">
        <f t="shared" si="148"/>
        <v/>
      </c>
      <c r="BA40" s="33" t="str">
        <f t="shared" si="149"/>
        <v/>
      </c>
      <c r="BB40" s="33" t="str">
        <f t="shared" si="150"/>
        <v/>
      </c>
      <c r="BC40" s="34" t="str">
        <f t="shared" si="151"/>
        <v>3 - 0</v>
      </c>
      <c r="BD40" s="35" t="str">
        <f t="shared" si="152"/>
        <v>10, 10, 9</v>
      </c>
      <c r="BE40" s="36">
        <f>SUMIF(C38:C45,2,AI38:AI45)+SUMIF(D38:D45,2,AJ38:AJ45)</f>
        <v>5</v>
      </c>
      <c r="BF40" s="36">
        <f>IF(BE40&lt;&gt;0,RANK(BE40,BE38:BE44),"")</f>
        <v>1</v>
      </c>
      <c r="BG40" s="37" t="e">
        <f>SUMIF(A38:A41,C40,B38:B41)</f>
        <v>#VALUE!</v>
      </c>
      <c r="BH40" s="38" t="e">
        <f>SUMIF(A38:A41,D40,B38:B41)</f>
        <v>#VALUE!</v>
      </c>
      <c r="BI40" s="10">
        <f t="shared" si="153"/>
        <v>4</v>
      </c>
      <c r="BJ40" s="11">
        <f>1+BJ39</f>
        <v>21</v>
      </c>
      <c r="BK40" s="39">
        <v>2</v>
      </c>
      <c r="BL40" s="63" t="s">
        <v>25</v>
      </c>
      <c r="BM40" s="40" t="s">
        <v>135</v>
      </c>
      <c r="BN40" s="46" t="s">
        <v>27</v>
      </c>
      <c r="BO40" s="47">
        <v>8</v>
      </c>
      <c r="BP40" s="259">
        <v>2</v>
      </c>
      <c r="BQ40" s="260" t="e">
        <f>B39</f>
        <v>#VALUE!</v>
      </c>
      <c r="BR40" s="262" t="s">
        <v>161</v>
      </c>
      <c r="BS40" s="263"/>
      <c r="BT40" s="264"/>
      <c r="BU40" s="43" t="e">
        <v>#VALUE!</v>
      </c>
      <c r="BV40" s="278" t="e">
        <v>#VALUE!</v>
      </c>
      <c r="BW40" s="99"/>
      <c r="BX40" s="48">
        <f>IF(AG40&lt;AH40,AT40,IF(AH40&lt;AG40,AT40," "))</f>
        <v>2</v>
      </c>
      <c r="BY40" s="100"/>
      <c r="BZ40" s="267"/>
      <c r="CA40" s="268"/>
      <c r="CB40" s="269"/>
      <c r="CC40" s="100"/>
      <c r="CD40" s="48">
        <f>IF(AG43&lt;AH43,AI43,IF(AH43&lt;AG43,AI43," "))</f>
        <v>1</v>
      </c>
      <c r="CE40" s="100"/>
      <c r="CF40" s="98"/>
      <c r="CG40" s="94">
        <f>IF(AG39&lt;AH39,AI39,IF(AH39&lt;AG39,AI39," "))</f>
        <v>2</v>
      </c>
      <c r="CH40" s="95"/>
      <c r="CI40" s="107"/>
      <c r="CJ40" s="273">
        <f>BE40</f>
        <v>5</v>
      </c>
      <c r="CK40" s="251"/>
      <c r="CL40" s="252">
        <v>2</v>
      </c>
      <c r="CO40" s="304"/>
      <c r="CP40" s="304"/>
      <c r="CQ40" s="304"/>
    </row>
    <row r="41" spans="1:95" ht="14.4">
      <c r="A41" s="23">
        <v>4</v>
      </c>
      <c r="B41" s="24" t="e">
        <v>#VALUE!</v>
      </c>
      <c r="C41" s="25">
        <v>3</v>
      </c>
      <c r="D41" s="25">
        <v>4</v>
      </c>
      <c r="E41" s="26">
        <v>11</v>
      </c>
      <c r="F41" s="27">
        <v>8</v>
      </c>
      <c r="G41" s="28">
        <v>11</v>
      </c>
      <c r="H41" s="29">
        <v>5</v>
      </c>
      <c r="I41" s="26">
        <v>11</v>
      </c>
      <c r="J41" s="27">
        <v>6</v>
      </c>
      <c r="K41" s="28"/>
      <c r="L41" s="29"/>
      <c r="M41" s="26"/>
      <c r="N41" s="27"/>
      <c r="O41" s="28"/>
      <c r="P41" s="29"/>
      <c r="Q41" s="26"/>
      <c r="R41" s="27"/>
      <c r="S41" s="30">
        <f t="shared" si="116"/>
        <v>1</v>
      </c>
      <c r="T41" s="30">
        <f t="shared" si="117"/>
        <v>0</v>
      </c>
      <c r="U41" s="30">
        <f t="shared" si="118"/>
        <v>1</v>
      </c>
      <c r="V41" s="30">
        <f t="shared" si="119"/>
        <v>0</v>
      </c>
      <c r="W41" s="30">
        <f t="shared" si="120"/>
        <v>1</v>
      </c>
      <c r="X41" s="30">
        <f t="shared" si="121"/>
        <v>0</v>
      </c>
      <c r="Y41" s="30">
        <f t="shared" si="122"/>
        <v>0</v>
      </c>
      <c r="Z41" s="30">
        <f t="shared" si="123"/>
        <v>0</v>
      </c>
      <c r="AA41" s="30">
        <f t="shared" si="124"/>
        <v>0</v>
      </c>
      <c r="AB41" s="30">
        <f t="shared" si="125"/>
        <v>0</v>
      </c>
      <c r="AC41" s="30">
        <f t="shared" si="126"/>
        <v>0</v>
      </c>
      <c r="AD41" s="30">
        <f t="shared" si="127"/>
        <v>0</v>
      </c>
      <c r="AE41" s="30">
        <f t="shared" si="128"/>
        <v>0</v>
      </c>
      <c r="AF41" s="30">
        <f t="shared" si="129"/>
        <v>0</v>
      </c>
      <c r="AG41" s="31">
        <f t="shared" si="130"/>
        <v>3</v>
      </c>
      <c r="AH41" s="31">
        <f t="shared" si="130"/>
        <v>0</v>
      </c>
      <c r="AI41" s="32">
        <f t="shared" si="131"/>
        <v>2</v>
      </c>
      <c r="AJ41" s="32">
        <f t="shared" si="132"/>
        <v>1</v>
      </c>
      <c r="AK41" s="33">
        <f t="shared" si="133"/>
        <v>8</v>
      </c>
      <c r="AL41" s="33">
        <f t="shared" si="134"/>
        <v>5</v>
      </c>
      <c r="AM41" s="33">
        <f t="shared" si="135"/>
        <v>6</v>
      </c>
      <c r="AN41" s="33" t="str">
        <f t="shared" si="136"/>
        <v/>
      </c>
      <c r="AO41" s="33" t="str">
        <f t="shared" si="137"/>
        <v/>
      </c>
      <c r="AP41" s="33" t="str">
        <f t="shared" si="138"/>
        <v/>
      </c>
      <c r="AQ41" s="33" t="str">
        <f t="shared" si="139"/>
        <v/>
      </c>
      <c r="AR41" s="34" t="str">
        <f t="shared" si="140"/>
        <v>3 - 0</v>
      </c>
      <c r="AS41" s="35" t="str">
        <f t="shared" si="141"/>
        <v>8,5,6</v>
      </c>
      <c r="AT41" s="32">
        <f t="shared" si="142"/>
        <v>1</v>
      </c>
      <c r="AU41" s="32">
        <f t="shared" si="143"/>
        <v>2</v>
      </c>
      <c r="AV41" s="33">
        <f t="shared" si="144"/>
        <v>-8</v>
      </c>
      <c r="AW41" s="33">
        <f t="shared" si="145"/>
        <v>-5</v>
      </c>
      <c r="AX41" s="33">
        <f t="shared" si="146"/>
        <v>-6</v>
      </c>
      <c r="AY41" s="33" t="str">
        <f t="shared" si="147"/>
        <v/>
      </c>
      <c r="AZ41" s="33" t="str">
        <f t="shared" si="148"/>
        <v/>
      </c>
      <c r="BA41" s="33" t="str">
        <f t="shared" si="149"/>
        <v/>
      </c>
      <c r="BB41" s="33" t="str">
        <f t="shared" si="150"/>
        <v/>
      </c>
      <c r="BC41" s="34" t="str">
        <f t="shared" si="151"/>
        <v>0 - 3</v>
      </c>
      <c r="BD41" s="35" t="str">
        <f t="shared" si="152"/>
        <v>-8, -5, -6</v>
      </c>
      <c r="BE41" s="44"/>
      <c r="BF41" s="44"/>
      <c r="BG41" s="37" t="e">
        <f>SUMIF(A38:A41,C41,B38:B41)</f>
        <v>#VALUE!</v>
      </c>
      <c r="BH41" s="38" t="e">
        <f>SUMIF(A38:A41,D41,B38:B41)</f>
        <v>#VALUE!</v>
      </c>
      <c r="BI41" s="10">
        <f t="shared" si="153"/>
        <v>4</v>
      </c>
      <c r="BJ41" s="11">
        <f>1+BJ40</f>
        <v>22</v>
      </c>
      <c r="BK41" s="39">
        <v>2</v>
      </c>
      <c r="BL41" s="63" t="s">
        <v>216</v>
      </c>
      <c r="BM41" s="40" t="s">
        <v>135</v>
      </c>
      <c r="BN41" s="46" t="s">
        <v>28</v>
      </c>
      <c r="BO41" s="47">
        <v>8</v>
      </c>
      <c r="BP41" s="259"/>
      <c r="BQ41" s="274"/>
      <c r="BR41" s="253" t="s">
        <v>162</v>
      </c>
      <c r="BS41" s="254"/>
      <c r="BT41" s="255"/>
      <c r="BU41" s="45" t="e">
        <v>#VALUE!</v>
      </c>
      <c r="BV41" s="279"/>
      <c r="BW41" s="276" t="str">
        <f>IF(AI40&gt;AJ40,BC40,IF(AJ40&gt;AI40,BD40," "))</f>
        <v>10, 10, 9</v>
      </c>
      <c r="BX41" s="277"/>
      <c r="BY41" s="277"/>
      <c r="BZ41" s="270"/>
      <c r="CA41" s="271"/>
      <c r="CB41" s="272"/>
      <c r="CC41" s="277" t="str">
        <f>IF(AI43&lt;AJ43,AR43,IF(AJ43&lt;AI43,AS43," "))</f>
        <v>1 - 3</v>
      </c>
      <c r="CD41" s="277"/>
      <c r="CE41" s="277"/>
      <c r="CF41" s="256" t="str">
        <f>IF(AI39&lt;AJ39,AR39,IF(AJ39&lt;AI39,AS39," "))</f>
        <v>11,4,8</v>
      </c>
      <c r="CG41" s="257"/>
      <c r="CH41" s="258"/>
      <c r="CI41" s="108"/>
      <c r="CJ41" s="273"/>
      <c r="CK41" s="251"/>
      <c r="CL41" s="252"/>
      <c r="CO41" s="304"/>
      <c r="CP41" s="304"/>
      <c r="CQ41" s="304"/>
    </row>
    <row r="42" spans="1:95" ht="14.4">
      <c r="A42" s="23">
        <v>5</v>
      </c>
      <c r="B42" s="49"/>
      <c r="C42" s="25">
        <v>1</v>
      </c>
      <c r="D42" s="25">
        <v>4</v>
      </c>
      <c r="E42" s="26">
        <v>11</v>
      </c>
      <c r="F42" s="27">
        <v>8</v>
      </c>
      <c r="G42" s="28">
        <v>12</v>
      </c>
      <c r="H42" s="29">
        <v>14</v>
      </c>
      <c r="I42" s="26">
        <v>11</v>
      </c>
      <c r="J42" s="27">
        <v>9</v>
      </c>
      <c r="K42" s="28">
        <v>11</v>
      </c>
      <c r="L42" s="29">
        <v>13</v>
      </c>
      <c r="M42" s="26">
        <v>8</v>
      </c>
      <c r="N42" s="27">
        <v>11</v>
      </c>
      <c r="O42" s="28"/>
      <c r="P42" s="29"/>
      <c r="Q42" s="26"/>
      <c r="R42" s="27"/>
      <c r="S42" s="30">
        <f t="shared" si="116"/>
        <v>1</v>
      </c>
      <c r="T42" s="30">
        <f t="shared" si="117"/>
        <v>0</v>
      </c>
      <c r="U42" s="30">
        <f t="shared" si="118"/>
        <v>0</v>
      </c>
      <c r="V42" s="30">
        <f t="shared" si="119"/>
        <v>1</v>
      </c>
      <c r="W42" s="30">
        <f t="shared" si="120"/>
        <v>1</v>
      </c>
      <c r="X42" s="30">
        <f t="shared" si="121"/>
        <v>0</v>
      </c>
      <c r="Y42" s="30">
        <f t="shared" si="122"/>
        <v>0</v>
      </c>
      <c r="Z42" s="30">
        <f t="shared" si="123"/>
        <v>1</v>
      </c>
      <c r="AA42" s="30">
        <f t="shared" si="124"/>
        <v>0</v>
      </c>
      <c r="AB42" s="30">
        <f t="shared" si="125"/>
        <v>1</v>
      </c>
      <c r="AC42" s="30">
        <f t="shared" si="126"/>
        <v>0</v>
      </c>
      <c r="AD42" s="30">
        <f t="shared" si="127"/>
        <v>0</v>
      </c>
      <c r="AE42" s="30">
        <f t="shared" si="128"/>
        <v>0</v>
      </c>
      <c r="AF42" s="30">
        <f t="shared" si="129"/>
        <v>0</v>
      </c>
      <c r="AG42" s="31">
        <f t="shared" si="130"/>
        <v>2</v>
      </c>
      <c r="AH42" s="31">
        <f t="shared" si="130"/>
        <v>3</v>
      </c>
      <c r="AI42" s="32">
        <f t="shared" si="131"/>
        <v>1</v>
      </c>
      <c r="AJ42" s="32">
        <f t="shared" si="132"/>
        <v>2</v>
      </c>
      <c r="AK42" s="33">
        <f t="shared" si="133"/>
        <v>8</v>
      </c>
      <c r="AL42" s="33">
        <f t="shared" si="134"/>
        <v>-12</v>
      </c>
      <c r="AM42" s="33">
        <f t="shared" si="135"/>
        <v>9</v>
      </c>
      <c r="AN42" s="33">
        <f t="shared" si="136"/>
        <v>-11</v>
      </c>
      <c r="AO42" s="33">
        <f t="shared" si="137"/>
        <v>-8</v>
      </c>
      <c r="AP42" s="33" t="str">
        <f t="shared" si="138"/>
        <v/>
      </c>
      <c r="AQ42" s="33" t="str">
        <f t="shared" si="139"/>
        <v/>
      </c>
      <c r="AR42" s="34" t="str">
        <f t="shared" si="140"/>
        <v>2 - 3</v>
      </c>
      <c r="AS42" s="35" t="str">
        <f t="shared" si="141"/>
        <v>8,-12,9,-11,-8</v>
      </c>
      <c r="AT42" s="32">
        <f t="shared" si="142"/>
        <v>2</v>
      </c>
      <c r="AU42" s="32">
        <f t="shared" si="143"/>
        <v>1</v>
      </c>
      <c r="AV42" s="33">
        <f t="shared" si="144"/>
        <v>-8</v>
      </c>
      <c r="AW42" s="33">
        <f t="shared" si="145"/>
        <v>12</v>
      </c>
      <c r="AX42" s="33">
        <f t="shared" si="146"/>
        <v>-9</v>
      </c>
      <c r="AY42" s="33">
        <f t="shared" si="147"/>
        <v>11</v>
      </c>
      <c r="AZ42" s="33">
        <f t="shared" si="148"/>
        <v>8</v>
      </c>
      <c r="BA42" s="33" t="str">
        <f t="shared" si="149"/>
        <v/>
      </c>
      <c r="BB42" s="33" t="str">
        <f t="shared" si="150"/>
        <v/>
      </c>
      <c r="BC42" s="34" t="str">
        <f t="shared" si="151"/>
        <v>3 - 2</v>
      </c>
      <c r="BD42" s="35" t="str">
        <f t="shared" si="152"/>
        <v>-8,12,-9,11,8</v>
      </c>
      <c r="BE42" s="36">
        <f>SUMIF(C38:C45,3,AI38:AI45)+SUMIF(D38:D45,3,AJ38:AJ45)</f>
        <v>5</v>
      </c>
      <c r="BF42" s="36">
        <f>IF(BE42&lt;&gt;0,RANK(BE42,BE38:BE44),"")</f>
        <v>1</v>
      </c>
      <c r="BG42" s="37" t="e">
        <f>SUMIF(A38:A41,C42,B38:B41)</f>
        <v>#VALUE!</v>
      </c>
      <c r="BH42" s="38" t="e">
        <f>SUMIF(A38:A41,D42,B38:B41)</f>
        <v>#VALUE!</v>
      </c>
      <c r="BI42" s="10">
        <f t="shared" si="153"/>
        <v>4</v>
      </c>
      <c r="BJ42" s="11">
        <f>1+BJ41</f>
        <v>23</v>
      </c>
      <c r="BK42" s="39">
        <v>3</v>
      </c>
      <c r="BL42" s="64" t="s">
        <v>23</v>
      </c>
      <c r="BM42" s="40" t="s">
        <v>135</v>
      </c>
      <c r="BN42" s="41" t="s">
        <v>29</v>
      </c>
      <c r="BO42" s="42">
        <v>8</v>
      </c>
      <c r="BP42" s="259">
        <v>3</v>
      </c>
      <c r="BQ42" s="260" t="e">
        <f>B40</f>
        <v>#VALUE!</v>
      </c>
      <c r="BR42" s="283" t="s">
        <v>211</v>
      </c>
      <c r="BS42" s="283"/>
      <c r="BT42" s="283"/>
      <c r="BU42" s="43" t="e">
        <v>#VALUE!</v>
      </c>
      <c r="BV42" s="265" t="e">
        <v>#VALUE!</v>
      </c>
      <c r="BW42" s="93"/>
      <c r="BX42" s="94">
        <f>IF(AG38&lt;AH38,AT38,IF(AH38&lt;AG38,AT38," "))</f>
        <v>1</v>
      </c>
      <c r="BY42" s="95"/>
      <c r="BZ42" s="100"/>
      <c r="CA42" s="48">
        <f>IF(AG43&lt;AH43,AT43,IF(AH43&lt;AG43,AT43," "))</f>
        <v>2</v>
      </c>
      <c r="CB42" s="100"/>
      <c r="CC42" s="267"/>
      <c r="CD42" s="268"/>
      <c r="CE42" s="269"/>
      <c r="CF42" s="98"/>
      <c r="CG42" s="94">
        <f>IF(AG41&lt;AH41,AI41,IF(AH41&lt;AG41,AI41," "))</f>
        <v>2</v>
      </c>
      <c r="CH42" s="95"/>
      <c r="CI42" s="107"/>
      <c r="CJ42" s="273">
        <f>BE42</f>
        <v>5</v>
      </c>
      <c r="CK42" s="251"/>
      <c r="CL42" s="252">
        <v>1</v>
      </c>
    </row>
    <row r="43" spans="1:95" ht="14.4">
      <c r="A43" s="23">
        <v>6</v>
      </c>
      <c r="C43" s="25">
        <v>2</v>
      </c>
      <c r="D43" s="25">
        <v>3</v>
      </c>
      <c r="E43" s="26">
        <v>7</v>
      </c>
      <c r="F43" s="27">
        <v>11</v>
      </c>
      <c r="G43" s="28">
        <v>11</v>
      </c>
      <c r="H43" s="29">
        <v>5</v>
      </c>
      <c r="I43" s="26">
        <v>6</v>
      </c>
      <c r="J43" s="27">
        <v>11</v>
      </c>
      <c r="K43" s="28">
        <v>3</v>
      </c>
      <c r="L43" s="29">
        <v>11</v>
      </c>
      <c r="M43" s="26"/>
      <c r="N43" s="27"/>
      <c r="O43" s="28"/>
      <c r="P43" s="29"/>
      <c r="Q43" s="26"/>
      <c r="R43" s="27"/>
      <c r="S43" s="30">
        <f t="shared" si="116"/>
        <v>0</v>
      </c>
      <c r="T43" s="30">
        <f t="shared" si="117"/>
        <v>1</v>
      </c>
      <c r="U43" s="30">
        <f t="shared" si="118"/>
        <v>1</v>
      </c>
      <c r="V43" s="30">
        <f t="shared" si="119"/>
        <v>0</v>
      </c>
      <c r="W43" s="30">
        <f t="shared" si="120"/>
        <v>0</v>
      </c>
      <c r="X43" s="30">
        <f t="shared" si="121"/>
        <v>1</v>
      </c>
      <c r="Y43" s="30">
        <f t="shared" si="122"/>
        <v>0</v>
      </c>
      <c r="Z43" s="30">
        <f t="shared" si="123"/>
        <v>1</v>
      </c>
      <c r="AA43" s="30">
        <f t="shared" si="124"/>
        <v>0</v>
      </c>
      <c r="AB43" s="30">
        <f t="shared" si="125"/>
        <v>0</v>
      </c>
      <c r="AC43" s="30">
        <f t="shared" si="126"/>
        <v>0</v>
      </c>
      <c r="AD43" s="30">
        <f t="shared" si="127"/>
        <v>0</v>
      </c>
      <c r="AE43" s="30">
        <f t="shared" si="128"/>
        <v>0</v>
      </c>
      <c r="AF43" s="30">
        <f t="shared" si="129"/>
        <v>0</v>
      </c>
      <c r="AG43" s="31">
        <f t="shared" si="130"/>
        <v>1</v>
      </c>
      <c r="AH43" s="31">
        <f t="shared" si="130"/>
        <v>3</v>
      </c>
      <c r="AI43" s="32">
        <f t="shared" si="131"/>
        <v>1</v>
      </c>
      <c r="AJ43" s="32">
        <f t="shared" si="132"/>
        <v>2</v>
      </c>
      <c r="AK43" s="33">
        <f t="shared" si="133"/>
        <v>-7</v>
      </c>
      <c r="AL43" s="33">
        <f t="shared" si="134"/>
        <v>5</v>
      </c>
      <c r="AM43" s="33">
        <f t="shared" si="135"/>
        <v>-6</v>
      </c>
      <c r="AN43" s="33">
        <f t="shared" si="136"/>
        <v>-3</v>
      </c>
      <c r="AO43" s="33" t="str">
        <f t="shared" si="137"/>
        <v/>
      </c>
      <c r="AP43" s="33" t="str">
        <f t="shared" si="138"/>
        <v/>
      </c>
      <c r="AQ43" s="33" t="str">
        <f t="shared" si="139"/>
        <v/>
      </c>
      <c r="AR43" s="34" t="str">
        <f t="shared" si="140"/>
        <v>1 - 3</v>
      </c>
      <c r="AS43" s="35" t="str">
        <f t="shared" si="141"/>
        <v>-7,5,-6,-3</v>
      </c>
      <c r="AT43" s="32">
        <f t="shared" si="142"/>
        <v>2</v>
      </c>
      <c r="AU43" s="32">
        <f t="shared" si="143"/>
        <v>1</v>
      </c>
      <c r="AV43" s="33">
        <f t="shared" si="144"/>
        <v>7</v>
      </c>
      <c r="AW43" s="33">
        <f t="shared" si="145"/>
        <v>-5</v>
      </c>
      <c r="AX43" s="33">
        <f t="shared" si="146"/>
        <v>6</v>
      </c>
      <c r="AY43" s="33">
        <f t="shared" si="147"/>
        <v>3</v>
      </c>
      <c r="AZ43" s="33" t="str">
        <f t="shared" si="148"/>
        <v/>
      </c>
      <c r="BA43" s="33" t="str">
        <f t="shared" si="149"/>
        <v/>
      </c>
      <c r="BB43" s="33" t="str">
        <f t="shared" si="150"/>
        <v/>
      </c>
      <c r="BC43" s="34" t="str">
        <f t="shared" si="151"/>
        <v>3 - 1</v>
      </c>
      <c r="BD43" s="35" t="str">
        <f t="shared" si="152"/>
        <v>7,-5,6,3</v>
      </c>
      <c r="BE43" s="44"/>
      <c r="BF43" s="44"/>
      <c r="BG43" s="37" t="e">
        <f>SUMIF(A38:A41,C43,B38:B41)</f>
        <v>#VALUE!</v>
      </c>
      <c r="BH43" s="38" t="e">
        <f>SUMIF(A38:A41,D43,B38:B41)</f>
        <v>#VALUE!</v>
      </c>
      <c r="BI43" s="10">
        <f t="shared" si="153"/>
        <v>4</v>
      </c>
      <c r="BJ43" s="11">
        <f>1+BJ42</f>
        <v>24</v>
      </c>
      <c r="BK43" s="39">
        <v>3</v>
      </c>
      <c r="BL43" s="65" t="s">
        <v>24</v>
      </c>
      <c r="BM43" s="149" t="s">
        <v>135</v>
      </c>
      <c r="BN43" s="50" t="s">
        <v>30</v>
      </c>
      <c r="BO43" s="51">
        <v>8</v>
      </c>
      <c r="BP43" s="259"/>
      <c r="BQ43" s="274"/>
      <c r="BR43" s="283" t="s">
        <v>72</v>
      </c>
      <c r="BS43" s="283"/>
      <c r="BT43" s="283"/>
      <c r="BU43" s="45" t="e">
        <v>#VALUE!</v>
      </c>
      <c r="BV43" s="275"/>
      <c r="BW43" s="256" t="str">
        <f>IF(AI38&gt;AJ38,BC38,IF(AJ38&gt;AI38,BD38," "))</f>
        <v>1 - 3</v>
      </c>
      <c r="BX43" s="257"/>
      <c r="BY43" s="258"/>
      <c r="BZ43" s="277" t="str">
        <f>IF(AI43&gt;AJ43,BC43,IF(AJ43&gt;AI43,BD43," "))</f>
        <v>7,-5,6,3</v>
      </c>
      <c r="CA43" s="277"/>
      <c r="CB43" s="277"/>
      <c r="CC43" s="270"/>
      <c r="CD43" s="271"/>
      <c r="CE43" s="272"/>
      <c r="CF43" s="256" t="str">
        <f>IF(AI41&lt;AJ41,AR41,IF(AJ41&lt;AI41,AS41," "))</f>
        <v>8,5,6</v>
      </c>
      <c r="CG43" s="257"/>
      <c r="CH43" s="258"/>
      <c r="CI43" s="108"/>
      <c r="CJ43" s="273"/>
      <c r="CK43" s="251"/>
      <c r="CL43" s="252"/>
    </row>
    <row r="44" spans="1:95" ht="14.4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V44" s="2"/>
      <c r="AW44" s="2"/>
      <c r="AX44" s="2"/>
      <c r="AY44" s="2"/>
      <c r="AZ44" s="2"/>
      <c r="BE44" s="36">
        <f>SUMIF(C38:C45,4,AI38:AI45)+SUMIF(D38:D45,4,AJ38:AJ45)</f>
        <v>4</v>
      </c>
      <c r="BF44" s="36">
        <f>IF(BE44&lt;&gt;0,RANK(BE44,BE38:BE44),"")</f>
        <v>3</v>
      </c>
      <c r="BG44" s="52"/>
      <c r="BH44" s="52"/>
      <c r="BK44" s="19"/>
      <c r="BP44" s="259">
        <v>4</v>
      </c>
      <c r="BQ44" s="260" t="e">
        <f>B41</f>
        <v>#VALUE!</v>
      </c>
      <c r="BR44" s="262" t="s">
        <v>69</v>
      </c>
      <c r="BS44" s="263"/>
      <c r="BT44" s="264"/>
      <c r="BU44" s="43" t="e">
        <v>#VALUE!</v>
      </c>
      <c r="BV44" s="278" t="e">
        <v>#VALUE!</v>
      </c>
      <c r="BW44" s="99"/>
      <c r="BX44" s="48">
        <f>IF(AG42&lt;AH42,AT42,IF(AH42&lt;AG42,AT42," "))</f>
        <v>2</v>
      </c>
      <c r="BY44" s="100"/>
      <c r="BZ44" s="96"/>
      <c r="CA44" s="94">
        <f>IF(AG39&lt;AH39,AT39,IF(AH39&lt;AG39,AT39," "))</f>
        <v>1</v>
      </c>
      <c r="CB44" s="95"/>
      <c r="CC44" s="100"/>
      <c r="CD44" s="48">
        <f>IF(AG41&lt;AH41,AT41,IF(AH41&lt;AG41,AT41," "))</f>
        <v>1</v>
      </c>
      <c r="CE44" s="100"/>
      <c r="CF44" s="267"/>
      <c r="CG44" s="268"/>
      <c r="CH44" s="269"/>
      <c r="CI44" s="107"/>
      <c r="CJ44" s="273">
        <v>4</v>
      </c>
      <c r="CK44" s="251"/>
      <c r="CL44" s="252">
        <f>IF(BF45="",BF44,BF45)</f>
        <v>3</v>
      </c>
    </row>
    <row r="45" spans="1:95" ht="14.4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V45" s="2"/>
      <c r="AW45" s="2"/>
      <c r="AX45" s="2"/>
      <c r="AY45" s="2"/>
      <c r="AZ45" s="2"/>
      <c r="BE45" s="44"/>
      <c r="BF45" s="44"/>
      <c r="BG45" s="52"/>
      <c r="BH45" s="52"/>
      <c r="BK45" s="59"/>
      <c r="BL45" s="53"/>
      <c r="BM45" s="54"/>
      <c r="BN45" s="55"/>
      <c r="BO45" s="56"/>
      <c r="BP45" s="259"/>
      <c r="BQ45" s="261"/>
      <c r="BR45" s="253" t="s">
        <v>70</v>
      </c>
      <c r="BS45" s="254"/>
      <c r="BT45" s="255"/>
      <c r="BU45" s="57" t="e">
        <v>#VALUE!</v>
      </c>
      <c r="BV45" s="301"/>
      <c r="BW45" s="300" t="str">
        <f>IF(AI42&gt;AJ42,BC42,IF(AJ42&gt;AI42,BD42," "))</f>
        <v>-8,12,-9,11,8</v>
      </c>
      <c r="BX45" s="257"/>
      <c r="BY45" s="257"/>
      <c r="BZ45" s="256" t="str">
        <f>IF(AI39&gt;AJ39,BC39,IF(AJ39&gt;AI39,BD39," "))</f>
        <v>0 - 3</v>
      </c>
      <c r="CA45" s="257"/>
      <c r="CB45" s="258"/>
      <c r="CC45" s="257" t="str">
        <f>IF(AI41&gt;AJ41,BC41,IF(AJ41&gt;AI41,BD41," "))</f>
        <v>0 - 3</v>
      </c>
      <c r="CD45" s="257"/>
      <c r="CE45" s="257"/>
      <c r="CF45" s="270"/>
      <c r="CG45" s="271"/>
      <c r="CH45" s="272"/>
      <c r="CI45" s="109"/>
      <c r="CJ45" s="273"/>
      <c r="CK45" s="251"/>
      <c r="CL45" s="252"/>
    </row>
    <row r="46" spans="1:95" ht="16.2">
      <c r="Z46" s="8"/>
      <c r="BK46" s="19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</row>
    <row r="47" spans="1:95" ht="16.2">
      <c r="Z47" s="8"/>
      <c r="BK47" s="19"/>
      <c r="BL47" s="207"/>
      <c r="BM47" s="207"/>
      <c r="BN47" s="207"/>
      <c r="BO47" s="207"/>
      <c r="BP47" s="239" t="s">
        <v>386</v>
      </c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</row>
    <row r="48" spans="1:95" ht="16.2">
      <c r="Z48" s="8"/>
      <c r="BK48" s="19"/>
      <c r="BL48" s="207"/>
      <c r="BM48" s="207"/>
      <c r="BN48" s="207"/>
      <c r="BO48" s="207"/>
      <c r="BP48" s="239" t="s">
        <v>387</v>
      </c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</row>
    <row r="49" spans="1:90" ht="16.2">
      <c r="Z49" s="8"/>
      <c r="BK49" s="19"/>
      <c r="BL49" s="207"/>
      <c r="BM49" s="207"/>
      <c r="BN49" s="207"/>
      <c r="BO49" s="207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</row>
    <row r="50" spans="1:90" ht="16.2">
      <c r="Z50" s="8"/>
      <c r="BK50" s="19"/>
      <c r="BL50" s="207"/>
      <c r="BM50" s="207"/>
      <c r="BN50" s="207"/>
      <c r="BO50" s="207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</row>
    <row r="51" spans="1:90" ht="16.2">
      <c r="Z51" s="8"/>
      <c r="BK51" s="19"/>
      <c r="BL51" s="207"/>
      <c r="BM51" s="207"/>
      <c r="BN51" s="207"/>
      <c r="BO51" s="207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</row>
    <row r="52" spans="1:90" ht="16.2">
      <c r="Z52" s="8"/>
      <c r="BK52" s="19"/>
      <c r="BL52" s="207"/>
      <c r="BM52" s="207"/>
      <c r="BN52" s="207"/>
      <c r="BO52" s="207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</row>
    <row r="53" spans="1:90" ht="16.2">
      <c r="Z53" s="8"/>
      <c r="BK53" s="19"/>
      <c r="BL53" s="207"/>
      <c r="BM53" s="207"/>
      <c r="BN53" s="207"/>
      <c r="BO53" s="207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</row>
    <row r="54" spans="1:90" ht="16.2">
      <c r="Z54" s="8"/>
      <c r="BK54" s="19"/>
      <c r="BL54" s="207"/>
      <c r="BM54" s="207"/>
      <c r="BN54" s="207"/>
      <c r="BO54" s="207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</row>
    <row r="55" spans="1:90" ht="16.2">
      <c r="Z55" s="8"/>
      <c r="BK55" s="19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</row>
    <row r="56" spans="1:90" ht="18">
      <c r="Z56" s="8"/>
      <c r="BK56" s="19"/>
      <c r="BL56" s="302" t="str">
        <f>BL1</f>
        <v>ОТБОРОЧНЫЙ  ТУРНИР</v>
      </c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</row>
    <row r="57" spans="1:90" ht="15.6">
      <c r="Z57" s="8"/>
      <c r="BK57" s="19"/>
      <c r="BL57" s="229" t="str">
        <f>BL2</f>
        <v>в основной состав Национальной сборной РК</v>
      </c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</row>
    <row r="58" spans="1:90" ht="16.2">
      <c r="Z58" s="8"/>
      <c r="BK58" s="19"/>
      <c r="BL58" s="230" t="str">
        <f>BL3</f>
        <v>г. Караганда                                                                   7-11 января 2021г.</v>
      </c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</row>
    <row r="59" spans="1:90" ht="18">
      <c r="Z59" s="8"/>
      <c r="BK59" s="19"/>
      <c r="BL59" s="313" t="s">
        <v>202</v>
      </c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</row>
    <row r="60" spans="1:90" ht="16.2">
      <c r="Z60" s="8"/>
      <c r="BK60" s="19"/>
      <c r="BL60" s="289" t="str">
        <f>C61</f>
        <v>Женщины. Подгруппа А</v>
      </c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</row>
    <row r="61" spans="1:90" ht="14.4">
      <c r="A61" s="12">
        <v>1</v>
      </c>
      <c r="B61" s="13">
        <v>4</v>
      </c>
      <c r="C61" s="14" t="s">
        <v>212</v>
      </c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>
        <v>1</v>
      </c>
      <c r="Z61" s="8"/>
      <c r="AR61" s="17" t="e">
        <f>IF(B62=0,0,(IF(B63=0,1,IF(B64=0,2,IF(B65=0,3,IF(B65&gt;0,4))))))</f>
        <v>#VALUE!</v>
      </c>
      <c r="BC61" s="17">
        <f>IF(BE61=15,3,IF(BE61&gt;15,4))</f>
        <v>4</v>
      </c>
      <c r="BE61" s="18">
        <f>SUM(BE62,BE64,BE66,BE68)</f>
        <v>18</v>
      </c>
      <c r="BF61" s="18">
        <f>SUM(BF62,BF64,BF66,BF68)</f>
        <v>10</v>
      </c>
      <c r="BK61" s="19"/>
      <c r="BL61" s="20" t="s">
        <v>6</v>
      </c>
      <c r="BM61" s="21" t="s">
        <v>7</v>
      </c>
      <c r="BN61" s="21" t="s">
        <v>8</v>
      </c>
      <c r="BO61" s="22" t="s">
        <v>9</v>
      </c>
      <c r="BP61" s="105" t="s">
        <v>10</v>
      </c>
      <c r="BQ61" s="290" t="s">
        <v>11</v>
      </c>
      <c r="BR61" s="290"/>
      <c r="BS61" s="290"/>
      <c r="BT61" s="290"/>
      <c r="BU61" s="291" t="s">
        <v>12</v>
      </c>
      <c r="BV61" s="291"/>
      <c r="BW61" s="292">
        <v>1</v>
      </c>
      <c r="BX61" s="292"/>
      <c r="BY61" s="292"/>
      <c r="BZ61" s="292">
        <v>2</v>
      </c>
      <c r="CA61" s="292"/>
      <c r="CB61" s="292"/>
      <c r="CC61" s="292">
        <v>3</v>
      </c>
      <c r="CD61" s="292"/>
      <c r="CE61" s="292"/>
      <c r="CF61" s="292">
        <v>4</v>
      </c>
      <c r="CG61" s="292"/>
      <c r="CH61" s="292"/>
      <c r="CI61" s="106"/>
      <c r="CJ61" s="206" t="s">
        <v>1</v>
      </c>
      <c r="CK61" s="206" t="s">
        <v>2</v>
      </c>
      <c r="CL61" s="206" t="s">
        <v>3</v>
      </c>
    </row>
    <row r="62" spans="1:90" ht="14.4">
      <c r="A62" s="23">
        <v>1</v>
      </c>
      <c r="B62" s="24" t="e">
        <v>#VALUE!</v>
      </c>
      <c r="C62" s="25">
        <v>1</v>
      </c>
      <c r="D62" s="25">
        <v>3</v>
      </c>
      <c r="E62" s="26">
        <v>11</v>
      </c>
      <c r="F62" s="27">
        <v>5</v>
      </c>
      <c r="G62" s="28">
        <v>11</v>
      </c>
      <c r="H62" s="29">
        <v>7</v>
      </c>
      <c r="I62" s="26">
        <v>11</v>
      </c>
      <c r="J62" s="27">
        <v>4</v>
      </c>
      <c r="K62" s="28"/>
      <c r="L62" s="29"/>
      <c r="M62" s="26"/>
      <c r="N62" s="27"/>
      <c r="O62" s="28"/>
      <c r="P62" s="29"/>
      <c r="Q62" s="26"/>
      <c r="R62" s="27"/>
      <c r="S62" s="30">
        <f t="shared" ref="S62:S67" si="155">IF(E62="wo",0,IF(F62="wo",1,IF(E62&gt;F62,1,0)))</f>
        <v>1</v>
      </c>
      <c r="T62" s="30">
        <f t="shared" ref="T62:T67" si="156">IF(E62="wo",1,IF(F62="wo",0,IF(F62&gt;E62,1,0)))</f>
        <v>0</v>
      </c>
      <c r="U62" s="30">
        <f t="shared" ref="U62:U67" si="157">IF(G62="wo",0,IF(H62="wo",1,IF(G62&gt;H62,1,0)))</f>
        <v>1</v>
      </c>
      <c r="V62" s="30">
        <f t="shared" ref="V62:V67" si="158">IF(G62="wo",1,IF(H62="wo",0,IF(H62&gt;G62,1,0)))</f>
        <v>0</v>
      </c>
      <c r="W62" s="30">
        <f t="shared" ref="W62:W67" si="159">IF(I62="wo",0,IF(J62="wo",1,IF(I62&gt;J62,1,0)))</f>
        <v>1</v>
      </c>
      <c r="X62" s="30">
        <f t="shared" ref="X62:X67" si="160">IF(I62="wo",1,IF(J62="wo",0,IF(J62&gt;I62,1,0)))</f>
        <v>0</v>
      </c>
      <c r="Y62" s="30">
        <f t="shared" ref="Y62:Y67" si="161">IF(K62="wo",0,IF(L62="wo",1,IF(K62&gt;L62,1,0)))</f>
        <v>0</v>
      </c>
      <c r="Z62" s="30">
        <f t="shared" ref="Z62:Z67" si="162">IF(K62="wo",1,IF(L62="wo",0,IF(L62&gt;K62,1,0)))</f>
        <v>0</v>
      </c>
      <c r="AA62" s="30">
        <f t="shared" ref="AA62:AA67" si="163">IF(M62="wo",0,IF(N62="wo",1,IF(M62&gt;N62,1,0)))</f>
        <v>0</v>
      </c>
      <c r="AB62" s="30">
        <f t="shared" ref="AB62:AB67" si="164">IF(M62="wo",1,IF(N62="wo",0,IF(N62&gt;M62,1,0)))</f>
        <v>0</v>
      </c>
      <c r="AC62" s="30">
        <f t="shared" ref="AC62:AC67" si="165">IF(O62="wo",0,IF(P62="wo",1,IF(O62&gt;P62,1,0)))</f>
        <v>0</v>
      </c>
      <c r="AD62" s="30">
        <f t="shared" ref="AD62:AD67" si="166">IF(O62="wo",1,IF(P62="wo",0,IF(P62&gt;O62,1,0)))</f>
        <v>0</v>
      </c>
      <c r="AE62" s="30">
        <f t="shared" ref="AE62:AE67" si="167">IF(Q62="wo",0,IF(R62="wo",1,IF(Q62&gt;R62,1,0)))</f>
        <v>0</v>
      </c>
      <c r="AF62" s="30">
        <f t="shared" ref="AF62:AF67" si="168">IF(Q62="wo",1,IF(R62="wo",0,IF(R62&gt;Q62,1,0)))</f>
        <v>0</v>
      </c>
      <c r="AG62" s="31">
        <f t="shared" ref="AG62:AH67" si="169">IF(E62="wo","wo",+S62+U62+W62+Y62+AA62+AC62+AE62)</f>
        <v>3</v>
      </c>
      <c r="AH62" s="31">
        <f t="shared" si="169"/>
        <v>0</v>
      </c>
      <c r="AI62" s="32">
        <f t="shared" ref="AI62:AI67" si="170">IF(E62="",0,IF(E62="wo",0,IF(F62="wo",2,IF(AG62=AH62,0,IF(AG62&gt;AH62,2,1)))))</f>
        <v>2</v>
      </c>
      <c r="AJ62" s="32">
        <f t="shared" ref="AJ62:AJ67" si="171">IF(F62="",0,IF(F62="wo",0,IF(E62="wo",2,IF(AH62=AG62,0,IF(AH62&gt;AG62,2,1)))))</f>
        <v>1</v>
      </c>
      <c r="AK62" s="33">
        <f t="shared" ref="AK62:AK67" si="172">IF(E62="","",IF(E62="wo",0,IF(F62="wo",0,IF(E62=F62,"ERROR",IF(E62&gt;F62,F62,-1*E62)))))</f>
        <v>5</v>
      </c>
      <c r="AL62" s="33">
        <f t="shared" ref="AL62:AL67" si="173">IF(G62="","",IF(G62="wo",0,IF(H62="wo",0,IF(G62=H62,"ERROR",IF(G62&gt;H62,H62,-1*G62)))))</f>
        <v>7</v>
      </c>
      <c r="AM62" s="33">
        <f t="shared" ref="AM62:AM67" si="174">IF(I62="","",IF(I62="wo",0,IF(J62="wo",0,IF(I62=J62,"ERROR",IF(I62&gt;J62,J62,-1*I62)))))</f>
        <v>4</v>
      </c>
      <c r="AN62" s="33" t="str">
        <f t="shared" ref="AN62:AN67" si="175">IF(K62="","",IF(K62="wo",0,IF(L62="wo",0,IF(K62=L62,"ERROR",IF(K62&gt;L62,L62,-1*K62)))))</f>
        <v/>
      </c>
      <c r="AO62" s="33" t="str">
        <f t="shared" ref="AO62:AO67" si="176">IF(M62="","",IF(M62="wo",0,IF(N62="wo",0,IF(M62=N62,"ERROR",IF(M62&gt;N62,N62,-1*M62)))))</f>
        <v/>
      </c>
      <c r="AP62" s="33" t="str">
        <f t="shared" ref="AP62:AP67" si="177">IF(O62="","",IF(O62="wo",0,IF(P62="wo",0,IF(O62=P62,"ERROR",IF(O62&gt;P62,P62,-1*O62)))))</f>
        <v/>
      </c>
      <c r="AQ62" s="33" t="str">
        <f t="shared" ref="AQ62:AQ67" si="178">IF(Q62="","",IF(Q62="wo",0,IF(R62="wo",0,IF(Q62=R62,"ERROR",IF(Q62&gt;R62,R62,-1*Q62)))))</f>
        <v/>
      </c>
      <c r="AR62" s="34" t="str">
        <f t="shared" ref="AR62:AR67" si="179">CONCATENATE(AG62," - ",AH62)</f>
        <v>3 - 0</v>
      </c>
      <c r="AS62" s="35" t="str">
        <f t="shared" ref="AS62:AS67" si="180">IF(E62="","",(IF(K62="",AK62&amp;","&amp;AL62&amp;","&amp;AM62,IF(M62="",AK62&amp;","&amp;AL62&amp;","&amp;AM62&amp;","&amp;AN62,IF(O62="",AK62&amp;","&amp;AL62&amp;","&amp;AM62&amp;","&amp;AN62&amp;","&amp;AO62,IF(Q62="",AK62&amp;","&amp;AL62&amp;","&amp;AM62&amp;","&amp;AN62&amp;","&amp;AO62&amp;","&amp;AP62,AK62&amp;","&amp;AL62&amp;","&amp;AM62&amp;","&amp;AN62&amp;","&amp;AO62&amp;","&amp;AP62&amp;","&amp;AQ62))))))</f>
        <v>5,7,4</v>
      </c>
      <c r="AT62" s="32">
        <f t="shared" ref="AT62:AT67" si="181">IF(F62="",0,IF(F62="wo",0,IF(E62="wo",2,IF(AH62=AG62,0,IF(AH62&gt;AG62,2,1)))))</f>
        <v>1</v>
      </c>
      <c r="AU62" s="32">
        <f t="shared" ref="AU62:AU67" si="182">IF(E62="",0,IF(E62="wo",0,IF(F62="wo",2,IF(AG62=AH62,0,IF(AG62&gt;AH62,2,1)))))</f>
        <v>2</v>
      </c>
      <c r="AV62" s="33">
        <f t="shared" ref="AV62:AV67" si="183">IF(F62="","",IF(F62="wo",0,IF(E62="wo",0,IF(F62=E62,"ERROR",IF(F62&gt;E62,E62,-1*F62)))))</f>
        <v>-5</v>
      </c>
      <c r="AW62" s="33">
        <f t="shared" ref="AW62:AW67" si="184">IF(H62="","",IF(H62="wo",0,IF(G62="wo",0,IF(H62=G62,"ERROR",IF(H62&gt;G62,G62,-1*H62)))))</f>
        <v>-7</v>
      </c>
      <c r="AX62" s="33">
        <f t="shared" ref="AX62:AX67" si="185">IF(J62="","",IF(J62="wo",0,IF(I62="wo",0,IF(J62=I62,"ERROR",IF(J62&gt;I62,I62,-1*J62)))))</f>
        <v>-4</v>
      </c>
      <c r="AY62" s="33" t="str">
        <f t="shared" ref="AY62:AY67" si="186">IF(L62="","",IF(L62="wo",0,IF(K62="wo",0,IF(L62=K62,"ERROR",IF(L62&gt;K62,K62,-1*L62)))))</f>
        <v/>
      </c>
      <c r="AZ62" s="33" t="str">
        <f t="shared" ref="AZ62:AZ67" si="187">IF(N62="","",IF(N62="wo",0,IF(M62="wo",0,IF(N62=M62,"ERROR",IF(N62&gt;M62,M62,-1*N62)))))</f>
        <v/>
      </c>
      <c r="BA62" s="33" t="str">
        <f t="shared" ref="BA62:BA67" si="188">IF(P62="","",IF(P62="wo",0,IF(O62="wo",0,IF(P62=O62,"ERROR",IF(P62&gt;O62,O62,-1*P62)))))</f>
        <v/>
      </c>
      <c r="BB62" s="33" t="str">
        <f t="shared" ref="BB62:BB67" si="189">IF(R62="","",IF(R62="wo",0,IF(Q62="wo",0,IF(R62=Q62,"ERROR",IF(R62&gt;Q62,Q62,-1*R62)))))</f>
        <v/>
      </c>
      <c r="BC62" s="34" t="str">
        <f t="shared" ref="BC62:BC67" si="190">CONCATENATE(AH62," - ",AG62)</f>
        <v>0 - 3</v>
      </c>
      <c r="BD62" s="35" t="str">
        <f t="shared" ref="BD62:BD67" si="191">IF(E62="","",(IF(K62="",AV62&amp;", "&amp;AW62&amp;", "&amp;AX62,IF(M62="",AV62&amp;","&amp;AW62&amp;","&amp;AX62&amp;","&amp;AY62,IF(O62="",AV62&amp;","&amp;AW62&amp;","&amp;AX62&amp;","&amp;AY62&amp;","&amp;AZ62,IF(Q62="",AV62&amp;","&amp;AW62&amp;","&amp;AX62&amp;","&amp;AY62&amp;","&amp;AZ62&amp;","&amp;BA62,AV62&amp;","&amp;AW62&amp;","&amp;AX62&amp;","&amp;AY62&amp;","&amp;AZ62&amp;","&amp;BA62&amp;","&amp;BB62))))))</f>
        <v>-5, -7, -4</v>
      </c>
      <c r="BE62" s="36">
        <f>SUMIF(C62:C69,1,AI62:AI69)+SUMIF(D62:D69,1,AJ62:AJ69)</f>
        <v>6</v>
      </c>
      <c r="BF62" s="36">
        <f>IF(BE62&lt;&gt;0,RANK(BE62,BE62:BE68),"")</f>
        <v>1</v>
      </c>
      <c r="BG62" s="37" t="e">
        <f>SUMIF(A62:A65,C62,B62:B65)</f>
        <v>#VALUE!</v>
      </c>
      <c r="BH62" s="38" t="e">
        <f>SUMIF(A62:A65,D62,B62:B65)</f>
        <v>#VALUE!</v>
      </c>
      <c r="BI62" s="10">
        <v>1</v>
      </c>
      <c r="BJ62" s="11">
        <f>1*BJ43+1</f>
        <v>25</v>
      </c>
      <c r="BK62" s="39">
        <v>1</v>
      </c>
      <c r="BL62" s="62" t="str">
        <f t="shared" ref="BL62:BL63" si="192">CONCATENATE(C62," ","-"," ",D62)</f>
        <v>1 - 3</v>
      </c>
      <c r="BM62" s="40"/>
      <c r="BN62" s="41"/>
      <c r="BO62" s="42"/>
      <c r="BP62" s="280">
        <v>1</v>
      </c>
      <c r="BQ62" s="281" t="e">
        <f>B62</f>
        <v>#VALUE!</v>
      </c>
      <c r="BR62" s="283" t="s">
        <v>58</v>
      </c>
      <c r="BS62" s="283"/>
      <c r="BT62" s="283"/>
      <c r="BU62" s="101" t="e">
        <v>#VALUE!</v>
      </c>
      <c r="BV62" s="285" t="e">
        <v>#VALUE!</v>
      </c>
      <c r="BW62" s="267"/>
      <c r="BX62" s="268"/>
      <c r="BY62" s="269"/>
      <c r="BZ62" s="97"/>
      <c r="CA62" s="48">
        <f>IF(AG64&lt;AH64,AI64,IF(AH64&lt;AG64,AI64," "))</f>
        <v>2</v>
      </c>
      <c r="CB62" s="100"/>
      <c r="CC62" s="96"/>
      <c r="CD62" s="94">
        <f>IF(AG62&lt;AH62,AI62,IF(AH62&lt;AG62,AI62," "))</f>
        <v>2</v>
      </c>
      <c r="CE62" s="95"/>
      <c r="CF62" s="96"/>
      <c r="CG62" s="94">
        <f>IF(AG66&lt;AH66,AI66,IF(AH66&lt;AG66,AI66," "))</f>
        <v>2</v>
      </c>
      <c r="CH62" s="95"/>
      <c r="CI62" s="107"/>
      <c r="CJ62" s="273">
        <f>BE62</f>
        <v>6</v>
      </c>
      <c r="CK62" s="251"/>
      <c r="CL62" s="252">
        <f>IF(BF63="",BF62,BF63)</f>
        <v>1</v>
      </c>
    </row>
    <row r="63" spans="1:90" ht="14.4">
      <c r="A63" s="23">
        <v>2</v>
      </c>
      <c r="B63" s="24" t="e">
        <v>#VALUE!</v>
      </c>
      <c r="C63" s="25">
        <v>2</v>
      </c>
      <c r="D63" s="25">
        <v>4</v>
      </c>
      <c r="E63" s="26">
        <v>6</v>
      </c>
      <c r="F63" s="27">
        <v>11</v>
      </c>
      <c r="G63" s="28">
        <v>11</v>
      </c>
      <c r="H63" s="29">
        <v>6</v>
      </c>
      <c r="I63" s="26">
        <v>13</v>
      </c>
      <c r="J63" s="27">
        <v>11</v>
      </c>
      <c r="K63" s="28">
        <v>8</v>
      </c>
      <c r="L63" s="29">
        <v>11</v>
      </c>
      <c r="M63" s="26">
        <v>11</v>
      </c>
      <c r="N63" s="27">
        <v>6</v>
      </c>
      <c r="O63" s="28"/>
      <c r="P63" s="29"/>
      <c r="Q63" s="26"/>
      <c r="R63" s="27"/>
      <c r="S63" s="30">
        <f t="shared" si="155"/>
        <v>0</v>
      </c>
      <c r="T63" s="30">
        <f t="shared" si="156"/>
        <v>1</v>
      </c>
      <c r="U63" s="30">
        <f t="shared" si="157"/>
        <v>1</v>
      </c>
      <c r="V63" s="30">
        <f t="shared" si="158"/>
        <v>0</v>
      </c>
      <c r="W63" s="30">
        <f t="shared" si="159"/>
        <v>1</v>
      </c>
      <c r="X63" s="30">
        <f t="shared" si="160"/>
        <v>0</v>
      </c>
      <c r="Y63" s="30">
        <f t="shared" si="161"/>
        <v>0</v>
      </c>
      <c r="Z63" s="30">
        <f t="shared" si="162"/>
        <v>1</v>
      </c>
      <c r="AA63" s="30">
        <f t="shared" si="163"/>
        <v>1</v>
      </c>
      <c r="AB63" s="30">
        <f t="shared" si="164"/>
        <v>0</v>
      </c>
      <c r="AC63" s="30">
        <f t="shared" si="165"/>
        <v>0</v>
      </c>
      <c r="AD63" s="30">
        <f t="shared" si="166"/>
        <v>0</v>
      </c>
      <c r="AE63" s="30">
        <f t="shared" si="167"/>
        <v>0</v>
      </c>
      <c r="AF63" s="30">
        <f t="shared" si="168"/>
        <v>0</v>
      </c>
      <c r="AG63" s="31">
        <f t="shared" si="169"/>
        <v>3</v>
      </c>
      <c r="AH63" s="31">
        <f t="shared" si="169"/>
        <v>2</v>
      </c>
      <c r="AI63" s="32">
        <f t="shared" si="170"/>
        <v>2</v>
      </c>
      <c r="AJ63" s="32">
        <f t="shared" si="171"/>
        <v>1</v>
      </c>
      <c r="AK63" s="33">
        <f t="shared" si="172"/>
        <v>-6</v>
      </c>
      <c r="AL63" s="33">
        <f t="shared" si="173"/>
        <v>6</v>
      </c>
      <c r="AM63" s="33">
        <f t="shared" si="174"/>
        <v>11</v>
      </c>
      <c r="AN63" s="33">
        <f t="shared" si="175"/>
        <v>-8</v>
      </c>
      <c r="AO63" s="33">
        <f t="shared" si="176"/>
        <v>6</v>
      </c>
      <c r="AP63" s="33" t="str">
        <f t="shared" si="177"/>
        <v/>
      </c>
      <c r="AQ63" s="33" t="str">
        <f t="shared" si="178"/>
        <v/>
      </c>
      <c r="AR63" s="34" t="str">
        <f t="shared" si="179"/>
        <v>3 - 2</v>
      </c>
      <c r="AS63" s="35" t="str">
        <f t="shared" si="180"/>
        <v>-6,6,11,-8,6</v>
      </c>
      <c r="AT63" s="32">
        <f t="shared" si="181"/>
        <v>1</v>
      </c>
      <c r="AU63" s="32">
        <f t="shared" si="182"/>
        <v>2</v>
      </c>
      <c r="AV63" s="33">
        <f t="shared" si="183"/>
        <v>6</v>
      </c>
      <c r="AW63" s="33">
        <f t="shared" si="184"/>
        <v>-6</v>
      </c>
      <c r="AX63" s="33">
        <f t="shared" si="185"/>
        <v>-11</v>
      </c>
      <c r="AY63" s="33">
        <f t="shared" si="186"/>
        <v>8</v>
      </c>
      <c r="AZ63" s="33">
        <f t="shared" si="187"/>
        <v>-6</v>
      </c>
      <c r="BA63" s="33" t="str">
        <f t="shared" si="188"/>
        <v/>
      </c>
      <c r="BB63" s="33" t="str">
        <f t="shared" si="189"/>
        <v/>
      </c>
      <c r="BC63" s="34" t="str">
        <f t="shared" si="190"/>
        <v>2 - 3</v>
      </c>
      <c r="BD63" s="35" t="str">
        <f t="shared" si="191"/>
        <v>6,-6,-11,8,-6</v>
      </c>
      <c r="BE63" s="44"/>
      <c r="BF63" s="44"/>
      <c r="BG63" s="37" t="e">
        <f>SUMIF(A62:A65,C63,B62:B65)</f>
        <v>#VALUE!</v>
      </c>
      <c r="BH63" s="38" t="e">
        <f>SUMIF(A62:A65,D63,B62:B65)</f>
        <v>#VALUE!</v>
      </c>
      <c r="BI63" s="10">
        <v>1</v>
      </c>
      <c r="BJ63" s="11">
        <f>1+BJ62</f>
        <v>26</v>
      </c>
      <c r="BK63" s="39">
        <v>1</v>
      </c>
      <c r="BL63" s="62" t="str">
        <f t="shared" si="192"/>
        <v>2 - 4</v>
      </c>
      <c r="BM63" s="40"/>
      <c r="BN63" s="41"/>
      <c r="BO63" s="42"/>
      <c r="BP63" s="280"/>
      <c r="BQ63" s="274"/>
      <c r="BR63" s="283" t="s">
        <v>57</v>
      </c>
      <c r="BS63" s="283"/>
      <c r="BT63" s="283"/>
      <c r="BU63" s="45" t="e">
        <v>#VALUE!</v>
      </c>
      <c r="BV63" s="275"/>
      <c r="BW63" s="270"/>
      <c r="BX63" s="271"/>
      <c r="BY63" s="272"/>
      <c r="BZ63" s="277" t="str">
        <f>IF(AI64&lt;AJ64,AR64,IF(AJ64&lt;AI64,AS64," "))</f>
        <v>5,5,-9,7</v>
      </c>
      <c r="CA63" s="277"/>
      <c r="CB63" s="277"/>
      <c r="CC63" s="256" t="str">
        <f>IF(AI62&lt;AJ62,AR62,IF(AJ62&lt;AI62,AS62," "))</f>
        <v>5,7,4</v>
      </c>
      <c r="CD63" s="257"/>
      <c r="CE63" s="258"/>
      <c r="CF63" s="256" t="str">
        <f>IF(AI66&lt;AJ66,AR66,IF(AJ66&lt;AI66,AS66," "))</f>
        <v>9,-6,7,5</v>
      </c>
      <c r="CG63" s="257"/>
      <c r="CH63" s="258"/>
      <c r="CI63" s="108"/>
      <c r="CJ63" s="273"/>
      <c r="CK63" s="251"/>
      <c r="CL63" s="252"/>
    </row>
    <row r="64" spans="1:90" ht="14.4">
      <c r="A64" s="23">
        <v>3</v>
      </c>
      <c r="B64" s="24" t="e">
        <v>#VALUE!</v>
      </c>
      <c r="C64" s="25">
        <v>1</v>
      </c>
      <c r="D64" s="25">
        <v>2</v>
      </c>
      <c r="E64" s="26">
        <v>11</v>
      </c>
      <c r="F64" s="27">
        <v>5</v>
      </c>
      <c r="G64" s="28">
        <v>11</v>
      </c>
      <c r="H64" s="29">
        <v>5</v>
      </c>
      <c r="I64" s="26">
        <v>9</v>
      </c>
      <c r="J64" s="27">
        <v>11</v>
      </c>
      <c r="K64" s="28">
        <v>11</v>
      </c>
      <c r="L64" s="29">
        <v>7</v>
      </c>
      <c r="M64" s="26"/>
      <c r="N64" s="27"/>
      <c r="O64" s="28"/>
      <c r="P64" s="29"/>
      <c r="Q64" s="26"/>
      <c r="R64" s="27"/>
      <c r="S64" s="30">
        <f t="shared" si="155"/>
        <v>1</v>
      </c>
      <c r="T64" s="30">
        <f t="shared" si="156"/>
        <v>0</v>
      </c>
      <c r="U64" s="30">
        <f t="shared" si="157"/>
        <v>1</v>
      </c>
      <c r="V64" s="30">
        <f t="shared" si="158"/>
        <v>0</v>
      </c>
      <c r="W64" s="30">
        <f t="shared" si="159"/>
        <v>0</v>
      </c>
      <c r="X64" s="30">
        <f t="shared" si="160"/>
        <v>1</v>
      </c>
      <c r="Y64" s="30">
        <f t="shared" si="161"/>
        <v>1</v>
      </c>
      <c r="Z64" s="30">
        <f t="shared" si="162"/>
        <v>0</v>
      </c>
      <c r="AA64" s="30">
        <f t="shared" si="163"/>
        <v>0</v>
      </c>
      <c r="AB64" s="30">
        <f t="shared" si="164"/>
        <v>0</v>
      </c>
      <c r="AC64" s="30">
        <f t="shared" si="165"/>
        <v>0</v>
      </c>
      <c r="AD64" s="30">
        <f t="shared" si="166"/>
        <v>0</v>
      </c>
      <c r="AE64" s="30">
        <f t="shared" si="167"/>
        <v>0</v>
      </c>
      <c r="AF64" s="30">
        <f t="shared" si="168"/>
        <v>0</v>
      </c>
      <c r="AG64" s="31">
        <f t="shared" si="169"/>
        <v>3</v>
      </c>
      <c r="AH64" s="31">
        <f t="shared" si="169"/>
        <v>1</v>
      </c>
      <c r="AI64" s="32">
        <f t="shared" si="170"/>
        <v>2</v>
      </c>
      <c r="AJ64" s="32">
        <f t="shared" si="171"/>
        <v>1</v>
      </c>
      <c r="AK64" s="33">
        <f t="shared" si="172"/>
        <v>5</v>
      </c>
      <c r="AL64" s="33">
        <f t="shared" si="173"/>
        <v>5</v>
      </c>
      <c r="AM64" s="33">
        <f t="shared" si="174"/>
        <v>-9</v>
      </c>
      <c r="AN64" s="33">
        <f t="shared" si="175"/>
        <v>7</v>
      </c>
      <c r="AO64" s="33" t="str">
        <f t="shared" si="176"/>
        <v/>
      </c>
      <c r="AP64" s="33" t="str">
        <f t="shared" si="177"/>
        <v/>
      </c>
      <c r="AQ64" s="33" t="str">
        <f t="shared" si="178"/>
        <v/>
      </c>
      <c r="AR64" s="34" t="str">
        <f t="shared" si="179"/>
        <v>3 - 1</v>
      </c>
      <c r="AS64" s="35" t="str">
        <f t="shared" si="180"/>
        <v>5,5,-9,7</v>
      </c>
      <c r="AT64" s="32">
        <f t="shared" si="181"/>
        <v>1</v>
      </c>
      <c r="AU64" s="32">
        <f t="shared" si="182"/>
        <v>2</v>
      </c>
      <c r="AV64" s="33">
        <f t="shared" si="183"/>
        <v>-5</v>
      </c>
      <c r="AW64" s="33">
        <f t="shared" si="184"/>
        <v>-5</v>
      </c>
      <c r="AX64" s="33">
        <f t="shared" si="185"/>
        <v>9</v>
      </c>
      <c r="AY64" s="33">
        <f t="shared" si="186"/>
        <v>-7</v>
      </c>
      <c r="AZ64" s="33" t="str">
        <f t="shared" si="187"/>
        <v/>
      </c>
      <c r="BA64" s="33" t="str">
        <f t="shared" si="188"/>
        <v/>
      </c>
      <c r="BB64" s="33" t="str">
        <f t="shared" si="189"/>
        <v/>
      </c>
      <c r="BC64" s="34" t="str">
        <f t="shared" si="190"/>
        <v>1 - 3</v>
      </c>
      <c r="BD64" s="35" t="str">
        <f t="shared" si="191"/>
        <v>-5,-5,9,-7</v>
      </c>
      <c r="BE64" s="36">
        <f>SUMIF(C62:C69,2,AI62:AI69)+SUMIF(D62:D69,2,AJ62:AJ69)</f>
        <v>5</v>
      </c>
      <c r="BF64" s="36">
        <f>IF(BE64&lt;&gt;0,RANK(BE64,BE62:BE68),"")</f>
        <v>2</v>
      </c>
      <c r="BG64" s="37" t="e">
        <f>SUMIF(A62:A65,C64,B62:B65)</f>
        <v>#VALUE!</v>
      </c>
      <c r="BH64" s="38" t="e">
        <f>SUMIF(A62:A65,D64,B62:B65)</f>
        <v>#VALUE!</v>
      </c>
      <c r="BI64" s="10">
        <v>1</v>
      </c>
      <c r="BJ64" s="11">
        <f>1+BJ63</f>
        <v>27</v>
      </c>
      <c r="BK64" s="39">
        <v>2</v>
      </c>
      <c r="BL64" s="63" t="s">
        <v>23</v>
      </c>
      <c r="BM64" s="40" t="s">
        <v>135</v>
      </c>
      <c r="BN64" s="46" t="s">
        <v>27</v>
      </c>
      <c r="BO64" s="47">
        <v>2</v>
      </c>
      <c r="BP64" s="259">
        <v>2</v>
      </c>
      <c r="BQ64" s="260" t="e">
        <f>B63</f>
        <v>#VALUE!</v>
      </c>
      <c r="BR64" s="262" t="s">
        <v>59</v>
      </c>
      <c r="BS64" s="263"/>
      <c r="BT64" s="264"/>
      <c r="BU64" s="43" t="e">
        <v>#VALUE!</v>
      </c>
      <c r="BV64" s="278" t="e">
        <v>#VALUE!</v>
      </c>
      <c r="BW64" s="99"/>
      <c r="BX64" s="48">
        <f>IF(AG64&lt;AH64,AT64,IF(AH64&lt;AG64,AT64," "))</f>
        <v>1</v>
      </c>
      <c r="BY64" s="100"/>
      <c r="BZ64" s="267"/>
      <c r="CA64" s="268"/>
      <c r="CB64" s="269"/>
      <c r="CC64" s="100"/>
      <c r="CD64" s="48">
        <f>IF(AG67&lt;AH67,AI67,IF(AH67&lt;AG67,AI67," "))</f>
        <v>2</v>
      </c>
      <c r="CE64" s="100"/>
      <c r="CF64" s="98"/>
      <c r="CG64" s="94">
        <f>IF(AG63&lt;AH63,AI63,IF(AH63&lt;AG63,AI63," "))</f>
        <v>2</v>
      </c>
      <c r="CH64" s="95"/>
      <c r="CI64" s="107"/>
      <c r="CJ64" s="273">
        <f>BE64</f>
        <v>5</v>
      </c>
      <c r="CK64" s="251"/>
      <c r="CL64" s="252">
        <f>IF(BF65="",BF64,BF65)</f>
        <v>2</v>
      </c>
    </row>
    <row r="65" spans="1:90" ht="14.4">
      <c r="A65" s="23">
        <v>4</v>
      </c>
      <c r="B65" s="24" t="e">
        <v>#VALUE!</v>
      </c>
      <c r="C65" s="25">
        <v>3</v>
      </c>
      <c r="D65" s="25">
        <v>4</v>
      </c>
      <c r="E65" s="26">
        <v>5</v>
      </c>
      <c r="F65" s="27">
        <v>11</v>
      </c>
      <c r="G65" s="28">
        <v>5</v>
      </c>
      <c r="H65" s="29">
        <v>11</v>
      </c>
      <c r="I65" s="26">
        <v>9</v>
      </c>
      <c r="J65" s="27">
        <v>11</v>
      </c>
      <c r="K65" s="28"/>
      <c r="L65" s="29"/>
      <c r="M65" s="26"/>
      <c r="N65" s="27"/>
      <c r="O65" s="28"/>
      <c r="P65" s="29"/>
      <c r="Q65" s="26"/>
      <c r="R65" s="27"/>
      <c r="S65" s="30">
        <f t="shared" si="155"/>
        <v>0</v>
      </c>
      <c r="T65" s="30">
        <f t="shared" si="156"/>
        <v>1</v>
      </c>
      <c r="U65" s="30">
        <f t="shared" si="157"/>
        <v>0</v>
      </c>
      <c r="V65" s="30">
        <f t="shared" si="158"/>
        <v>1</v>
      </c>
      <c r="W65" s="30">
        <f t="shared" si="159"/>
        <v>0</v>
      </c>
      <c r="X65" s="30">
        <f t="shared" si="160"/>
        <v>1</v>
      </c>
      <c r="Y65" s="30">
        <f t="shared" si="161"/>
        <v>0</v>
      </c>
      <c r="Z65" s="30">
        <f t="shared" si="162"/>
        <v>0</v>
      </c>
      <c r="AA65" s="30">
        <f t="shared" si="163"/>
        <v>0</v>
      </c>
      <c r="AB65" s="30">
        <f t="shared" si="164"/>
        <v>0</v>
      </c>
      <c r="AC65" s="30">
        <f t="shared" si="165"/>
        <v>0</v>
      </c>
      <c r="AD65" s="30">
        <f t="shared" si="166"/>
        <v>0</v>
      </c>
      <c r="AE65" s="30">
        <f t="shared" si="167"/>
        <v>0</v>
      </c>
      <c r="AF65" s="30">
        <f t="shared" si="168"/>
        <v>0</v>
      </c>
      <c r="AG65" s="31">
        <f t="shared" si="169"/>
        <v>0</v>
      </c>
      <c r="AH65" s="31">
        <f t="shared" si="169"/>
        <v>3</v>
      </c>
      <c r="AI65" s="32">
        <f t="shared" si="170"/>
        <v>1</v>
      </c>
      <c r="AJ65" s="32">
        <f t="shared" si="171"/>
        <v>2</v>
      </c>
      <c r="AK65" s="33">
        <f t="shared" si="172"/>
        <v>-5</v>
      </c>
      <c r="AL65" s="33">
        <f t="shared" si="173"/>
        <v>-5</v>
      </c>
      <c r="AM65" s="33">
        <f t="shared" si="174"/>
        <v>-9</v>
      </c>
      <c r="AN65" s="33" t="str">
        <f t="shared" si="175"/>
        <v/>
      </c>
      <c r="AO65" s="33" t="str">
        <f t="shared" si="176"/>
        <v/>
      </c>
      <c r="AP65" s="33" t="str">
        <f t="shared" si="177"/>
        <v/>
      </c>
      <c r="AQ65" s="33" t="str">
        <f t="shared" si="178"/>
        <v/>
      </c>
      <c r="AR65" s="34" t="str">
        <f t="shared" si="179"/>
        <v>0 - 3</v>
      </c>
      <c r="AS65" s="35" t="str">
        <f t="shared" si="180"/>
        <v>-5,-5,-9</v>
      </c>
      <c r="AT65" s="32">
        <f t="shared" si="181"/>
        <v>2</v>
      </c>
      <c r="AU65" s="32">
        <f t="shared" si="182"/>
        <v>1</v>
      </c>
      <c r="AV65" s="33">
        <f t="shared" si="183"/>
        <v>5</v>
      </c>
      <c r="AW65" s="33">
        <f t="shared" si="184"/>
        <v>5</v>
      </c>
      <c r="AX65" s="33">
        <f t="shared" si="185"/>
        <v>9</v>
      </c>
      <c r="AY65" s="33" t="str">
        <f t="shared" si="186"/>
        <v/>
      </c>
      <c r="AZ65" s="33" t="str">
        <f t="shared" si="187"/>
        <v/>
      </c>
      <c r="BA65" s="33" t="str">
        <f t="shared" si="188"/>
        <v/>
      </c>
      <c r="BB65" s="33" t="str">
        <f t="shared" si="189"/>
        <v/>
      </c>
      <c r="BC65" s="34" t="str">
        <f t="shared" si="190"/>
        <v>3 - 0</v>
      </c>
      <c r="BD65" s="35" t="str">
        <f t="shared" si="191"/>
        <v>5, 5, 9</v>
      </c>
      <c r="BE65" s="44"/>
      <c r="BF65" s="44"/>
      <c r="BG65" s="37" t="e">
        <f>SUMIF(A62:A65,C65,B62:B65)</f>
        <v>#VALUE!</v>
      </c>
      <c r="BH65" s="38" t="e">
        <f>SUMIF(A62:A65,D65,B62:B65)</f>
        <v>#VALUE!</v>
      </c>
      <c r="BI65" s="10">
        <v>1</v>
      </c>
      <c r="BJ65" s="11">
        <f>1+BJ64</f>
        <v>28</v>
      </c>
      <c r="BK65" s="39">
        <v>2</v>
      </c>
      <c r="BL65" s="63" t="s">
        <v>24</v>
      </c>
      <c r="BM65" s="40" t="s">
        <v>135</v>
      </c>
      <c r="BN65" s="46" t="s">
        <v>28</v>
      </c>
      <c r="BO65" s="47">
        <v>2</v>
      </c>
      <c r="BP65" s="259"/>
      <c r="BQ65" s="274"/>
      <c r="BR65" s="253" t="s">
        <v>60</v>
      </c>
      <c r="BS65" s="254"/>
      <c r="BT65" s="255"/>
      <c r="BU65" s="45" t="e">
        <v>#VALUE!</v>
      </c>
      <c r="BV65" s="279"/>
      <c r="BW65" s="276" t="str">
        <f>IF(AI64&gt;AJ64,BC64,IF(AJ64&gt;AI64,BD64," "))</f>
        <v>1 - 3</v>
      </c>
      <c r="BX65" s="277"/>
      <c r="BY65" s="277"/>
      <c r="BZ65" s="270"/>
      <c r="CA65" s="271"/>
      <c r="CB65" s="272"/>
      <c r="CC65" s="277" t="str">
        <f>IF(AI67&lt;AJ67,AR67,IF(AJ67&lt;AI67,AS67," "))</f>
        <v>1,6,2</v>
      </c>
      <c r="CD65" s="277"/>
      <c r="CE65" s="277"/>
      <c r="CF65" s="256" t="str">
        <f>IF(AI63&lt;AJ63,AR63,IF(AJ63&lt;AI63,AS63," "))</f>
        <v>-6,6,11,-8,6</v>
      </c>
      <c r="CG65" s="257"/>
      <c r="CH65" s="258"/>
      <c r="CI65" s="108"/>
      <c r="CJ65" s="273"/>
      <c r="CK65" s="251"/>
      <c r="CL65" s="252"/>
    </row>
    <row r="66" spans="1:90" ht="14.4">
      <c r="A66" s="23">
        <v>5</v>
      </c>
      <c r="B66" s="49"/>
      <c r="C66" s="25">
        <v>1</v>
      </c>
      <c r="D66" s="25">
        <v>4</v>
      </c>
      <c r="E66" s="26">
        <v>11</v>
      </c>
      <c r="F66" s="27">
        <v>9</v>
      </c>
      <c r="G66" s="28">
        <v>6</v>
      </c>
      <c r="H66" s="29">
        <v>11</v>
      </c>
      <c r="I66" s="26">
        <v>11</v>
      </c>
      <c r="J66" s="27">
        <v>7</v>
      </c>
      <c r="K66" s="28">
        <v>11</v>
      </c>
      <c r="L66" s="29">
        <v>5</v>
      </c>
      <c r="M66" s="26"/>
      <c r="N66" s="27"/>
      <c r="O66" s="28"/>
      <c r="P66" s="29"/>
      <c r="Q66" s="26"/>
      <c r="R66" s="27"/>
      <c r="S66" s="30">
        <f t="shared" si="155"/>
        <v>1</v>
      </c>
      <c r="T66" s="30">
        <f t="shared" si="156"/>
        <v>0</v>
      </c>
      <c r="U66" s="30">
        <f t="shared" si="157"/>
        <v>0</v>
      </c>
      <c r="V66" s="30">
        <f t="shared" si="158"/>
        <v>1</v>
      </c>
      <c r="W66" s="30">
        <f t="shared" si="159"/>
        <v>1</v>
      </c>
      <c r="X66" s="30">
        <f t="shared" si="160"/>
        <v>0</v>
      </c>
      <c r="Y66" s="30">
        <f t="shared" si="161"/>
        <v>1</v>
      </c>
      <c r="Z66" s="30">
        <f t="shared" si="162"/>
        <v>0</v>
      </c>
      <c r="AA66" s="30">
        <f t="shared" si="163"/>
        <v>0</v>
      </c>
      <c r="AB66" s="30">
        <f t="shared" si="164"/>
        <v>0</v>
      </c>
      <c r="AC66" s="30">
        <f t="shared" si="165"/>
        <v>0</v>
      </c>
      <c r="AD66" s="30">
        <f t="shared" si="166"/>
        <v>0</v>
      </c>
      <c r="AE66" s="30">
        <f t="shared" si="167"/>
        <v>0</v>
      </c>
      <c r="AF66" s="30">
        <f t="shared" si="168"/>
        <v>0</v>
      </c>
      <c r="AG66" s="31">
        <f t="shared" si="169"/>
        <v>3</v>
      </c>
      <c r="AH66" s="31">
        <f t="shared" si="169"/>
        <v>1</v>
      </c>
      <c r="AI66" s="32">
        <f t="shared" si="170"/>
        <v>2</v>
      </c>
      <c r="AJ66" s="32">
        <f t="shared" si="171"/>
        <v>1</v>
      </c>
      <c r="AK66" s="33">
        <f t="shared" si="172"/>
        <v>9</v>
      </c>
      <c r="AL66" s="33">
        <f t="shared" si="173"/>
        <v>-6</v>
      </c>
      <c r="AM66" s="33">
        <f t="shared" si="174"/>
        <v>7</v>
      </c>
      <c r="AN66" s="33">
        <f t="shared" si="175"/>
        <v>5</v>
      </c>
      <c r="AO66" s="33" t="str">
        <f t="shared" si="176"/>
        <v/>
      </c>
      <c r="AP66" s="33" t="str">
        <f t="shared" si="177"/>
        <v/>
      </c>
      <c r="AQ66" s="33" t="str">
        <f t="shared" si="178"/>
        <v/>
      </c>
      <c r="AR66" s="34" t="str">
        <f t="shared" si="179"/>
        <v>3 - 1</v>
      </c>
      <c r="AS66" s="35" t="str">
        <f t="shared" si="180"/>
        <v>9,-6,7,5</v>
      </c>
      <c r="AT66" s="32">
        <f t="shared" si="181"/>
        <v>1</v>
      </c>
      <c r="AU66" s="32">
        <f t="shared" si="182"/>
        <v>2</v>
      </c>
      <c r="AV66" s="33">
        <f t="shared" si="183"/>
        <v>-9</v>
      </c>
      <c r="AW66" s="33">
        <f t="shared" si="184"/>
        <v>6</v>
      </c>
      <c r="AX66" s="33">
        <f t="shared" si="185"/>
        <v>-7</v>
      </c>
      <c r="AY66" s="33">
        <f t="shared" si="186"/>
        <v>-5</v>
      </c>
      <c r="AZ66" s="33" t="str">
        <f t="shared" si="187"/>
        <v/>
      </c>
      <c r="BA66" s="33" t="str">
        <f t="shared" si="188"/>
        <v/>
      </c>
      <c r="BB66" s="33" t="str">
        <f t="shared" si="189"/>
        <v/>
      </c>
      <c r="BC66" s="34" t="str">
        <f t="shared" si="190"/>
        <v>1 - 3</v>
      </c>
      <c r="BD66" s="35" t="str">
        <f t="shared" si="191"/>
        <v>-9,6,-7,-5</v>
      </c>
      <c r="BE66" s="36">
        <f>SUMIF(C62:C69,3,AI62:AI69)+SUMIF(D62:D69,3,AJ62:AJ69)</f>
        <v>3</v>
      </c>
      <c r="BF66" s="36">
        <f>IF(BE66&lt;&gt;0,RANK(BE66,BE62:BE68),"")</f>
        <v>4</v>
      </c>
      <c r="BG66" s="37" t="e">
        <f>SUMIF(A62:A65,C66,B62:B65)</f>
        <v>#VALUE!</v>
      </c>
      <c r="BH66" s="38" t="e">
        <f>SUMIF(A62:A65,D66,B62:B65)</f>
        <v>#VALUE!</v>
      </c>
      <c r="BI66" s="10">
        <v>1</v>
      </c>
      <c r="BJ66" s="11">
        <f>1+BJ65</f>
        <v>29</v>
      </c>
      <c r="BK66" s="39">
        <v>3</v>
      </c>
      <c r="BL66" s="64" t="s">
        <v>25</v>
      </c>
      <c r="BM66" s="40" t="s">
        <v>135</v>
      </c>
      <c r="BN66" s="58" t="s">
        <v>29</v>
      </c>
      <c r="BO66" s="42">
        <v>2</v>
      </c>
      <c r="BP66" s="259">
        <v>3</v>
      </c>
      <c r="BQ66" s="260" t="e">
        <f>B64</f>
        <v>#VALUE!</v>
      </c>
      <c r="BR66" s="283" t="s">
        <v>168</v>
      </c>
      <c r="BS66" s="283"/>
      <c r="BT66" s="283"/>
      <c r="BU66" s="43" t="e">
        <v>#VALUE!</v>
      </c>
      <c r="BV66" s="265" t="e">
        <v>#VALUE!</v>
      </c>
      <c r="BW66" s="93"/>
      <c r="BX66" s="94">
        <f>IF(AG62&lt;AH62,AT62,IF(AH62&lt;AG62,AT62," "))</f>
        <v>1</v>
      </c>
      <c r="BY66" s="95"/>
      <c r="BZ66" s="100"/>
      <c r="CA66" s="48">
        <f>IF(AG67&lt;AH67,AT67,IF(AH67&lt;AG67,AT67," "))</f>
        <v>1</v>
      </c>
      <c r="CB66" s="100"/>
      <c r="CC66" s="267"/>
      <c r="CD66" s="268"/>
      <c r="CE66" s="269"/>
      <c r="CF66" s="98"/>
      <c r="CG66" s="94">
        <f>IF(AG65&lt;AH65,AI65,IF(AH65&lt;AG65,AI65," "))</f>
        <v>1</v>
      </c>
      <c r="CH66" s="95"/>
      <c r="CI66" s="107"/>
      <c r="CJ66" s="273">
        <f>BE66</f>
        <v>3</v>
      </c>
      <c r="CK66" s="251"/>
      <c r="CL66" s="252">
        <f>IF(BF67="",BF66,BF67)</f>
        <v>4</v>
      </c>
    </row>
    <row r="67" spans="1:90" ht="14.4">
      <c r="A67" s="23">
        <v>6</v>
      </c>
      <c r="C67" s="25">
        <v>2</v>
      </c>
      <c r="D67" s="25">
        <v>3</v>
      </c>
      <c r="E67" s="26">
        <v>11</v>
      </c>
      <c r="F67" s="27">
        <v>1</v>
      </c>
      <c r="G67" s="28">
        <v>11</v>
      </c>
      <c r="H67" s="29">
        <v>6</v>
      </c>
      <c r="I67" s="26">
        <v>11</v>
      </c>
      <c r="J67" s="27">
        <v>2</v>
      </c>
      <c r="K67" s="28"/>
      <c r="L67" s="29"/>
      <c r="M67" s="26"/>
      <c r="N67" s="27"/>
      <c r="O67" s="28"/>
      <c r="P67" s="29"/>
      <c r="Q67" s="26"/>
      <c r="R67" s="27"/>
      <c r="S67" s="30">
        <f t="shared" si="155"/>
        <v>1</v>
      </c>
      <c r="T67" s="30">
        <f t="shared" si="156"/>
        <v>0</v>
      </c>
      <c r="U67" s="30">
        <f t="shared" si="157"/>
        <v>1</v>
      </c>
      <c r="V67" s="30">
        <f t="shared" si="158"/>
        <v>0</v>
      </c>
      <c r="W67" s="30">
        <f t="shared" si="159"/>
        <v>1</v>
      </c>
      <c r="X67" s="30">
        <f t="shared" si="160"/>
        <v>0</v>
      </c>
      <c r="Y67" s="30">
        <f t="shared" si="161"/>
        <v>0</v>
      </c>
      <c r="Z67" s="30">
        <f t="shared" si="162"/>
        <v>0</v>
      </c>
      <c r="AA67" s="30">
        <f t="shared" si="163"/>
        <v>0</v>
      </c>
      <c r="AB67" s="30">
        <f t="shared" si="164"/>
        <v>0</v>
      </c>
      <c r="AC67" s="30">
        <f t="shared" si="165"/>
        <v>0</v>
      </c>
      <c r="AD67" s="30">
        <f t="shared" si="166"/>
        <v>0</v>
      </c>
      <c r="AE67" s="30">
        <f t="shared" si="167"/>
        <v>0</v>
      </c>
      <c r="AF67" s="30">
        <f t="shared" si="168"/>
        <v>0</v>
      </c>
      <c r="AG67" s="31">
        <f t="shared" si="169"/>
        <v>3</v>
      </c>
      <c r="AH67" s="31">
        <f t="shared" si="169"/>
        <v>0</v>
      </c>
      <c r="AI67" s="32">
        <f t="shared" si="170"/>
        <v>2</v>
      </c>
      <c r="AJ67" s="32">
        <f t="shared" si="171"/>
        <v>1</v>
      </c>
      <c r="AK67" s="33">
        <f t="shared" si="172"/>
        <v>1</v>
      </c>
      <c r="AL67" s="33">
        <f t="shared" si="173"/>
        <v>6</v>
      </c>
      <c r="AM67" s="33">
        <f t="shared" si="174"/>
        <v>2</v>
      </c>
      <c r="AN67" s="33" t="str">
        <f t="shared" si="175"/>
        <v/>
      </c>
      <c r="AO67" s="33" t="str">
        <f t="shared" si="176"/>
        <v/>
      </c>
      <c r="AP67" s="33" t="str">
        <f t="shared" si="177"/>
        <v/>
      </c>
      <c r="AQ67" s="33" t="str">
        <f t="shared" si="178"/>
        <v/>
      </c>
      <c r="AR67" s="34" t="str">
        <f t="shared" si="179"/>
        <v>3 - 0</v>
      </c>
      <c r="AS67" s="35" t="str">
        <f t="shared" si="180"/>
        <v>1,6,2</v>
      </c>
      <c r="AT67" s="32">
        <f t="shared" si="181"/>
        <v>1</v>
      </c>
      <c r="AU67" s="32">
        <f t="shared" si="182"/>
        <v>2</v>
      </c>
      <c r="AV67" s="33">
        <f t="shared" si="183"/>
        <v>-1</v>
      </c>
      <c r="AW67" s="33">
        <f t="shared" si="184"/>
        <v>-6</v>
      </c>
      <c r="AX67" s="33">
        <f t="shared" si="185"/>
        <v>-2</v>
      </c>
      <c r="AY67" s="33" t="str">
        <f t="shared" si="186"/>
        <v/>
      </c>
      <c r="AZ67" s="33" t="str">
        <f t="shared" si="187"/>
        <v/>
      </c>
      <c r="BA67" s="33" t="str">
        <f t="shared" si="188"/>
        <v/>
      </c>
      <c r="BB67" s="33" t="str">
        <f t="shared" si="189"/>
        <v/>
      </c>
      <c r="BC67" s="34" t="str">
        <f t="shared" si="190"/>
        <v>0 - 3</v>
      </c>
      <c r="BD67" s="35" t="str">
        <f t="shared" si="191"/>
        <v>-1, -6, -2</v>
      </c>
      <c r="BE67" s="44"/>
      <c r="BF67" s="44"/>
      <c r="BG67" s="37" t="e">
        <f>SUMIF(A62:A65,C67,B62:B65)</f>
        <v>#VALUE!</v>
      </c>
      <c r="BH67" s="38" t="e">
        <f>SUMIF(A62:A65,D67,B62:B65)</f>
        <v>#VALUE!</v>
      </c>
      <c r="BI67" s="10">
        <v>1</v>
      </c>
      <c r="BJ67" s="11">
        <f>1+BJ66</f>
        <v>30</v>
      </c>
      <c r="BK67" s="39">
        <v>3</v>
      </c>
      <c r="BL67" s="65" t="s">
        <v>26</v>
      </c>
      <c r="BM67" s="149" t="s">
        <v>135</v>
      </c>
      <c r="BN67" s="50" t="s">
        <v>30</v>
      </c>
      <c r="BO67" s="51">
        <v>2</v>
      </c>
      <c r="BP67" s="259"/>
      <c r="BQ67" s="274"/>
      <c r="BR67" s="283" t="s">
        <v>169</v>
      </c>
      <c r="BS67" s="283"/>
      <c r="BT67" s="283"/>
      <c r="BU67" s="45" t="e">
        <v>#VALUE!</v>
      </c>
      <c r="BV67" s="275"/>
      <c r="BW67" s="256" t="str">
        <f>IF(AI62&gt;AJ62,BC62,IF(AJ62&gt;AI62,BD62," "))</f>
        <v>0 - 3</v>
      </c>
      <c r="BX67" s="257"/>
      <c r="BY67" s="258"/>
      <c r="BZ67" s="277" t="str">
        <f>IF(AI67&gt;AJ67,BC67,IF(AJ67&gt;AI67,BD67," "))</f>
        <v>0 - 3</v>
      </c>
      <c r="CA67" s="277"/>
      <c r="CB67" s="277"/>
      <c r="CC67" s="270"/>
      <c r="CD67" s="271"/>
      <c r="CE67" s="272"/>
      <c r="CF67" s="256" t="str">
        <f>IF(AI65&lt;AJ65,AR65,IF(AJ65&lt;AI65,AS65," "))</f>
        <v>0 - 3</v>
      </c>
      <c r="CG67" s="257"/>
      <c r="CH67" s="258"/>
      <c r="CI67" s="108"/>
      <c r="CJ67" s="273"/>
      <c r="CK67" s="251"/>
      <c r="CL67" s="252"/>
    </row>
    <row r="68" spans="1:90" ht="14.4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V68" s="2"/>
      <c r="AW68" s="2"/>
      <c r="AX68" s="2"/>
      <c r="AY68" s="2"/>
      <c r="AZ68" s="2"/>
      <c r="BE68" s="36">
        <f>SUMIF(C62:C69,4,AI62:AI69)+SUMIF(D62:D69,4,AJ62:AJ69)</f>
        <v>4</v>
      </c>
      <c r="BF68" s="36">
        <f>IF(BE68&lt;&gt;0,RANK(BE68,BE62:BE68),"")</f>
        <v>3</v>
      </c>
      <c r="BG68" s="52"/>
      <c r="BH68" s="52"/>
      <c r="BK68" s="19"/>
      <c r="BP68" s="259">
        <v>4</v>
      </c>
      <c r="BQ68" s="260" t="e">
        <f>B65</f>
        <v>#VALUE!</v>
      </c>
      <c r="BR68" s="262" t="s">
        <v>55</v>
      </c>
      <c r="BS68" s="263"/>
      <c r="BT68" s="264"/>
      <c r="BU68" s="43" t="e">
        <v>#VALUE!</v>
      </c>
      <c r="BV68" s="278" t="e">
        <v>#VALUE!</v>
      </c>
      <c r="BW68" s="99"/>
      <c r="BX68" s="48">
        <f>IF(AG66&lt;AH66,AT66,IF(AH66&lt;AG66,AT66," "))</f>
        <v>1</v>
      </c>
      <c r="BY68" s="100"/>
      <c r="BZ68" s="96"/>
      <c r="CA68" s="94">
        <f>IF(AG63&lt;AH63,AT63,IF(AH63&lt;AG63,AT63," "))</f>
        <v>1</v>
      </c>
      <c r="CB68" s="95"/>
      <c r="CC68" s="100"/>
      <c r="CD68" s="48">
        <f>IF(AG65&lt;AH65,AT65,IF(AH65&lt;AG65,AT65," "))</f>
        <v>2</v>
      </c>
      <c r="CE68" s="100"/>
      <c r="CF68" s="267"/>
      <c r="CG68" s="268"/>
      <c r="CH68" s="269"/>
      <c r="CI68" s="107"/>
      <c r="CJ68" s="273">
        <f>BE68</f>
        <v>4</v>
      </c>
      <c r="CK68" s="251"/>
      <c r="CL68" s="252">
        <f>IF(BF69="",BF68,BF69)</f>
        <v>3</v>
      </c>
    </row>
    <row r="69" spans="1:90" ht="14.4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V69" s="2"/>
      <c r="AW69" s="2"/>
      <c r="AX69" s="2"/>
      <c r="AY69" s="2"/>
      <c r="AZ69" s="2"/>
      <c r="BE69" s="44"/>
      <c r="BF69" s="44"/>
      <c r="BG69" s="52"/>
      <c r="BH69" s="52"/>
      <c r="BK69" s="59"/>
      <c r="BL69" s="53"/>
      <c r="BM69" s="54"/>
      <c r="BN69" s="55"/>
      <c r="BO69" s="56"/>
      <c r="BP69" s="259"/>
      <c r="BQ69" s="261"/>
      <c r="BR69" s="253" t="s">
        <v>56</v>
      </c>
      <c r="BS69" s="254"/>
      <c r="BT69" s="255"/>
      <c r="BU69" s="57" t="e">
        <v>#VALUE!</v>
      </c>
      <c r="BV69" s="301"/>
      <c r="BW69" s="300" t="str">
        <f>IF(AI66&gt;AJ66,BC66,IF(AJ66&gt;AI66,BD66," "))</f>
        <v>1 - 3</v>
      </c>
      <c r="BX69" s="257"/>
      <c r="BY69" s="257"/>
      <c r="BZ69" s="256" t="str">
        <f>IF(AI63&gt;AJ63,BC63,IF(AJ63&gt;AI63,BD63," "))</f>
        <v>2 - 3</v>
      </c>
      <c r="CA69" s="257"/>
      <c r="CB69" s="258"/>
      <c r="CC69" s="257" t="str">
        <f>IF(AI65&gt;AJ65,BC65,IF(AJ65&gt;AI65,BD65," "))</f>
        <v>5, 5, 9</v>
      </c>
      <c r="CD69" s="257"/>
      <c r="CE69" s="257"/>
      <c r="CF69" s="270"/>
      <c r="CG69" s="271"/>
      <c r="CH69" s="272"/>
      <c r="CI69" s="109"/>
      <c r="CJ69" s="273"/>
      <c r="CK69" s="251"/>
      <c r="CL69" s="252"/>
    </row>
    <row r="70" spans="1:90" ht="16.2">
      <c r="Z70" s="8"/>
      <c r="BK70" s="19"/>
      <c r="BL70" s="289" t="str">
        <f>C71</f>
        <v>Женщины. Подгруппа В</v>
      </c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</row>
    <row r="71" spans="1:90" ht="14.4">
      <c r="A71" s="12">
        <f>1+A61</f>
        <v>2</v>
      </c>
      <c r="B71" s="13">
        <v>4</v>
      </c>
      <c r="C71" s="14" t="s">
        <v>213</v>
      </c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f>1+R61</f>
        <v>2</v>
      </c>
      <c r="Z71" s="8"/>
      <c r="AR71" s="17" t="e">
        <f>IF(B72=0,0,(IF(B73=0,1,IF(B74=0,2,IF(B75=0,3,IF(B75&gt;0,4))))))</f>
        <v>#VALUE!</v>
      </c>
      <c r="BC71" s="17">
        <f>IF(BE71=15,3,IF(BE71&gt;15,4))</f>
        <v>4</v>
      </c>
      <c r="BE71" s="18">
        <f>SUM(BE72,BE74,BE76,BE78)</f>
        <v>18</v>
      </c>
      <c r="BF71" s="18">
        <f>SUM(BF72,BF74,BF76,BF78)</f>
        <v>7</v>
      </c>
      <c r="BK71" s="19"/>
      <c r="BL71" s="20" t="s">
        <v>6</v>
      </c>
      <c r="BM71" s="21" t="s">
        <v>7</v>
      </c>
      <c r="BN71" s="21" t="s">
        <v>8</v>
      </c>
      <c r="BO71" s="22" t="s">
        <v>9</v>
      </c>
      <c r="BP71" s="105" t="s">
        <v>10</v>
      </c>
      <c r="BQ71" s="290" t="s">
        <v>11</v>
      </c>
      <c r="BR71" s="290"/>
      <c r="BS71" s="290"/>
      <c r="BT71" s="290"/>
      <c r="BU71" s="291" t="s">
        <v>12</v>
      </c>
      <c r="BV71" s="291"/>
      <c r="BW71" s="292">
        <v>1</v>
      </c>
      <c r="BX71" s="292"/>
      <c r="BY71" s="292"/>
      <c r="BZ71" s="292">
        <v>2</v>
      </c>
      <c r="CA71" s="292"/>
      <c r="CB71" s="292"/>
      <c r="CC71" s="292">
        <v>3</v>
      </c>
      <c r="CD71" s="292"/>
      <c r="CE71" s="292"/>
      <c r="CF71" s="292">
        <v>4</v>
      </c>
      <c r="CG71" s="292"/>
      <c r="CH71" s="292"/>
      <c r="CI71" s="106"/>
      <c r="CJ71" s="206" t="s">
        <v>1</v>
      </c>
      <c r="CK71" s="206" t="s">
        <v>2</v>
      </c>
      <c r="CL71" s="206" t="s">
        <v>3</v>
      </c>
    </row>
    <row r="72" spans="1:90" ht="14.4">
      <c r="A72" s="23">
        <v>1</v>
      </c>
      <c r="B72" s="24" t="e">
        <v>#VALUE!</v>
      </c>
      <c r="C72" s="25">
        <v>1</v>
      </c>
      <c r="D72" s="25">
        <v>3</v>
      </c>
      <c r="E72" s="26">
        <v>11</v>
      </c>
      <c r="F72" s="27">
        <v>5</v>
      </c>
      <c r="G72" s="28">
        <v>11</v>
      </c>
      <c r="H72" s="29">
        <v>5</v>
      </c>
      <c r="I72" s="26">
        <v>11</v>
      </c>
      <c r="J72" s="27">
        <v>5</v>
      </c>
      <c r="K72" s="28"/>
      <c r="L72" s="29"/>
      <c r="M72" s="26"/>
      <c r="N72" s="27"/>
      <c r="O72" s="28"/>
      <c r="P72" s="29"/>
      <c r="Q72" s="26"/>
      <c r="R72" s="27"/>
      <c r="S72" s="30">
        <f t="shared" ref="S72:S77" si="193">IF(E72="wo",0,IF(F72="wo",1,IF(E72&gt;F72,1,0)))</f>
        <v>1</v>
      </c>
      <c r="T72" s="30">
        <f t="shared" ref="T72:T77" si="194">IF(E72="wo",1,IF(F72="wo",0,IF(F72&gt;E72,1,0)))</f>
        <v>0</v>
      </c>
      <c r="U72" s="30">
        <f t="shared" ref="U72:U77" si="195">IF(G72="wo",0,IF(H72="wo",1,IF(G72&gt;H72,1,0)))</f>
        <v>1</v>
      </c>
      <c r="V72" s="30">
        <f t="shared" ref="V72:V77" si="196">IF(G72="wo",1,IF(H72="wo",0,IF(H72&gt;G72,1,0)))</f>
        <v>0</v>
      </c>
      <c r="W72" s="30">
        <f t="shared" ref="W72:W77" si="197">IF(I72="wo",0,IF(J72="wo",1,IF(I72&gt;J72,1,0)))</f>
        <v>1</v>
      </c>
      <c r="X72" s="30">
        <f t="shared" ref="X72:X77" si="198">IF(I72="wo",1,IF(J72="wo",0,IF(J72&gt;I72,1,0)))</f>
        <v>0</v>
      </c>
      <c r="Y72" s="30">
        <f t="shared" ref="Y72:Y77" si="199">IF(K72="wo",0,IF(L72="wo",1,IF(K72&gt;L72,1,0)))</f>
        <v>0</v>
      </c>
      <c r="Z72" s="30">
        <f t="shared" ref="Z72:Z77" si="200">IF(K72="wo",1,IF(L72="wo",0,IF(L72&gt;K72,1,0)))</f>
        <v>0</v>
      </c>
      <c r="AA72" s="30">
        <f t="shared" ref="AA72:AA77" si="201">IF(M72="wo",0,IF(N72="wo",1,IF(M72&gt;N72,1,0)))</f>
        <v>0</v>
      </c>
      <c r="AB72" s="30">
        <f t="shared" ref="AB72:AB77" si="202">IF(M72="wo",1,IF(N72="wo",0,IF(N72&gt;M72,1,0)))</f>
        <v>0</v>
      </c>
      <c r="AC72" s="30">
        <f t="shared" ref="AC72:AC77" si="203">IF(O72="wo",0,IF(P72="wo",1,IF(O72&gt;P72,1,0)))</f>
        <v>0</v>
      </c>
      <c r="AD72" s="30">
        <f t="shared" ref="AD72:AD77" si="204">IF(O72="wo",1,IF(P72="wo",0,IF(P72&gt;O72,1,0)))</f>
        <v>0</v>
      </c>
      <c r="AE72" s="30">
        <f t="shared" ref="AE72:AE77" si="205">IF(Q72="wo",0,IF(R72="wo",1,IF(Q72&gt;R72,1,0)))</f>
        <v>0</v>
      </c>
      <c r="AF72" s="30">
        <f t="shared" ref="AF72:AF77" si="206">IF(Q72="wo",1,IF(R72="wo",0,IF(R72&gt;Q72,1,0)))</f>
        <v>0</v>
      </c>
      <c r="AG72" s="31">
        <f t="shared" ref="AG72:AH77" si="207">IF(E72="wo","wo",+S72+U72+W72+Y72+AA72+AC72+AE72)</f>
        <v>3</v>
      </c>
      <c r="AH72" s="31">
        <f t="shared" si="207"/>
        <v>0</v>
      </c>
      <c r="AI72" s="32">
        <f t="shared" ref="AI72:AI77" si="208">IF(E72="",0,IF(E72="wo",0,IF(F72="wo",2,IF(AG72=AH72,0,IF(AG72&gt;AH72,2,1)))))</f>
        <v>2</v>
      </c>
      <c r="AJ72" s="32">
        <f t="shared" ref="AJ72:AJ77" si="209">IF(F72="",0,IF(F72="wo",0,IF(E72="wo",2,IF(AH72=AG72,0,IF(AH72&gt;AG72,2,1)))))</f>
        <v>1</v>
      </c>
      <c r="AK72" s="33">
        <f t="shared" ref="AK72:AK77" si="210">IF(E72="","",IF(E72="wo",0,IF(F72="wo",0,IF(E72=F72,"ERROR",IF(E72&gt;F72,F72,-1*E72)))))</f>
        <v>5</v>
      </c>
      <c r="AL72" s="33">
        <f t="shared" ref="AL72:AL77" si="211">IF(G72="","",IF(G72="wo",0,IF(H72="wo",0,IF(G72=H72,"ERROR",IF(G72&gt;H72,H72,-1*G72)))))</f>
        <v>5</v>
      </c>
      <c r="AM72" s="33">
        <f t="shared" ref="AM72:AM77" si="212">IF(I72="","",IF(I72="wo",0,IF(J72="wo",0,IF(I72=J72,"ERROR",IF(I72&gt;J72,J72,-1*I72)))))</f>
        <v>5</v>
      </c>
      <c r="AN72" s="33" t="str">
        <f t="shared" ref="AN72:AN77" si="213">IF(K72="","",IF(K72="wo",0,IF(L72="wo",0,IF(K72=L72,"ERROR",IF(K72&gt;L72,L72,-1*K72)))))</f>
        <v/>
      </c>
      <c r="AO72" s="33" t="str">
        <f t="shared" ref="AO72:AO77" si="214">IF(M72="","",IF(M72="wo",0,IF(N72="wo",0,IF(M72=N72,"ERROR",IF(M72&gt;N72,N72,-1*M72)))))</f>
        <v/>
      </c>
      <c r="AP72" s="33" t="str">
        <f t="shared" ref="AP72:AP77" si="215">IF(O72="","",IF(O72="wo",0,IF(P72="wo",0,IF(O72=P72,"ERROR",IF(O72&gt;P72,P72,-1*O72)))))</f>
        <v/>
      </c>
      <c r="AQ72" s="33" t="str">
        <f t="shared" ref="AQ72:AQ77" si="216">IF(Q72="","",IF(Q72="wo",0,IF(R72="wo",0,IF(Q72=R72,"ERROR",IF(Q72&gt;R72,R72,-1*Q72)))))</f>
        <v/>
      </c>
      <c r="AR72" s="34" t="str">
        <f t="shared" ref="AR72:AR77" si="217">CONCATENATE(AG72," - ",AH72)</f>
        <v>3 - 0</v>
      </c>
      <c r="AS72" s="35" t="str">
        <f t="shared" ref="AS72:AS77" si="218">IF(E72="","",(IF(K72="",AK72&amp;","&amp;AL72&amp;","&amp;AM72,IF(M72="",AK72&amp;","&amp;AL72&amp;","&amp;AM72&amp;","&amp;AN72,IF(O72="",AK72&amp;","&amp;AL72&amp;","&amp;AM72&amp;","&amp;AN72&amp;","&amp;AO72,IF(Q72="",AK72&amp;","&amp;AL72&amp;","&amp;AM72&amp;","&amp;AN72&amp;","&amp;AO72&amp;","&amp;AP72,AK72&amp;","&amp;AL72&amp;","&amp;AM72&amp;","&amp;AN72&amp;","&amp;AO72&amp;","&amp;AP72&amp;","&amp;AQ72))))))</f>
        <v>5,5,5</v>
      </c>
      <c r="AT72" s="32">
        <f t="shared" ref="AT72:AT77" si="219">IF(F72="",0,IF(F72="wo",0,IF(E72="wo",2,IF(AH72=AG72,0,IF(AH72&gt;AG72,2,1)))))</f>
        <v>1</v>
      </c>
      <c r="AU72" s="32">
        <f t="shared" ref="AU72:AU77" si="220">IF(E72="",0,IF(E72="wo",0,IF(F72="wo",2,IF(AG72=AH72,0,IF(AG72&gt;AH72,2,1)))))</f>
        <v>2</v>
      </c>
      <c r="AV72" s="33">
        <f t="shared" ref="AV72:AV77" si="221">IF(F72="","",IF(F72="wo",0,IF(E72="wo",0,IF(F72=E72,"ERROR",IF(F72&gt;E72,E72,-1*F72)))))</f>
        <v>-5</v>
      </c>
      <c r="AW72" s="33">
        <f t="shared" ref="AW72:AW77" si="222">IF(H72="","",IF(H72="wo",0,IF(G72="wo",0,IF(H72=G72,"ERROR",IF(H72&gt;G72,G72,-1*H72)))))</f>
        <v>-5</v>
      </c>
      <c r="AX72" s="33">
        <f t="shared" ref="AX72:AX77" si="223">IF(J72="","",IF(J72="wo",0,IF(I72="wo",0,IF(J72=I72,"ERROR",IF(J72&gt;I72,I72,-1*J72)))))</f>
        <v>-5</v>
      </c>
      <c r="AY72" s="33" t="str">
        <f t="shared" ref="AY72:AY77" si="224">IF(L72="","",IF(L72="wo",0,IF(K72="wo",0,IF(L72=K72,"ERROR",IF(L72&gt;K72,K72,-1*L72)))))</f>
        <v/>
      </c>
      <c r="AZ72" s="33" t="str">
        <f t="shared" ref="AZ72:AZ77" si="225">IF(N72="","",IF(N72="wo",0,IF(M72="wo",0,IF(N72=M72,"ERROR",IF(N72&gt;M72,M72,-1*N72)))))</f>
        <v/>
      </c>
      <c r="BA72" s="33" t="str">
        <f t="shared" ref="BA72:BA77" si="226">IF(P72="","",IF(P72="wo",0,IF(O72="wo",0,IF(P72=O72,"ERROR",IF(P72&gt;O72,O72,-1*P72)))))</f>
        <v/>
      </c>
      <c r="BB72" s="33" t="str">
        <f t="shared" ref="BB72:BB77" si="227">IF(R72="","",IF(R72="wo",0,IF(Q72="wo",0,IF(R72=Q72,"ERROR",IF(R72&gt;Q72,Q72,-1*R72)))))</f>
        <v/>
      </c>
      <c r="BC72" s="34" t="str">
        <f t="shared" ref="BC72:BC77" si="228">CONCATENATE(AH72," - ",AG72)</f>
        <v>0 - 3</v>
      </c>
      <c r="BD72" s="35" t="str">
        <f t="shared" ref="BD72:BD77" si="229">IF(E72="","",(IF(K72="",AV72&amp;", "&amp;AW72&amp;", "&amp;AX72,IF(M72="",AV72&amp;","&amp;AW72&amp;","&amp;AX72&amp;","&amp;AY72,IF(O72="",AV72&amp;","&amp;AW72&amp;","&amp;AX72&amp;","&amp;AY72&amp;","&amp;AZ72,IF(Q72="",AV72&amp;","&amp;AW72&amp;","&amp;AX72&amp;","&amp;AY72&amp;","&amp;AZ72&amp;","&amp;BA72,AV72&amp;","&amp;AW72&amp;","&amp;AX72&amp;","&amp;AY72&amp;","&amp;AZ72&amp;","&amp;BA72&amp;","&amp;BB72))))))</f>
        <v>-5, -5, -5</v>
      </c>
      <c r="BE72" s="36">
        <f>SUMIF(C72:C79,1,AI72:AI79)+SUMIF(D72:D79,1,AJ72:AJ79)</f>
        <v>6</v>
      </c>
      <c r="BF72" s="36">
        <f>IF(BE72&lt;&gt;0,RANK(BE72,BE72:BE78),"")</f>
        <v>1</v>
      </c>
      <c r="BG72" s="37" t="e">
        <f>SUMIF(A72:A75,C72,B72:B75)</f>
        <v>#VALUE!</v>
      </c>
      <c r="BH72" s="38" t="e">
        <f>SUMIF(A72:A75,D72,B72:B75)</f>
        <v>#VALUE!</v>
      </c>
      <c r="BI72" s="10">
        <f t="shared" ref="BI72:BI77" si="230">1+BI62</f>
        <v>2</v>
      </c>
      <c r="BJ72" s="11">
        <f>1*BJ67+1</f>
        <v>31</v>
      </c>
      <c r="BK72" s="39">
        <v>1</v>
      </c>
      <c r="BL72" s="62" t="str">
        <f t="shared" ref="BL72:BL73" si="231">CONCATENATE(C72," ","-"," ",D72)</f>
        <v>1 - 3</v>
      </c>
      <c r="BM72" s="40"/>
      <c r="BN72" s="41"/>
      <c r="BO72" s="42"/>
      <c r="BP72" s="280">
        <v>1</v>
      </c>
      <c r="BQ72" s="281" t="e">
        <f>B72</f>
        <v>#VALUE!</v>
      </c>
      <c r="BR72" s="283" t="s">
        <v>51</v>
      </c>
      <c r="BS72" s="283"/>
      <c r="BT72" s="283"/>
      <c r="BU72" s="101" t="e">
        <v>#VALUE!</v>
      </c>
      <c r="BV72" s="285" t="e">
        <v>#VALUE!</v>
      </c>
      <c r="BW72" s="286"/>
      <c r="BX72" s="287"/>
      <c r="BY72" s="288"/>
      <c r="BZ72" s="97"/>
      <c r="CA72" s="48">
        <f>IF(AG74&lt;AH74,AI74,IF(AH74&lt;AG74,AI74," "))</f>
        <v>2</v>
      </c>
      <c r="CB72" s="100"/>
      <c r="CC72" s="104"/>
      <c r="CD72" s="48">
        <f>IF(AG72&lt;AH72,AI72,IF(AH72&lt;AG72,AI72," "))</f>
        <v>2</v>
      </c>
      <c r="CE72" s="103"/>
      <c r="CF72" s="96"/>
      <c r="CG72" s="94">
        <f>IF(AG76&lt;AH76,AI76,IF(AH76&lt;AG76,AI76," "))</f>
        <v>2</v>
      </c>
      <c r="CH72" s="95"/>
      <c r="CI72" s="107"/>
      <c r="CJ72" s="273">
        <f>BE72</f>
        <v>6</v>
      </c>
      <c r="CK72" s="251"/>
      <c r="CL72" s="252">
        <f>IF(BF73="",BF72,BF73)</f>
        <v>1</v>
      </c>
    </row>
    <row r="73" spans="1:90" ht="14.4">
      <c r="A73" s="23">
        <v>2</v>
      </c>
      <c r="B73" s="24" t="e">
        <v>#VALUE!</v>
      </c>
      <c r="C73" s="25">
        <v>2</v>
      </c>
      <c r="D73" s="25">
        <v>4</v>
      </c>
      <c r="E73" s="26">
        <v>11</v>
      </c>
      <c r="F73" s="27">
        <v>9</v>
      </c>
      <c r="G73" s="28">
        <v>11</v>
      </c>
      <c r="H73" s="29">
        <v>4</v>
      </c>
      <c r="I73" s="26">
        <v>8</v>
      </c>
      <c r="J73" s="27">
        <v>11</v>
      </c>
      <c r="K73" s="28">
        <v>11</v>
      </c>
      <c r="L73" s="29">
        <v>6</v>
      </c>
      <c r="M73" s="26"/>
      <c r="N73" s="27"/>
      <c r="O73" s="28"/>
      <c r="P73" s="29"/>
      <c r="Q73" s="26"/>
      <c r="R73" s="27"/>
      <c r="S73" s="30">
        <f t="shared" si="193"/>
        <v>1</v>
      </c>
      <c r="T73" s="30">
        <f t="shared" si="194"/>
        <v>0</v>
      </c>
      <c r="U73" s="30">
        <f t="shared" si="195"/>
        <v>1</v>
      </c>
      <c r="V73" s="30">
        <f t="shared" si="196"/>
        <v>0</v>
      </c>
      <c r="W73" s="30">
        <f t="shared" si="197"/>
        <v>0</v>
      </c>
      <c r="X73" s="30">
        <f t="shared" si="198"/>
        <v>1</v>
      </c>
      <c r="Y73" s="30">
        <f t="shared" si="199"/>
        <v>1</v>
      </c>
      <c r="Z73" s="30">
        <f t="shared" si="200"/>
        <v>0</v>
      </c>
      <c r="AA73" s="30">
        <f t="shared" si="201"/>
        <v>0</v>
      </c>
      <c r="AB73" s="30">
        <f t="shared" si="202"/>
        <v>0</v>
      </c>
      <c r="AC73" s="30">
        <f t="shared" si="203"/>
        <v>0</v>
      </c>
      <c r="AD73" s="30">
        <f t="shared" si="204"/>
        <v>0</v>
      </c>
      <c r="AE73" s="30">
        <f t="shared" si="205"/>
        <v>0</v>
      </c>
      <c r="AF73" s="30">
        <f t="shared" si="206"/>
        <v>0</v>
      </c>
      <c r="AG73" s="31">
        <f t="shared" si="207"/>
        <v>3</v>
      </c>
      <c r="AH73" s="31">
        <f t="shared" si="207"/>
        <v>1</v>
      </c>
      <c r="AI73" s="32">
        <f t="shared" si="208"/>
        <v>2</v>
      </c>
      <c r="AJ73" s="32">
        <f t="shared" si="209"/>
        <v>1</v>
      </c>
      <c r="AK73" s="33">
        <f t="shared" si="210"/>
        <v>9</v>
      </c>
      <c r="AL73" s="33">
        <f t="shared" si="211"/>
        <v>4</v>
      </c>
      <c r="AM73" s="33">
        <f t="shared" si="212"/>
        <v>-8</v>
      </c>
      <c r="AN73" s="33">
        <f t="shared" si="213"/>
        <v>6</v>
      </c>
      <c r="AO73" s="33" t="str">
        <f t="shared" si="214"/>
        <v/>
      </c>
      <c r="AP73" s="33" t="str">
        <f t="shared" si="215"/>
        <v/>
      </c>
      <c r="AQ73" s="33" t="str">
        <f t="shared" si="216"/>
        <v/>
      </c>
      <c r="AR73" s="34" t="str">
        <f t="shared" si="217"/>
        <v>3 - 1</v>
      </c>
      <c r="AS73" s="35" t="str">
        <f t="shared" si="218"/>
        <v>9,4,-8,6</v>
      </c>
      <c r="AT73" s="32">
        <f t="shared" si="219"/>
        <v>1</v>
      </c>
      <c r="AU73" s="32">
        <f t="shared" si="220"/>
        <v>2</v>
      </c>
      <c r="AV73" s="33">
        <f t="shared" si="221"/>
        <v>-9</v>
      </c>
      <c r="AW73" s="33">
        <f t="shared" si="222"/>
        <v>-4</v>
      </c>
      <c r="AX73" s="33">
        <f t="shared" si="223"/>
        <v>8</v>
      </c>
      <c r="AY73" s="33">
        <f t="shared" si="224"/>
        <v>-6</v>
      </c>
      <c r="AZ73" s="33" t="str">
        <f t="shared" si="225"/>
        <v/>
      </c>
      <c r="BA73" s="33" t="str">
        <f t="shared" si="226"/>
        <v/>
      </c>
      <c r="BB73" s="33" t="str">
        <f t="shared" si="227"/>
        <v/>
      </c>
      <c r="BC73" s="34" t="str">
        <f t="shared" si="228"/>
        <v>1 - 3</v>
      </c>
      <c r="BD73" s="35" t="str">
        <f t="shared" si="229"/>
        <v>-9,-4,8,-6</v>
      </c>
      <c r="BE73" s="44"/>
      <c r="BF73" s="44"/>
      <c r="BG73" s="37" t="e">
        <f>SUMIF(A72:A75,C73,B72:B75)</f>
        <v>#VALUE!</v>
      </c>
      <c r="BH73" s="38" t="e">
        <f>SUMIF(A72:A75,D73,B72:B75)</f>
        <v>#VALUE!</v>
      </c>
      <c r="BI73" s="10">
        <f t="shared" si="230"/>
        <v>2</v>
      </c>
      <c r="BJ73" s="11">
        <f>1+BJ72</f>
        <v>32</v>
      </c>
      <c r="BK73" s="39">
        <v>1</v>
      </c>
      <c r="BL73" s="62" t="str">
        <f t="shared" si="231"/>
        <v>2 - 4</v>
      </c>
      <c r="BM73" s="40"/>
      <c r="BN73" s="41"/>
      <c r="BO73" s="42"/>
      <c r="BP73" s="280"/>
      <c r="BQ73" s="274"/>
      <c r="BR73" s="283" t="s">
        <v>52</v>
      </c>
      <c r="BS73" s="283"/>
      <c r="BT73" s="283"/>
      <c r="BU73" s="45" t="e">
        <v>#VALUE!</v>
      </c>
      <c r="BV73" s="275"/>
      <c r="BW73" s="270"/>
      <c r="BX73" s="271"/>
      <c r="BY73" s="272"/>
      <c r="BZ73" s="277" t="str">
        <f>IF(AI74&lt;AJ74,AR74,IF(AJ74&lt;AI74,AS74," "))</f>
        <v>9,5,5</v>
      </c>
      <c r="CA73" s="277"/>
      <c r="CB73" s="277"/>
      <c r="CC73" s="256" t="str">
        <f>IF(AI72&lt;AJ72,AR72,IF(AJ72&lt;AI72,AS72," "))</f>
        <v>5,5,5</v>
      </c>
      <c r="CD73" s="257"/>
      <c r="CE73" s="258"/>
      <c r="CF73" s="256" t="str">
        <f>IF(AI76&lt;AJ76,AR76,IF(AJ76&lt;AI76,AS76," "))</f>
        <v>4,7,5</v>
      </c>
      <c r="CG73" s="257"/>
      <c r="CH73" s="258"/>
      <c r="CI73" s="108"/>
      <c r="CJ73" s="273"/>
      <c r="CK73" s="251"/>
      <c r="CL73" s="252"/>
    </row>
    <row r="74" spans="1:90" ht="14.4">
      <c r="A74" s="23">
        <v>3</v>
      </c>
      <c r="B74" s="24" t="e">
        <v>#VALUE!</v>
      </c>
      <c r="C74" s="25">
        <v>1</v>
      </c>
      <c r="D74" s="25">
        <v>2</v>
      </c>
      <c r="E74" s="26">
        <v>11</v>
      </c>
      <c r="F74" s="27">
        <v>9</v>
      </c>
      <c r="G74" s="28">
        <v>11</v>
      </c>
      <c r="H74" s="29">
        <v>5</v>
      </c>
      <c r="I74" s="26">
        <v>11</v>
      </c>
      <c r="J74" s="27">
        <v>5</v>
      </c>
      <c r="K74" s="28"/>
      <c r="L74" s="29"/>
      <c r="M74" s="26"/>
      <c r="N74" s="27"/>
      <c r="O74" s="28"/>
      <c r="P74" s="29"/>
      <c r="Q74" s="26"/>
      <c r="R74" s="27"/>
      <c r="S74" s="30">
        <f t="shared" si="193"/>
        <v>1</v>
      </c>
      <c r="T74" s="30">
        <f t="shared" si="194"/>
        <v>0</v>
      </c>
      <c r="U74" s="30">
        <f t="shared" si="195"/>
        <v>1</v>
      </c>
      <c r="V74" s="30">
        <f t="shared" si="196"/>
        <v>0</v>
      </c>
      <c r="W74" s="30">
        <f t="shared" si="197"/>
        <v>1</v>
      </c>
      <c r="X74" s="30">
        <f t="shared" si="198"/>
        <v>0</v>
      </c>
      <c r="Y74" s="30">
        <f t="shared" si="199"/>
        <v>0</v>
      </c>
      <c r="Z74" s="30">
        <f t="shared" si="200"/>
        <v>0</v>
      </c>
      <c r="AA74" s="30">
        <f t="shared" si="201"/>
        <v>0</v>
      </c>
      <c r="AB74" s="30">
        <f t="shared" si="202"/>
        <v>0</v>
      </c>
      <c r="AC74" s="30">
        <f t="shared" si="203"/>
        <v>0</v>
      </c>
      <c r="AD74" s="30">
        <f t="shared" si="204"/>
        <v>0</v>
      </c>
      <c r="AE74" s="30">
        <f t="shared" si="205"/>
        <v>0</v>
      </c>
      <c r="AF74" s="30">
        <f t="shared" si="206"/>
        <v>0</v>
      </c>
      <c r="AG74" s="31">
        <f t="shared" si="207"/>
        <v>3</v>
      </c>
      <c r="AH74" s="31">
        <f t="shared" si="207"/>
        <v>0</v>
      </c>
      <c r="AI74" s="32">
        <f t="shared" si="208"/>
        <v>2</v>
      </c>
      <c r="AJ74" s="32">
        <f t="shared" si="209"/>
        <v>1</v>
      </c>
      <c r="AK74" s="33">
        <f t="shared" si="210"/>
        <v>9</v>
      </c>
      <c r="AL74" s="33">
        <f t="shared" si="211"/>
        <v>5</v>
      </c>
      <c r="AM74" s="33">
        <f t="shared" si="212"/>
        <v>5</v>
      </c>
      <c r="AN74" s="33" t="str">
        <f t="shared" si="213"/>
        <v/>
      </c>
      <c r="AO74" s="33" t="str">
        <f t="shared" si="214"/>
        <v/>
      </c>
      <c r="AP74" s="33" t="str">
        <f t="shared" si="215"/>
        <v/>
      </c>
      <c r="AQ74" s="33" t="str">
        <f t="shared" si="216"/>
        <v/>
      </c>
      <c r="AR74" s="34" t="str">
        <f t="shared" si="217"/>
        <v>3 - 0</v>
      </c>
      <c r="AS74" s="35" t="str">
        <f t="shared" si="218"/>
        <v>9,5,5</v>
      </c>
      <c r="AT74" s="32">
        <f t="shared" si="219"/>
        <v>1</v>
      </c>
      <c r="AU74" s="32">
        <f t="shared" si="220"/>
        <v>2</v>
      </c>
      <c r="AV74" s="33">
        <f t="shared" si="221"/>
        <v>-9</v>
      </c>
      <c r="AW74" s="33">
        <f t="shared" si="222"/>
        <v>-5</v>
      </c>
      <c r="AX74" s="33">
        <f t="shared" si="223"/>
        <v>-5</v>
      </c>
      <c r="AY74" s="33" t="str">
        <f t="shared" si="224"/>
        <v/>
      </c>
      <c r="AZ74" s="33" t="str">
        <f t="shared" si="225"/>
        <v/>
      </c>
      <c r="BA74" s="33" t="str">
        <f t="shared" si="226"/>
        <v/>
      </c>
      <c r="BB74" s="33" t="str">
        <f t="shared" si="227"/>
        <v/>
      </c>
      <c r="BC74" s="34" t="str">
        <f t="shared" si="228"/>
        <v>0 - 3</v>
      </c>
      <c r="BD74" s="35" t="str">
        <f t="shared" si="229"/>
        <v>-9, -5, -5</v>
      </c>
      <c r="BE74" s="36">
        <f>SUMIF(C72:C79,2,AI72:AI79)+SUMIF(D72:D79,2,AJ72:AJ79)</f>
        <v>4</v>
      </c>
      <c r="BF74" s="36">
        <f>IF(BE74&lt;&gt;0,RANK(BE74,BE72:BE78),"")</f>
        <v>2</v>
      </c>
      <c r="BG74" s="37" t="e">
        <f>SUMIF(A72:A75,C74,B72:B75)</f>
        <v>#VALUE!</v>
      </c>
      <c r="BH74" s="38" t="e">
        <f>SUMIF(A72:A75,D74,B72:B75)</f>
        <v>#VALUE!</v>
      </c>
      <c r="BI74" s="10">
        <f t="shared" si="230"/>
        <v>2</v>
      </c>
      <c r="BJ74" s="11">
        <f>1+BJ73</f>
        <v>33</v>
      </c>
      <c r="BK74" s="39">
        <v>2</v>
      </c>
      <c r="BL74" s="63" t="s">
        <v>23</v>
      </c>
      <c r="BM74" s="40" t="s">
        <v>135</v>
      </c>
      <c r="BN74" s="46" t="s">
        <v>27</v>
      </c>
      <c r="BO74" s="47">
        <v>3</v>
      </c>
      <c r="BP74" s="259">
        <v>2</v>
      </c>
      <c r="BQ74" s="260" t="e">
        <f>B73</f>
        <v>#VALUE!</v>
      </c>
      <c r="BR74" s="262" t="s">
        <v>61</v>
      </c>
      <c r="BS74" s="263"/>
      <c r="BT74" s="264"/>
      <c r="BU74" s="43" t="e">
        <v>#VALUE!</v>
      </c>
      <c r="BV74" s="278" t="e">
        <v>#VALUE!</v>
      </c>
      <c r="BW74" s="99"/>
      <c r="BX74" s="48">
        <f>IF(AG74&lt;AH74,AT74,IF(AH74&lt;AG74,AT74," "))</f>
        <v>1</v>
      </c>
      <c r="BY74" s="100"/>
      <c r="BZ74" s="267"/>
      <c r="CA74" s="268"/>
      <c r="CB74" s="269"/>
      <c r="CC74" s="100"/>
      <c r="CD74" s="48">
        <f>IF(AG77&lt;AH77,AI77,IF(AH77&lt;AG77,AI77," "))</f>
        <v>1</v>
      </c>
      <c r="CE74" s="100"/>
      <c r="CF74" s="98"/>
      <c r="CG74" s="94">
        <f>IF(AG73&lt;AH73,AI73,IF(AH73&lt;AG73,AI73," "))</f>
        <v>2</v>
      </c>
      <c r="CH74" s="95"/>
      <c r="CI74" s="107"/>
      <c r="CJ74" s="273">
        <f>BE74</f>
        <v>4</v>
      </c>
      <c r="CK74" s="251" t="s">
        <v>391</v>
      </c>
      <c r="CL74" s="252">
        <v>3</v>
      </c>
    </row>
    <row r="75" spans="1:90" ht="14.4">
      <c r="A75" s="23">
        <v>4</v>
      </c>
      <c r="B75" s="24" t="e">
        <v>#VALUE!</v>
      </c>
      <c r="C75" s="25">
        <v>3</v>
      </c>
      <c r="D75" s="25">
        <v>4</v>
      </c>
      <c r="E75" s="26">
        <v>12</v>
      </c>
      <c r="F75" s="27">
        <v>14</v>
      </c>
      <c r="G75" s="28">
        <v>4</v>
      </c>
      <c r="H75" s="29">
        <v>11</v>
      </c>
      <c r="I75" s="26">
        <v>8</v>
      </c>
      <c r="J75" s="27">
        <v>11</v>
      </c>
      <c r="K75" s="28"/>
      <c r="L75" s="29"/>
      <c r="M75" s="26"/>
      <c r="N75" s="27"/>
      <c r="O75" s="28"/>
      <c r="P75" s="29"/>
      <c r="Q75" s="26"/>
      <c r="R75" s="27"/>
      <c r="S75" s="30">
        <f t="shared" si="193"/>
        <v>0</v>
      </c>
      <c r="T75" s="30">
        <f t="shared" si="194"/>
        <v>1</v>
      </c>
      <c r="U75" s="30">
        <f t="shared" si="195"/>
        <v>0</v>
      </c>
      <c r="V75" s="30">
        <f t="shared" si="196"/>
        <v>1</v>
      </c>
      <c r="W75" s="30">
        <f t="shared" si="197"/>
        <v>0</v>
      </c>
      <c r="X75" s="30">
        <f t="shared" si="198"/>
        <v>1</v>
      </c>
      <c r="Y75" s="30">
        <f t="shared" si="199"/>
        <v>0</v>
      </c>
      <c r="Z75" s="30">
        <f t="shared" si="200"/>
        <v>0</v>
      </c>
      <c r="AA75" s="30">
        <f t="shared" si="201"/>
        <v>0</v>
      </c>
      <c r="AB75" s="30">
        <f t="shared" si="202"/>
        <v>0</v>
      </c>
      <c r="AC75" s="30">
        <f t="shared" si="203"/>
        <v>0</v>
      </c>
      <c r="AD75" s="30">
        <f t="shared" si="204"/>
        <v>0</v>
      </c>
      <c r="AE75" s="30">
        <f t="shared" si="205"/>
        <v>0</v>
      </c>
      <c r="AF75" s="30">
        <f t="shared" si="206"/>
        <v>0</v>
      </c>
      <c r="AG75" s="31">
        <f t="shared" si="207"/>
        <v>0</v>
      </c>
      <c r="AH75" s="31">
        <f t="shared" si="207"/>
        <v>3</v>
      </c>
      <c r="AI75" s="32">
        <f t="shared" si="208"/>
        <v>1</v>
      </c>
      <c r="AJ75" s="32">
        <f t="shared" si="209"/>
        <v>2</v>
      </c>
      <c r="AK75" s="33">
        <f t="shared" si="210"/>
        <v>-12</v>
      </c>
      <c r="AL75" s="33">
        <f t="shared" si="211"/>
        <v>-4</v>
      </c>
      <c r="AM75" s="33">
        <f t="shared" si="212"/>
        <v>-8</v>
      </c>
      <c r="AN75" s="33" t="str">
        <f t="shared" si="213"/>
        <v/>
      </c>
      <c r="AO75" s="33" t="str">
        <f t="shared" si="214"/>
        <v/>
      </c>
      <c r="AP75" s="33" t="str">
        <f t="shared" si="215"/>
        <v/>
      </c>
      <c r="AQ75" s="33" t="str">
        <f t="shared" si="216"/>
        <v/>
      </c>
      <c r="AR75" s="34" t="str">
        <f t="shared" si="217"/>
        <v>0 - 3</v>
      </c>
      <c r="AS75" s="35" t="str">
        <f t="shared" si="218"/>
        <v>-12,-4,-8</v>
      </c>
      <c r="AT75" s="32">
        <f t="shared" si="219"/>
        <v>2</v>
      </c>
      <c r="AU75" s="32">
        <f t="shared" si="220"/>
        <v>1</v>
      </c>
      <c r="AV75" s="33">
        <f t="shared" si="221"/>
        <v>12</v>
      </c>
      <c r="AW75" s="33">
        <f t="shared" si="222"/>
        <v>4</v>
      </c>
      <c r="AX75" s="33">
        <f t="shared" si="223"/>
        <v>8</v>
      </c>
      <c r="AY75" s="33" t="str">
        <f t="shared" si="224"/>
        <v/>
      </c>
      <c r="AZ75" s="33" t="str">
        <f t="shared" si="225"/>
        <v/>
      </c>
      <c r="BA75" s="33" t="str">
        <f t="shared" si="226"/>
        <v/>
      </c>
      <c r="BB75" s="33" t="str">
        <f t="shared" si="227"/>
        <v/>
      </c>
      <c r="BC75" s="34" t="str">
        <f t="shared" si="228"/>
        <v>3 - 0</v>
      </c>
      <c r="BD75" s="35" t="str">
        <f t="shared" si="229"/>
        <v>12, 4, 8</v>
      </c>
      <c r="BE75" s="44"/>
      <c r="BF75" s="44"/>
      <c r="BG75" s="37" t="e">
        <f>SUMIF(A72:A75,C75,B72:B75)</f>
        <v>#VALUE!</v>
      </c>
      <c r="BH75" s="38" t="e">
        <f>SUMIF(A72:A75,D75,B72:B75)</f>
        <v>#VALUE!</v>
      </c>
      <c r="BI75" s="10">
        <f t="shared" si="230"/>
        <v>2</v>
      </c>
      <c r="BJ75" s="11">
        <f>1+BJ74</f>
        <v>34</v>
      </c>
      <c r="BK75" s="39">
        <v>2</v>
      </c>
      <c r="BL75" s="63" t="s">
        <v>24</v>
      </c>
      <c r="BM75" s="40" t="s">
        <v>135</v>
      </c>
      <c r="BN75" s="46" t="s">
        <v>28</v>
      </c>
      <c r="BO75" s="47">
        <v>3</v>
      </c>
      <c r="BP75" s="259"/>
      <c r="BQ75" s="274"/>
      <c r="BR75" s="253" t="s">
        <v>62</v>
      </c>
      <c r="BS75" s="254"/>
      <c r="BT75" s="255"/>
      <c r="BU75" s="45" t="e">
        <v>#VALUE!</v>
      </c>
      <c r="BV75" s="279"/>
      <c r="BW75" s="276" t="str">
        <f>IF(AI74&gt;AJ74,BC74,IF(AJ74&gt;AI74,BD74," "))</f>
        <v>0 - 3</v>
      </c>
      <c r="BX75" s="277"/>
      <c r="BY75" s="277"/>
      <c r="BZ75" s="270"/>
      <c r="CA75" s="271"/>
      <c r="CB75" s="272"/>
      <c r="CC75" s="277" t="str">
        <f>IF(AI77&lt;AJ77,AR77,IF(AJ77&lt;AI77,AS77," "))</f>
        <v>1 - 3</v>
      </c>
      <c r="CD75" s="277"/>
      <c r="CE75" s="277"/>
      <c r="CF75" s="256" t="str">
        <f>IF(AI73&lt;AJ73,AR73,IF(AJ73&lt;AI73,AS73," "))</f>
        <v>9,4,-8,6</v>
      </c>
      <c r="CG75" s="257"/>
      <c r="CH75" s="258"/>
      <c r="CI75" s="108"/>
      <c r="CJ75" s="273"/>
      <c r="CK75" s="251"/>
      <c r="CL75" s="252"/>
    </row>
    <row r="76" spans="1:90" ht="14.4">
      <c r="A76" s="23">
        <v>5</v>
      </c>
      <c r="B76" s="49"/>
      <c r="C76" s="25">
        <v>1</v>
      </c>
      <c r="D76" s="25">
        <v>4</v>
      </c>
      <c r="E76" s="26">
        <v>11</v>
      </c>
      <c r="F76" s="27">
        <v>4</v>
      </c>
      <c r="G76" s="28">
        <v>11</v>
      </c>
      <c r="H76" s="29">
        <v>7</v>
      </c>
      <c r="I76" s="26">
        <v>11</v>
      </c>
      <c r="J76" s="27">
        <v>5</v>
      </c>
      <c r="K76" s="28"/>
      <c r="L76" s="29"/>
      <c r="M76" s="26"/>
      <c r="N76" s="27"/>
      <c r="O76" s="28"/>
      <c r="P76" s="29"/>
      <c r="Q76" s="26"/>
      <c r="R76" s="27"/>
      <c r="S76" s="30">
        <f t="shared" si="193"/>
        <v>1</v>
      </c>
      <c r="T76" s="30">
        <f t="shared" si="194"/>
        <v>0</v>
      </c>
      <c r="U76" s="30">
        <f t="shared" si="195"/>
        <v>1</v>
      </c>
      <c r="V76" s="30">
        <f t="shared" si="196"/>
        <v>0</v>
      </c>
      <c r="W76" s="30">
        <f t="shared" si="197"/>
        <v>1</v>
      </c>
      <c r="X76" s="30">
        <f t="shared" si="198"/>
        <v>0</v>
      </c>
      <c r="Y76" s="30">
        <f t="shared" si="199"/>
        <v>0</v>
      </c>
      <c r="Z76" s="30">
        <f t="shared" si="200"/>
        <v>0</v>
      </c>
      <c r="AA76" s="30">
        <f t="shared" si="201"/>
        <v>0</v>
      </c>
      <c r="AB76" s="30">
        <f t="shared" si="202"/>
        <v>0</v>
      </c>
      <c r="AC76" s="30">
        <f t="shared" si="203"/>
        <v>0</v>
      </c>
      <c r="AD76" s="30">
        <f t="shared" si="204"/>
        <v>0</v>
      </c>
      <c r="AE76" s="30">
        <f t="shared" si="205"/>
        <v>0</v>
      </c>
      <c r="AF76" s="30">
        <f t="shared" si="206"/>
        <v>0</v>
      </c>
      <c r="AG76" s="31">
        <f t="shared" si="207"/>
        <v>3</v>
      </c>
      <c r="AH76" s="31">
        <f t="shared" si="207"/>
        <v>0</v>
      </c>
      <c r="AI76" s="32">
        <f t="shared" si="208"/>
        <v>2</v>
      </c>
      <c r="AJ76" s="32">
        <f t="shared" si="209"/>
        <v>1</v>
      </c>
      <c r="AK76" s="33">
        <f t="shared" si="210"/>
        <v>4</v>
      </c>
      <c r="AL76" s="33">
        <f t="shared" si="211"/>
        <v>7</v>
      </c>
      <c r="AM76" s="33">
        <f t="shared" si="212"/>
        <v>5</v>
      </c>
      <c r="AN76" s="33" t="str">
        <f t="shared" si="213"/>
        <v/>
      </c>
      <c r="AO76" s="33" t="str">
        <f t="shared" si="214"/>
        <v/>
      </c>
      <c r="AP76" s="33" t="str">
        <f t="shared" si="215"/>
        <v/>
      </c>
      <c r="AQ76" s="33" t="str">
        <f t="shared" si="216"/>
        <v/>
      </c>
      <c r="AR76" s="34" t="str">
        <f t="shared" si="217"/>
        <v>3 - 0</v>
      </c>
      <c r="AS76" s="35" t="str">
        <f t="shared" si="218"/>
        <v>4,7,5</v>
      </c>
      <c r="AT76" s="32">
        <f t="shared" si="219"/>
        <v>1</v>
      </c>
      <c r="AU76" s="32">
        <f t="shared" si="220"/>
        <v>2</v>
      </c>
      <c r="AV76" s="33">
        <f t="shared" si="221"/>
        <v>-4</v>
      </c>
      <c r="AW76" s="33">
        <f t="shared" si="222"/>
        <v>-7</v>
      </c>
      <c r="AX76" s="33">
        <f t="shared" si="223"/>
        <v>-5</v>
      </c>
      <c r="AY76" s="33" t="str">
        <f t="shared" si="224"/>
        <v/>
      </c>
      <c r="AZ76" s="33" t="str">
        <f t="shared" si="225"/>
        <v/>
      </c>
      <c r="BA76" s="33" t="str">
        <f t="shared" si="226"/>
        <v/>
      </c>
      <c r="BB76" s="33" t="str">
        <f t="shared" si="227"/>
        <v/>
      </c>
      <c r="BC76" s="34" t="str">
        <f t="shared" si="228"/>
        <v>0 - 3</v>
      </c>
      <c r="BD76" s="35" t="str">
        <f t="shared" si="229"/>
        <v>-4, -7, -5</v>
      </c>
      <c r="BE76" s="36">
        <f>SUMIF(C72:C79,3,AI72:AI79)+SUMIF(D72:D79,3,AJ72:AJ79)</f>
        <v>4</v>
      </c>
      <c r="BF76" s="36">
        <f>IF(BE76&lt;&gt;0,RANK(BE76,BE72:BE78),"")</f>
        <v>2</v>
      </c>
      <c r="BG76" s="37" t="e">
        <f>SUMIF(A72:A75,C76,B72:B75)</f>
        <v>#VALUE!</v>
      </c>
      <c r="BH76" s="38" t="e">
        <f>SUMIF(A72:A75,D76,B72:B75)</f>
        <v>#VALUE!</v>
      </c>
      <c r="BI76" s="10">
        <f t="shared" si="230"/>
        <v>2</v>
      </c>
      <c r="BJ76" s="11">
        <f>1+BJ75</f>
        <v>35</v>
      </c>
      <c r="BK76" s="39">
        <v>3</v>
      </c>
      <c r="BL76" s="64" t="s">
        <v>25</v>
      </c>
      <c r="BM76" s="40" t="s">
        <v>135</v>
      </c>
      <c r="BN76" s="58" t="s">
        <v>29</v>
      </c>
      <c r="BO76" s="42">
        <v>3</v>
      </c>
      <c r="BP76" s="259">
        <v>3</v>
      </c>
      <c r="BQ76" s="260" t="e">
        <f>B74</f>
        <v>#VALUE!</v>
      </c>
      <c r="BR76" s="262" t="s">
        <v>53</v>
      </c>
      <c r="BS76" s="263"/>
      <c r="BT76" s="264"/>
      <c r="BU76" s="43" t="e">
        <v>#VALUE!</v>
      </c>
      <c r="BV76" s="265" t="e">
        <v>#VALUE!</v>
      </c>
      <c r="BW76" s="93"/>
      <c r="BX76" s="94">
        <f>IF(AG72&lt;AH72,AT72,IF(AH72&lt;AG72,AT72," "))</f>
        <v>1</v>
      </c>
      <c r="BY76" s="95"/>
      <c r="BZ76" s="100"/>
      <c r="CA76" s="48">
        <f>IF(AG77&lt;AH77,AT77,IF(AH77&lt;AG77,AT77," "))</f>
        <v>2</v>
      </c>
      <c r="CB76" s="100"/>
      <c r="CC76" s="267"/>
      <c r="CD76" s="268"/>
      <c r="CE76" s="269"/>
      <c r="CF76" s="98"/>
      <c r="CG76" s="94">
        <f>IF(AG75&lt;AH75,AI75,IF(AH75&lt;AG75,AI75," "))</f>
        <v>1</v>
      </c>
      <c r="CH76" s="95"/>
      <c r="CI76" s="107"/>
      <c r="CJ76" s="273">
        <f>BE76</f>
        <v>4</v>
      </c>
      <c r="CK76" s="251" t="s">
        <v>390</v>
      </c>
      <c r="CL76" s="252">
        <v>4</v>
      </c>
    </row>
    <row r="77" spans="1:90" ht="14.4">
      <c r="A77" s="23">
        <v>6</v>
      </c>
      <c r="C77" s="25">
        <v>2</v>
      </c>
      <c r="D77" s="25">
        <v>3</v>
      </c>
      <c r="E77" s="26">
        <v>6</v>
      </c>
      <c r="F77" s="27">
        <v>11</v>
      </c>
      <c r="G77" s="28">
        <v>11</v>
      </c>
      <c r="H77" s="29">
        <v>7</v>
      </c>
      <c r="I77" s="26">
        <v>7</v>
      </c>
      <c r="J77" s="27">
        <v>11</v>
      </c>
      <c r="K77" s="28">
        <v>4</v>
      </c>
      <c r="L77" s="29">
        <v>11</v>
      </c>
      <c r="M77" s="26"/>
      <c r="N77" s="27"/>
      <c r="O77" s="28"/>
      <c r="P77" s="29"/>
      <c r="Q77" s="26"/>
      <c r="R77" s="27"/>
      <c r="S77" s="30">
        <f t="shared" si="193"/>
        <v>0</v>
      </c>
      <c r="T77" s="30">
        <f t="shared" si="194"/>
        <v>1</v>
      </c>
      <c r="U77" s="30">
        <f t="shared" si="195"/>
        <v>1</v>
      </c>
      <c r="V77" s="30">
        <f t="shared" si="196"/>
        <v>0</v>
      </c>
      <c r="W77" s="30">
        <f t="shared" si="197"/>
        <v>0</v>
      </c>
      <c r="X77" s="30">
        <f t="shared" si="198"/>
        <v>1</v>
      </c>
      <c r="Y77" s="30">
        <f t="shared" si="199"/>
        <v>0</v>
      </c>
      <c r="Z77" s="30">
        <f t="shared" si="200"/>
        <v>1</v>
      </c>
      <c r="AA77" s="30">
        <f t="shared" si="201"/>
        <v>0</v>
      </c>
      <c r="AB77" s="30">
        <f t="shared" si="202"/>
        <v>0</v>
      </c>
      <c r="AC77" s="30">
        <f t="shared" si="203"/>
        <v>0</v>
      </c>
      <c r="AD77" s="30">
        <f t="shared" si="204"/>
        <v>0</v>
      </c>
      <c r="AE77" s="30">
        <f t="shared" si="205"/>
        <v>0</v>
      </c>
      <c r="AF77" s="30">
        <f t="shared" si="206"/>
        <v>0</v>
      </c>
      <c r="AG77" s="31">
        <f t="shared" si="207"/>
        <v>1</v>
      </c>
      <c r="AH77" s="31">
        <f t="shared" si="207"/>
        <v>3</v>
      </c>
      <c r="AI77" s="32">
        <f t="shared" si="208"/>
        <v>1</v>
      </c>
      <c r="AJ77" s="32">
        <f t="shared" si="209"/>
        <v>2</v>
      </c>
      <c r="AK77" s="33">
        <f t="shared" si="210"/>
        <v>-6</v>
      </c>
      <c r="AL77" s="33">
        <f t="shared" si="211"/>
        <v>7</v>
      </c>
      <c r="AM77" s="33">
        <f t="shared" si="212"/>
        <v>-7</v>
      </c>
      <c r="AN77" s="33">
        <f t="shared" si="213"/>
        <v>-4</v>
      </c>
      <c r="AO77" s="33" t="str">
        <f t="shared" si="214"/>
        <v/>
      </c>
      <c r="AP77" s="33" t="str">
        <f t="shared" si="215"/>
        <v/>
      </c>
      <c r="AQ77" s="33" t="str">
        <f t="shared" si="216"/>
        <v/>
      </c>
      <c r="AR77" s="34" t="str">
        <f t="shared" si="217"/>
        <v>1 - 3</v>
      </c>
      <c r="AS77" s="35" t="str">
        <f t="shared" si="218"/>
        <v>-6,7,-7,-4</v>
      </c>
      <c r="AT77" s="32">
        <f t="shared" si="219"/>
        <v>2</v>
      </c>
      <c r="AU77" s="32">
        <f t="shared" si="220"/>
        <v>1</v>
      </c>
      <c r="AV77" s="33">
        <f t="shared" si="221"/>
        <v>6</v>
      </c>
      <c r="AW77" s="33">
        <f t="shared" si="222"/>
        <v>-7</v>
      </c>
      <c r="AX77" s="33">
        <f t="shared" si="223"/>
        <v>7</v>
      </c>
      <c r="AY77" s="33">
        <f t="shared" si="224"/>
        <v>4</v>
      </c>
      <c r="AZ77" s="33" t="str">
        <f t="shared" si="225"/>
        <v/>
      </c>
      <c r="BA77" s="33" t="str">
        <f t="shared" si="226"/>
        <v/>
      </c>
      <c r="BB77" s="33" t="str">
        <f t="shared" si="227"/>
        <v/>
      </c>
      <c r="BC77" s="34" t="str">
        <f t="shared" si="228"/>
        <v>3 - 1</v>
      </c>
      <c r="BD77" s="35" t="str">
        <f t="shared" si="229"/>
        <v>6,-7,7,4</v>
      </c>
      <c r="BE77" s="44"/>
      <c r="BF77" s="44"/>
      <c r="BG77" s="37" t="e">
        <f>SUMIF(A72:A75,C77,B72:B75)</f>
        <v>#VALUE!</v>
      </c>
      <c r="BH77" s="38" t="e">
        <f>SUMIF(A72:A75,D77,B72:B75)</f>
        <v>#VALUE!</v>
      </c>
      <c r="BI77" s="10">
        <f t="shared" si="230"/>
        <v>2</v>
      </c>
      <c r="BJ77" s="11">
        <f>1+BJ76</f>
        <v>36</v>
      </c>
      <c r="BK77" s="39">
        <v>3</v>
      </c>
      <c r="BL77" s="65" t="s">
        <v>26</v>
      </c>
      <c r="BM77" s="149" t="s">
        <v>135</v>
      </c>
      <c r="BN77" s="50" t="s">
        <v>30</v>
      </c>
      <c r="BO77" s="51">
        <v>3</v>
      </c>
      <c r="BP77" s="259"/>
      <c r="BQ77" s="274"/>
      <c r="BR77" s="253" t="s">
        <v>54</v>
      </c>
      <c r="BS77" s="254"/>
      <c r="BT77" s="255"/>
      <c r="BU77" s="45" t="e">
        <v>#VALUE!</v>
      </c>
      <c r="BV77" s="275"/>
      <c r="BW77" s="256" t="str">
        <f>IF(AI72&gt;AJ72,BC72,IF(AJ72&gt;AI72,BD72," "))</f>
        <v>0 - 3</v>
      </c>
      <c r="BX77" s="257"/>
      <c r="BY77" s="258"/>
      <c r="BZ77" s="277" t="str">
        <f>IF(AI77&gt;AJ77,BC77,IF(AJ77&gt;AI77,BD77," "))</f>
        <v>6,-7,7,4</v>
      </c>
      <c r="CA77" s="277"/>
      <c r="CB77" s="277"/>
      <c r="CC77" s="270"/>
      <c r="CD77" s="271"/>
      <c r="CE77" s="272"/>
      <c r="CF77" s="256" t="str">
        <f>IF(AI75&lt;AJ75,AR75,IF(AJ75&lt;AI75,AS75," "))</f>
        <v>0 - 3</v>
      </c>
      <c r="CG77" s="257"/>
      <c r="CH77" s="258"/>
      <c r="CI77" s="108"/>
      <c r="CJ77" s="273"/>
      <c r="CK77" s="251"/>
      <c r="CL77" s="252"/>
    </row>
    <row r="78" spans="1:90" ht="14.4">
      <c r="E78" s="2"/>
      <c r="F78" s="2"/>
      <c r="G78" s="2"/>
      <c r="H78" s="2"/>
      <c r="I78" s="2"/>
      <c r="J78" s="2"/>
      <c r="K78" s="2"/>
      <c r="L78" s="2">
        <f>+-+CN806</f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V78" s="2"/>
      <c r="AW78" s="2"/>
      <c r="AX78" s="2"/>
      <c r="AY78" s="2"/>
      <c r="AZ78" s="2"/>
      <c r="BE78" s="36">
        <f>SUMIF(C72:C79,4,AI72:AI79)+SUMIF(D72:D79,4,AJ72:AJ79)</f>
        <v>4</v>
      </c>
      <c r="BF78" s="36">
        <f>IF(BE78&lt;&gt;0,RANK(BE78,BE72:BE78),"")</f>
        <v>2</v>
      </c>
      <c r="BG78" s="52"/>
      <c r="BH78" s="52"/>
      <c r="BK78" s="19"/>
      <c r="BP78" s="259">
        <v>4</v>
      </c>
      <c r="BQ78" s="260" t="e">
        <f>B75</f>
        <v>#VALUE!</v>
      </c>
      <c r="BR78" s="262" t="s">
        <v>65</v>
      </c>
      <c r="BS78" s="263"/>
      <c r="BT78" s="264"/>
      <c r="BU78" s="43" t="e">
        <v>#VALUE!</v>
      </c>
      <c r="BV78" s="265" t="e">
        <v>#VALUE!</v>
      </c>
      <c r="BW78" s="93"/>
      <c r="BX78" s="94">
        <f>IF(AG76&lt;AH76,AT76,IF(AH76&lt;AG76,AT76," "))</f>
        <v>1</v>
      </c>
      <c r="BY78" s="95"/>
      <c r="BZ78" s="96"/>
      <c r="CA78" s="94">
        <f>IF(AG73&lt;AH73,AT73,IF(AH73&lt;AG73,AT73," "))</f>
        <v>1</v>
      </c>
      <c r="CB78" s="95"/>
      <c r="CC78" s="100"/>
      <c r="CD78" s="48">
        <f>IF(AG75&lt;AH75,AT75,IF(AH75&lt;AG75,AT75," "))</f>
        <v>2</v>
      </c>
      <c r="CE78" s="100"/>
      <c r="CF78" s="267"/>
      <c r="CG78" s="268"/>
      <c r="CH78" s="269"/>
      <c r="CI78" s="107"/>
      <c r="CJ78" s="273">
        <f>BE78</f>
        <v>4</v>
      </c>
      <c r="CK78" s="251" t="s">
        <v>193</v>
      </c>
      <c r="CL78" s="252">
        <f>IF(BF79="",BF78,BF79)</f>
        <v>2</v>
      </c>
    </row>
    <row r="79" spans="1:90" ht="14.4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V79" s="2"/>
      <c r="AW79" s="2"/>
      <c r="AX79" s="2"/>
      <c r="AY79" s="2"/>
      <c r="AZ79" s="2"/>
      <c r="BE79" s="44"/>
      <c r="BF79" s="44"/>
      <c r="BG79" s="52"/>
      <c r="BH79" s="52"/>
      <c r="BK79" s="59"/>
      <c r="BL79" s="53"/>
      <c r="BM79" s="54"/>
      <c r="BN79" s="55"/>
      <c r="BO79" s="56"/>
      <c r="BP79" s="259"/>
      <c r="BQ79" s="261"/>
      <c r="BR79" s="253" t="s">
        <v>66</v>
      </c>
      <c r="BS79" s="254"/>
      <c r="BT79" s="255"/>
      <c r="BU79" s="57" t="e">
        <v>#VALUE!</v>
      </c>
      <c r="BV79" s="266"/>
      <c r="BW79" s="256" t="str">
        <f>IF(AI76&gt;AJ76,BC76,IF(AJ76&gt;AI76,BD76," "))</f>
        <v>0 - 3</v>
      </c>
      <c r="BX79" s="257"/>
      <c r="BY79" s="258"/>
      <c r="BZ79" s="256" t="str">
        <f>IF(AI73&gt;AJ73,BC73,IF(AJ73&gt;AI73,BD73," "))</f>
        <v>1 - 3</v>
      </c>
      <c r="CA79" s="257"/>
      <c r="CB79" s="258"/>
      <c r="CC79" s="257" t="str">
        <f>IF(AI75&gt;AJ75,BC75,IF(AJ75&gt;AI75,BD75," "))</f>
        <v>12, 4, 8</v>
      </c>
      <c r="CD79" s="257"/>
      <c r="CE79" s="257"/>
      <c r="CF79" s="270"/>
      <c r="CG79" s="271"/>
      <c r="CH79" s="272"/>
      <c r="CI79" s="109"/>
      <c r="CJ79" s="273"/>
      <c r="CK79" s="251"/>
      <c r="CL79" s="252"/>
    </row>
    <row r="80" spans="1:90" ht="17.399999999999999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V80" s="2"/>
      <c r="AW80" s="2"/>
      <c r="AX80" s="2"/>
      <c r="AY80" s="2"/>
      <c r="AZ80" s="2"/>
      <c r="BE80" s="44"/>
      <c r="BF80" s="44"/>
      <c r="BG80" s="52"/>
      <c r="BH80" s="52"/>
      <c r="BK80" s="59"/>
      <c r="BL80" s="53"/>
      <c r="BM80" s="312" t="s">
        <v>207</v>
      </c>
      <c r="BN80" s="312"/>
      <c r="BO80" s="312"/>
      <c r="BP80" s="312"/>
      <c r="BQ80" s="312"/>
      <c r="BR80" s="312"/>
      <c r="BS80" s="312"/>
      <c r="BT80" s="312"/>
      <c r="BU80" s="312"/>
      <c r="BV80" s="312"/>
      <c r="BW80" s="312"/>
      <c r="BX80" s="312"/>
      <c r="BY80" s="312"/>
      <c r="BZ80" s="312"/>
      <c r="CA80" s="312"/>
      <c r="CB80" s="312"/>
      <c r="CC80" s="312"/>
      <c r="CD80" s="312"/>
      <c r="CE80" s="312"/>
      <c r="CF80" s="312"/>
      <c r="CG80" s="312"/>
      <c r="CH80" s="312"/>
      <c r="CI80" s="312"/>
      <c r="CJ80" s="312"/>
      <c r="CK80" s="312"/>
      <c r="CL80" s="312"/>
    </row>
    <row r="81" spans="1:90" ht="16.2">
      <c r="Z81" s="8"/>
      <c r="BK81" s="19"/>
      <c r="BL81" s="289" t="str">
        <f>C82</f>
        <v>Женщины. Подгруппа С</v>
      </c>
      <c r="BM81" s="289"/>
      <c r="BN81" s="289"/>
      <c r="BO81" s="289"/>
      <c r="BP81" s="289"/>
      <c r="BQ81" s="289"/>
      <c r="BR81" s="289"/>
      <c r="BS81" s="289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</row>
    <row r="82" spans="1:90" ht="14.4">
      <c r="A82" s="12">
        <f>1+A71</f>
        <v>3</v>
      </c>
      <c r="B82" s="13">
        <v>4</v>
      </c>
      <c r="C82" s="14" t="s">
        <v>214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>
        <f>1+R71</f>
        <v>3</v>
      </c>
      <c r="Z82" s="8"/>
      <c r="AR82" s="17" t="e">
        <f>IF(B83=0,0,(IF(B84=0,1,IF(B85=0,2,IF(B86=0,3,IF(B86&gt;0,4))))))</f>
        <v>#VALUE!</v>
      </c>
      <c r="BC82" s="17">
        <f>IF(BE82=15,3,IF(BE82&gt;15,4))</f>
        <v>4</v>
      </c>
      <c r="BE82" s="18">
        <f>SUM(BE83,BE85,BE87,BE89)</f>
        <v>18</v>
      </c>
      <c r="BF82" s="18">
        <f>SUM(BF83,BF85,BF87,BF89)</f>
        <v>10</v>
      </c>
      <c r="BK82" s="19"/>
      <c r="BL82" s="20" t="s">
        <v>6</v>
      </c>
      <c r="BM82" s="21" t="s">
        <v>7</v>
      </c>
      <c r="BN82" s="21" t="s">
        <v>8</v>
      </c>
      <c r="BO82" s="22" t="s">
        <v>9</v>
      </c>
      <c r="BP82" s="105" t="s">
        <v>10</v>
      </c>
      <c r="BQ82" s="290" t="s">
        <v>11</v>
      </c>
      <c r="BR82" s="290"/>
      <c r="BS82" s="290"/>
      <c r="BT82" s="290"/>
      <c r="BU82" s="291" t="s">
        <v>12</v>
      </c>
      <c r="BV82" s="291"/>
      <c r="BW82" s="292">
        <v>1</v>
      </c>
      <c r="BX82" s="292"/>
      <c r="BY82" s="292"/>
      <c r="BZ82" s="292">
        <v>2</v>
      </c>
      <c r="CA82" s="292"/>
      <c r="CB82" s="292"/>
      <c r="CC82" s="292">
        <v>3</v>
      </c>
      <c r="CD82" s="292"/>
      <c r="CE82" s="292"/>
      <c r="CF82" s="292">
        <v>4</v>
      </c>
      <c r="CG82" s="292"/>
      <c r="CH82" s="292"/>
      <c r="CI82" s="106"/>
      <c r="CJ82" s="206" t="s">
        <v>1</v>
      </c>
      <c r="CK82" s="206" t="s">
        <v>2</v>
      </c>
      <c r="CL82" s="206" t="s">
        <v>3</v>
      </c>
    </row>
    <row r="83" spans="1:90" ht="14.4">
      <c r="A83" s="23">
        <v>1</v>
      </c>
      <c r="B83" s="24" t="e">
        <v>#VALUE!</v>
      </c>
      <c r="C83" s="25">
        <v>1</v>
      </c>
      <c r="D83" s="25">
        <v>3</v>
      </c>
      <c r="E83" s="26">
        <v>8</v>
      </c>
      <c r="F83" s="27">
        <v>11</v>
      </c>
      <c r="G83" s="28">
        <v>11</v>
      </c>
      <c r="H83" s="29">
        <v>8</v>
      </c>
      <c r="I83" s="26">
        <v>7</v>
      </c>
      <c r="J83" s="27">
        <v>11</v>
      </c>
      <c r="K83" s="28">
        <v>11</v>
      </c>
      <c r="L83" s="29">
        <v>7</v>
      </c>
      <c r="M83" s="26">
        <v>6</v>
      </c>
      <c r="N83" s="27">
        <v>11</v>
      </c>
      <c r="O83" s="28"/>
      <c r="P83" s="29"/>
      <c r="Q83" s="26"/>
      <c r="R83" s="27"/>
      <c r="S83" s="30">
        <f t="shared" ref="S83:S88" si="232">IF(E83="wo",0,IF(F83="wo",1,IF(E83&gt;F83,1,0)))</f>
        <v>0</v>
      </c>
      <c r="T83" s="30">
        <f t="shared" ref="T83:T88" si="233">IF(E83="wo",1,IF(F83="wo",0,IF(F83&gt;E83,1,0)))</f>
        <v>1</v>
      </c>
      <c r="U83" s="30">
        <f t="shared" ref="U83:U88" si="234">IF(G83="wo",0,IF(H83="wo",1,IF(G83&gt;H83,1,0)))</f>
        <v>1</v>
      </c>
      <c r="V83" s="30">
        <f t="shared" ref="V83:V88" si="235">IF(G83="wo",1,IF(H83="wo",0,IF(H83&gt;G83,1,0)))</f>
        <v>0</v>
      </c>
      <c r="W83" s="30">
        <f t="shared" ref="W83:W88" si="236">IF(I83="wo",0,IF(J83="wo",1,IF(I83&gt;J83,1,0)))</f>
        <v>0</v>
      </c>
      <c r="X83" s="30">
        <f t="shared" ref="X83:X88" si="237">IF(I83="wo",1,IF(J83="wo",0,IF(J83&gt;I83,1,0)))</f>
        <v>1</v>
      </c>
      <c r="Y83" s="30">
        <f t="shared" ref="Y83:Y88" si="238">IF(K83="wo",0,IF(L83="wo",1,IF(K83&gt;L83,1,0)))</f>
        <v>1</v>
      </c>
      <c r="Z83" s="30">
        <f t="shared" ref="Z83:Z88" si="239">IF(K83="wo",1,IF(L83="wo",0,IF(L83&gt;K83,1,0)))</f>
        <v>0</v>
      </c>
      <c r="AA83" s="30">
        <f t="shared" ref="AA83:AA88" si="240">IF(M83="wo",0,IF(N83="wo",1,IF(M83&gt;N83,1,0)))</f>
        <v>0</v>
      </c>
      <c r="AB83" s="30">
        <f t="shared" ref="AB83:AB88" si="241">IF(M83="wo",1,IF(N83="wo",0,IF(N83&gt;M83,1,0)))</f>
        <v>1</v>
      </c>
      <c r="AC83" s="30">
        <f t="shared" ref="AC83:AC88" si="242">IF(O83="wo",0,IF(P83="wo",1,IF(O83&gt;P83,1,0)))</f>
        <v>0</v>
      </c>
      <c r="AD83" s="30">
        <f t="shared" ref="AD83:AD88" si="243">IF(O83="wo",1,IF(P83="wo",0,IF(P83&gt;O83,1,0)))</f>
        <v>0</v>
      </c>
      <c r="AE83" s="30">
        <f t="shared" ref="AE83:AE88" si="244">IF(Q83="wo",0,IF(R83="wo",1,IF(Q83&gt;R83,1,0)))</f>
        <v>0</v>
      </c>
      <c r="AF83" s="30">
        <f t="shared" ref="AF83:AF88" si="245">IF(Q83="wo",1,IF(R83="wo",0,IF(R83&gt;Q83,1,0)))</f>
        <v>0</v>
      </c>
      <c r="AG83" s="31">
        <f t="shared" ref="AG83:AH88" si="246">IF(E83="wo","wo",+S83+U83+W83+Y83+AA83+AC83+AE83)</f>
        <v>2</v>
      </c>
      <c r="AH83" s="31">
        <f t="shared" si="246"/>
        <v>3</v>
      </c>
      <c r="AI83" s="32">
        <f t="shared" ref="AI83:AI88" si="247">IF(E83="",0,IF(E83="wo",0,IF(F83="wo",2,IF(AG83=AH83,0,IF(AG83&gt;AH83,2,1)))))</f>
        <v>1</v>
      </c>
      <c r="AJ83" s="32">
        <f t="shared" ref="AJ83:AJ88" si="248">IF(F83="",0,IF(F83="wo",0,IF(E83="wo",2,IF(AH83=AG83,0,IF(AH83&gt;AG83,2,1)))))</f>
        <v>2</v>
      </c>
      <c r="AK83" s="33">
        <f t="shared" ref="AK83:AK88" si="249">IF(E83="","",IF(E83="wo",0,IF(F83="wo",0,IF(E83=F83,"ERROR",IF(E83&gt;F83,F83,-1*E83)))))</f>
        <v>-8</v>
      </c>
      <c r="AL83" s="33">
        <f t="shared" ref="AL83:AL88" si="250">IF(G83="","",IF(G83="wo",0,IF(H83="wo",0,IF(G83=H83,"ERROR",IF(G83&gt;H83,H83,-1*G83)))))</f>
        <v>8</v>
      </c>
      <c r="AM83" s="33">
        <f t="shared" ref="AM83:AM88" si="251">IF(I83="","",IF(I83="wo",0,IF(J83="wo",0,IF(I83=J83,"ERROR",IF(I83&gt;J83,J83,-1*I83)))))</f>
        <v>-7</v>
      </c>
      <c r="AN83" s="33">
        <f t="shared" ref="AN83:AN88" si="252">IF(K83="","",IF(K83="wo",0,IF(L83="wo",0,IF(K83=L83,"ERROR",IF(K83&gt;L83,L83,-1*K83)))))</f>
        <v>7</v>
      </c>
      <c r="AO83" s="33">
        <f t="shared" ref="AO83:AO88" si="253">IF(M83="","",IF(M83="wo",0,IF(N83="wo",0,IF(M83=N83,"ERROR",IF(M83&gt;N83,N83,-1*M83)))))</f>
        <v>-6</v>
      </c>
      <c r="AP83" s="33" t="str">
        <f t="shared" ref="AP83:AP88" si="254">IF(O83="","",IF(O83="wo",0,IF(P83="wo",0,IF(O83=P83,"ERROR",IF(O83&gt;P83,P83,-1*O83)))))</f>
        <v/>
      </c>
      <c r="AQ83" s="33" t="str">
        <f t="shared" ref="AQ83:AQ88" si="255">IF(Q83="","",IF(Q83="wo",0,IF(R83="wo",0,IF(Q83=R83,"ERROR",IF(Q83&gt;R83,R83,-1*Q83)))))</f>
        <v/>
      </c>
      <c r="AR83" s="34" t="str">
        <f t="shared" ref="AR83:AR88" si="256">CONCATENATE(AG83," - ",AH83)</f>
        <v>2 - 3</v>
      </c>
      <c r="AS83" s="35" t="str">
        <f t="shared" ref="AS83:AS88" si="257">IF(E83="","",(IF(K83="",AK83&amp;","&amp;AL83&amp;","&amp;AM83,IF(M83="",AK83&amp;","&amp;AL83&amp;","&amp;AM83&amp;","&amp;AN83,IF(O83="",AK83&amp;","&amp;AL83&amp;","&amp;AM83&amp;","&amp;AN83&amp;","&amp;AO83,IF(Q83="",AK83&amp;","&amp;AL83&amp;","&amp;AM83&amp;","&amp;AN83&amp;","&amp;AO83&amp;","&amp;AP83,AK83&amp;","&amp;AL83&amp;","&amp;AM83&amp;","&amp;AN83&amp;","&amp;AO83&amp;","&amp;AP83&amp;","&amp;AQ83))))))</f>
        <v>-8,8,-7,7,-6</v>
      </c>
      <c r="AT83" s="32">
        <f t="shared" ref="AT83:AT88" si="258">IF(F83="",0,IF(F83="wo",0,IF(E83="wo",2,IF(AH83=AG83,0,IF(AH83&gt;AG83,2,1)))))</f>
        <v>2</v>
      </c>
      <c r="AU83" s="32">
        <f t="shared" ref="AU83:AU88" si="259">IF(E83="",0,IF(E83="wo",0,IF(F83="wo",2,IF(AG83=AH83,0,IF(AG83&gt;AH83,2,1)))))</f>
        <v>1</v>
      </c>
      <c r="AV83" s="33">
        <f t="shared" ref="AV83:AV88" si="260">IF(F83="","",IF(F83="wo",0,IF(E83="wo",0,IF(F83=E83,"ERROR",IF(F83&gt;E83,E83,-1*F83)))))</f>
        <v>8</v>
      </c>
      <c r="AW83" s="33">
        <f t="shared" ref="AW83:AW88" si="261">IF(H83="","",IF(H83="wo",0,IF(G83="wo",0,IF(H83=G83,"ERROR",IF(H83&gt;G83,G83,-1*H83)))))</f>
        <v>-8</v>
      </c>
      <c r="AX83" s="33">
        <f t="shared" ref="AX83:AX88" si="262">IF(J83="","",IF(J83="wo",0,IF(I83="wo",0,IF(J83=I83,"ERROR",IF(J83&gt;I83,I83,-1*J83)))))</f>
        <v>7</v>
      </c>
      <c r="AY83" s="33">
        <f t="shared" ref="AY83:AY88" si="263">IF(L83="","",IF(L83="wo",0,IF(K83="wo",0,IF(L83=K83,"ERROR",IF(L83&gt;K83,K83,-1*L83)))))</f>
        <v>-7</v>
      </c>
      <c r="AZ83" s="33">
        <f t="shared" ref="AZ83:AZ88" si="264">IF(N83="","",IF(N83="wo",0,IF(M83="wo",0,IF(N83=M83,"ERROR",IF(N83&gt;M83,M83,-1*N83)))))</f>
        <v>6</v>
      </c>
      <c r="BA83" s="33" t="str">
        <f t="shared" ref="BA83:BA88" si="265">IF(P83="","",IF(P83="wo",0,IF(O83="wo",0,IF(P83=O83,"ERROR",IF(P83&gt;O83,O83,-1*P83)))))</f>
        <v/>
      </c>
      <c r="BB83" s="33" t="str">
        <f t="shared" ref="BB83:BB88" si="266">IF(R83="","",IF(R83="wo",0,IF(Q83="wo",0,IF(R83=Q83,"ERROR",IF(R83&gt;Q83,Q83,-1*R83)))))</f>
        <v/>
      </c>
      <c r="BC83" s="34" t="str">
        <f t="shared" ref="BC83:BC88" si="267">CONCATENATE(AH83," - ",AG83)</f>
        <v>3 - 2</v>
      </c>
      <c r="BD83" s="35" t="str">
        <f t="shared" ref="BD83:BD88" si="268">IF(E83="","",(IF(K83="",AV83&amp;", "&amp;AW83&amp;", "&amp;AX83,IF(M83="",AV83&amp;","&amp;AW83&amp;","&amp;AX83&amp;","&amp;AY83,IF(O83="",AV83&amp;","&amp;AW83&amp;","&amp;AX83&amp;","&amp;AY83&amp;","&amp;AZ83,IF(Q83="",AV83&amp;","&amp;AW83&amp;","&amp;AX83&amp;","&amp;AY83&amp;","&amp;AZ83&amp;","&amp;BA83,AV83&amp;","&amp;AW83&amp;","&amp;AX83&amp;","&amp;AY83&amp;","&amp;AZ83&amp;","&amp;BA83&amp;","&amp;BB83))))))</f>
        <v>8,-8,7,-7,6</v>
      </c>
      <c r="BE83" s="36">
        <f>SUMIF(C83:C90,1,AI83:AI90)+SUMIF(D83:D90,1,AJ83:AJ90)</f>
        <v>3</v>
      </c>
      <c r="BF83" s="36">
        <f>IF(BE83&lt;&gt;0,RANK(BE83,BE83:BE89),"")</f>
        <v>4</v>
      </c>
      <c r="BG83" s="37" t="e">
        <f>SUMIF(A83:A86,C83,B83:B86)</f>
        <v>#VALUE!</v>
      </c>
      <c r="BH83" s="38" t="e">
        <f>SUMIF(A83:A86,D83,B83:B86)</f>
        <v>#VALUE!</v>
      </c>
      <c r="BI83" s="10">
        <f t="shared" ref="BI83:BI88" si="269">1+BI72</f>
        <v>3</v>
      </c>
      <c r="BJ83" s="11">
        <f>1*BJ77+1</f>
        <v>37</v>
      </c>
      <c r="BK83" s="39">
        <v>1</v>
      </c>
      <c r="BL83" s="62" t="str">
        <f t="shared" ref="BL83:BL84" si="270">CONCATENATE(C83," ","-"," ",D83)</f>
        <v>1 - 3</v>
      </c>
      <c r="BM83" s="40"/>
      <c r="BN83" s="41"/>
      <c r="BO83" s="42"/>
      <c r="BP83" s="280">
        <v>1</v>
      </c>
      <c r="BQ83" s="281" t="e">
        <f>B83</f>
        <v>#VALUE!</v>
      </c>
      <c r="BR83" s="262" t="s">
        <v>170</v>
      </c>
      <c r="BS83" s="263"/>
      <c r="BT83" s="264"/>
      <c r="BU83" s="101" t="e">
        <v>#VALUE!</v>
      </c>
      <c r="BV83" s="295" t="e">
        <v>#VALUE!</v>
      </c>
      <c r="BW83" s="287"/>
      <c r="BX83" s="287"/>
      <c r="BY83" s="287"/>
      <c r="BZ83" s="98"/>
      <c r="CA83" s="94">
        <f>IF(AG85&lt;AH85,AI85,IF(AH85&lt;AG85,AI85," "))</f>
        <v>1</v>
      </c>
      <c r="CB83" s="95"/>
      <c r="CC83" s="100"/>
      <c r="CD83" s="48">
        <f>IF(AG83&lt;AH83,AI83,IF(AH83&lt;AG83,AI83," "))</f>
        <v>1</v>
      </c>
      <c r="CE83" s="100"/>
      <c r="CF83" s="96"/>
      <c r="CG83" s="94">
        <f>IF(AG87&lt;AH87,AI87,IF(AH87&lt;AG87,AI87," "))</f>
        <v>1</v>
      </c>
      <c r="CH83" s="95"/>
      <c r="CI83" s="107"/>
      <c r="CJ83" s="296">
        <f>BE83</f>
        <v>3</v>
      </c>
      <c r="CK83" s="293"/>
      <c r="CL83" s="294">
        <f>IF(BF84="",BF83,BF84)</f>
        <v>4</v>
      </c>
    </row>
    <row r="84" spans="1:90" ht="14.4">
      <c r="A84" s="23">
        <v>2</v>
      </c>
      <c r="B84" s="24" t="e">
        <v>#VALUE!</v>
      </c>
      <c r="C84" s="25">
        <v>2</v>
      </c>
      <c r="D84" s="25">
        <v>4</v>
      </c>
      <c r="E84" s="26">
        <v>11</v>
      </c>
      <c r="F84" s="27">
        <v>8</v>
      </c>
      <c r="G84" s="28">
        <v>1</v>
      </c>
      <c r="H84" s="29">
        <v>11</v>
      </c>
      <c r="I84" s="26">
        <v>11</v>
      </c>
      <c r="J84" s="27">
        <v>8</v>
      </c>
      <c r="K84" s="28">
        <v>7</v>
      </c>
      <c r="L84" s="29">
        <v>11</v>
      </c>
      <c r="M84" s="26">
        <v>11</v>
      </c>
      <c r="N84" s="27">
        <v>2</v>
      </c>
      <c r="O84" s="28"/>
      <c r="P84" s="29"/>
      <c r="Q84" s="26"/>
      <c r="R84" s="27"/>
      <c r="S84" s="30">
        <f t="shared" si="232"/>
        <v>1</v>
      </c>
      <c r="T84" s="30">
        <f t="shared" si="233"/>
        <v>0</v>
      </c>
      <c r="U84" s="30">
        <f t="shared" si="234"/>
        <v>0</v>
      </c>
      <c r="V84" s="30">
        <f t="shared" si="235"/>
        <v>1</v>
      </c>
      <c r="W84" s="30">
        <f t="shared" si="236"/>
        <v>1</v>
      </c>
      <c r="X84" s="30">
        <f t="shared" si="237"/>
        <v>0</v>
      </c>
      <c r="Y84" s="30">
        <f t="shared" si="238"/>
        <v>0</v>
      </c>
      <c r="Z84" s="30">
        <f t="shared" si="239"/>
        <v>1</v>
      </c>
      <c r="AA84" s="30">
        <f t="shared" si="240"/>
        <v>1</v>
      </c>
      <c r="AB84" s="30">
        <f t="shared" si="241"/>
        <v>0</v>
      </c>
      <c r="AC84" s="30">
        <f t="shared" si="242"/>
        <v>0</v>
      </c>
      <c r="AD84" s="30">
        <f t="shared" si="243"/>
        <v>0</v>
      </c>
      <c r="AE84" s="30">
        <f t="shared" si="244"/>
        <v>0</v>
      </c>
      <c r="AF84" s="30">
        <f t="shared" si="245"/>
        <v>0</v>
      </c>
      <c r="AG84" s="31">
        <f t="shared" si="246"/>
        <v>3</v>
      </c>
      <c r="AH84" s="31">
        <f t="shared" si="246"/>
        <v>2</v>
      </c>
      <c r="AI84" s="32">
        <f t="shared" si="247"/>
        <v>2</v>
      </c>
      <c r="AJ84" s="32">
        <f t="shared" si="248"/>
        <v>1</v>
      </c>
      <c r="AK84" s="33">
        <f t="shared" si="249"/>
        <v>8</v>
      </c>
      <c r="AL84" s="33">
        <f t="shared" si="250"/>
        <v>-1</v>
      </c>
      <c r="AM84" s="33">
        <f t="shared" si="251"/>
        <v>8</v>
      </c>
      <c r="AN84" s="33">
        <f t="shared" si="252"/>
        <v>-7</v>
      </c>
      <c r="AO84" s="33">
        <f t="shared" si="253"/>
        <v>2</v>
      </c>
      <c r="AP84" s="33" t="str">
        <f t="shared" si="254"/>
        <v/>
      </c>
      <c r="AQ84" s="33" t="str">
        <f t="shared" si="255"/>
        <v/>
      </c>
      <c r="AR84" s="34" t="str">
        <f t="shared" si="256"/>
        <v>3 - 2</v>
      </c>
      <c r="AS84" s="35" t="str">
        <f t="shared" si="257"/>
        <v>8,-1,8,-7,2</v>
      </c>
      <c r="AT84" s="32">
        <f t="shared" si="258"/>
        <v>1</v>
      </c>
      <c r="AU84" s="32">
        <f t="shared" si="259"/>
        <v>2</v>
      </c>
      <c r="AV84" s="33">
        <f t="shared" si="260"/>
        <v>-8</v>
      </c>
      <c r="AW84" s="33">
        <f t="shared" si="261"/>
        <v>1</v>
      </c>
      <c r="AX84" s="33">
        <f t="shared" si="262"/>
        <v>-8</v>
      </c>
      <c r="AY84" s="33">
        <f t="shared" si="263"/>
        <v>7</v>
      </c>
      <c r="AZ84" s="33">
        <f t="shared" si="264"/>
        <v>-2</v>
      </c>
      <c r="BA84" s="33" t="str">
        <f t="shared" si="265"/>
        <v/>
      </c>
      <c r="BB84" s="33" t="str">
        <f t="shared" si="266"/>
        <v/>
      </c>
      <c r="BC84" s="34" t="str">
        <f t="shared" si="267"/>
        <v>2 - 3</v>
      </c>
      <c r="BD84" s="35" t="str">
        <f t="shared" si="268"/>
        <v>-8,1,-8,7,-2</v>
      </c>
      <c r="BE84" s="44"/>
      <c r="BF84" s="44"/>
      <c r="BG84" s="37" t="e">
        <f>SUMIF(A83:A86,C84,B83:B86)</f>
        <v>#VALUE!</v>
      </c>
      <c r="BH84" s="38" t="e">
        <f>SUMIF(A83:A86,D84,B83:B86)</f>
        <v>#VALUE!</v>
      </c>
      <c r="BI84" s="10">
        <f t="shared" si="269"/>
        <v>3</v>
      </c>
      <c r="BJ84" s="11">
        <f>1+BJ83</f>
        <v>38</v>
      </c>
      <c r="BK84" s="39">
        <v>1</v>
      </c>
      <c r="BL84" s="62" t="str">
        <f t="shared" si="270"/>
        <v>2 - 4</v>
      </c>
      <c r="BM84" s="40"/>
      <c r="BN84" s="41"/>
      <c r="BO84" s="42"/>
      <c r="BP84" s="280"/>
      <c r="BQ84" s="274"/>
      <c r="BR84" s="253" t="s">
        <v>171</v>
      </c>
      <c r="BS84" s="254"/>
      <c r="BT84" s="255"/>
      <c r="BU84" s="45" t="e">
        <v>#VALUE!</v>
      </c>
      <c r="BV84" s="279"/>
      <c r="BW84" s="287"/>
      <c r="BX84" s="287"/>
      <c r="BY84" s="287"/>
      <c r="BZ84" s="256" t="str">
        <f>IF(AI85&lt;AJ85,AR85,IF(AJ85&lt;AI85,AS85," "))</f>
        <v>1 - 3</v>
      </c>
      <c r="CA84" s="257"/>
      <c r="CB84" s="258"/>
      <c r="CC84" s="277" t="str">
        <f>IF(AI83&lt;AJ83,AR83,IF(AJ83&lt;AI83,AS83," "))</f>
        <v>2 - 3</v>
      </c>
      <c r="CD84" s="277"/>
      <c r="CE84" s="277"/>
      <c r="CF84" s="256" t="str">
        <f>IF(AI87&lt;AJ87,AR87,IF(AJ87&lt;AI87,AS87," "))</f>
        <v>1 - 3</v>
      </c>
      <c r="CG84" s="257"/>
      <c r="CH84" s="258"/>
      <c r="CI84" s="108"/>
      <c r="CJ84" s="273"/>
      <c r="CK84" s="251"/>
      <c r="CL84" s="252"/>
    </row>
    <row r="85" spans="1:90" ht="14.4">
      <c r="A85" s="23">
        <v>3</v>
      </c>
      <c r="B85" s="24" t="e">
        <v>#VALUE!</v>
      </c>
      <c r="C85" s="25">
        <v>1</v>
      </c>
      <c r="D85" s="25">
        <v>2</v>
      </c>
      <c r="E85" s="26">
        <v>11</v>
      </c>
      <c r="F85" s="27">
        <v>9</v>
      </c>
      <c r="G85" s="28">
        <v>9</v>
      </c>
      <c r="H85" s="29">
        <v>11</v>
      </c>
      <c r="I85" s="26">
        <v>12</v>
      </c>
      <c r="J85" s="27">
        <v>14</v>
      </c>
      <c r="K85" s="28">
        <v>7</v>
      </c>
      <c r="L85" s="29">
        <v>11</v>
      </c>
      <c r="M85" s="26"/>
      <c r="N85" s="27"/>
      <c r="O85" s="28"/>
      <c r="P85" s="29"/>
      <c r="Q85" s="26"/>
      <c r="R85" s="27"/>
      <c r="S85" s="30">
        <f t="shared" si="232"/>
        <v>1</v>
      </c>
      <c r="T85" s="30">
        <f t="shared" si="233"/>
        <v>0</v>
      </c>
      <c r="U85" s="30">
        <f t="shared" si="234"/>
        <v>0</v>
      </c>
      <c r="V85" s="30">
        <f t="shared" si="235"/>
        <v>1</v>
      </c>
      <c r="W85" s="30">
        <f t="shared" si="236"/>
        <v>0</v>
      </c>
      <c r="X85" s="30">
        <f t="shared" si="237"/>
        <v>1</v>
      </c>
      <c r="Y85" s="30">
        <f t="shared" si="238"/>
        <v>0</v>
      </c>
      <c r="Z85" s="30">
        <f t="shared" si="239"/>
        <v>1</v>
      </c>
      <c r="AA85" s="30">
        <f t="shared" si="240"/>
        <v>0</v>
      </c>
      <c r="AB85" s="30">
        <f t="shared" si="241"/>
        <v>0</v>
      </c>
      <c r="AC85" s="30">
        <f t="shared" si="242"/>
        <v>0</v>
      </c>
      <c r="AD85" s="30">
        <f t="shared" si="243"/>
        <v>0</v>
      </c>
      <c r="AE85" s="30">
        <f t="shared" si="244"/>
        <v>0</v>
      </c>
      <c r="AF85" s="30">
        <f t="shared" si="245"/>
        <v>0</v>
      </c>
      <c r="AG85" s="31">
        <f t="shared" si="246"/>
        <v>1</v>
      </c>
      <c r="AH85" s="31">
        <f t="shared" si="246"/>
        <v>3</v>
      </c>
      <c r="AI85" s="32">
        <f t="shared" si="247"/>
        <v>1</v>
      </c>
      <c r="AJ85" s="32">
        <f t="shared" si="248"/>
        <v>2</v>
      </c>
      <c r="AK85" s="33">
        <f t="shared" si="249"/>
        <v>9</v>
      </c>
      <c r="AL85" s="33">
        <f t="shared" si="250"/>
        <v>-9</v>
      </c>
      <c r="AM85" s="33">
        <f t="shared" si="251"/>
        <v>-12</v>
      </c>
      <c r="AN85" s="33">
        <f t="shared" si="252"/>
        <v>-7</v>
      </c>
      <c r="AO85" s="33" t="str">
        <f t="shared" si="253"/>
        <v/>
      </c>
      <c r="AP85" s="33" t="str">
        <f t="shared" si="254"/>
        <v/>
      </c>
      <c r="AQ85" s="33" t="str">
        <f t="shared" si="255"/>
        <v/>
      </c>
      <c r="AR85" s="34" t="str">
        <f t="shared" si="256"/>
        <v>1 - 3</v>
      </c>
      <c r="AS85" s="35" t="str">
        <f t="shared" si="257"/>
        <v>9,-9,-12,-7</v>
      </c>
      <c r="AT85" s="32">
        <f t="shared" si="258"/>
        <v>2</v>
      </c>
      <c r="AU85" s="32">
        <f t="shared" si="259"/>
        <v>1</v>
      </c>
      <c r="AV85" s="33">
        <f t="shared" si="260"/>
        <v>-9</v>
      </c>
      <c r="AW85" s="33">
        <f t="shared" si="261"/>
        <v>9</v>
      </c>
      <c r="AX85" s="33">
        <f t="shared" si="262"/>
        <v>12</v>
      </c>
      <c r="AY85" s="33">
        <f t="shared" si="263"/>
        <v>7</v>
      </c>
      <c r="AZ85" s="33" t="str">
        <f t="shared" si="264"/>
        <v/>
      </c>
      <c r="BA85" s="33" t="str">
        <f t="shared" si="265"/>
        <v/>
      </c>
      <c r="BB85" s="33" t="str">
        <f t="shared" si="266"/>
        <v/>
      </c>
      <c r="BC85" s="34" t="str">
        <f t="shared" si="267"/>
        <v>3 - 1</v>
      </c>
      <c r="BD85" s="35" t="str">
        <f t="shared" si="268"/>
        <v>-9,9,12,7</v>
      </c>
      <c r="BE85" s="36">
        <f>SUMIF(C83:C90,2,AI83:AI90)+SUMIF(D83:D90,2,AJ83:AJ90)</f>
        <v>6</v>
      </c>
      <c r="BF85" s="36">
        <f>IF(BE85&lt;&gt;0,RANK(BE85,BE83:BE89),"")</f>
        <v>1</v>
      </c>
      <c r="BG85" s="37" t="e">
        <f>SUMIF(A83:A86,C85,B83:B86)</f>
        <v>#VALUE!</v>
      </c>
      <c r="BH85" s="38" t="e">
        <f>SUMIF(A83:A86,D85,B83:B86)</f>
        <v>#VALUE!</v>
      </c>
      <c r="BI85" s="10">
        <f t="shared" si="269"/>
        <v>3</v>
      </c>
      <c r="BJ85" s="11">
        <f>1+BJ84</f>
        <v>39</v>
      </c>
      <c r="BK85" s="39">
        <v>2</v>
      </c>
      <c r="BL85" s="63" t="s">
        <v>23</v>
      </c>
      <c r="BM85" s="40" t="s">
        <v>135</v>
      </c>
      <c r="BN85" s="46" t="s">
        <v>27</v>
      </c>
      <c r="BO85" s="47">
        <v>1</v>
      </c>
      <c r="BP85" s="259">
        <v>2</v>
      </c>
      <c r="BQ85" s="260" t="e">
        <f>B84</f>
        <v>#VALUE!</v>
      </c>
      <c r="BR85" s="262" t="s">
        <v>63</v>
      </c>
      <c r="BS85" s="263"/>
      <c r="BT85" s="264"/>
      <c r="BU85" s="43" t="e">
        <v>#VALUE!</v>
      </c>
      <c r="BV85" s="265" t="e">
        <v>#VALUE!</v>
      </c>
      <c r="BW85" s="93"/>
      <c r="BX85" s="94">
        <f>IF(AG85&lt;AH85,AT85,IF(AH85&lt;AG85,AT85," "))</f>
        <v>2</v>
      </c>
      <c r="BY85" s="95"/>
      <c r="BZ85" s="267"/>
      <c r="CA85" s="268"/>
      <c r="CB85" s="269"/>
      <c r="CC85" s="96"/>
      <c r="CD85" s="94">
        <f>IF(AG88&lt;AH88,AI88,IF(AH88&lt;AG88,AI88," "))</f>
        <v>2</v>
      </c>
      <c r="CE85" s="95"/>
      <c r="CF85" s="98"/>
      <c r="CG85" s="94">
        <f>IF(AG84&lt;AH84,AI84,IF(AH84&lt;AG84,AI84," "))</f>
        <v>2</v>
      </c>
      <c r="CH85" s="95"/>
      <c r="CI85" s="107"/>
      <c r="CJ85" s="273">
        <f>BE85</f>
        <v>6</v>
      </c>
      <c r="CK85" s="251"/>
      <c r="CL85" s="252">
        <f>IF(BF86="",BF85,BF86)</f>
        <v>1</v>
      </c>
    </row>
    <row r="86" spans="1:90" ht="14.4">
      <c r="A86" s="23">
        <v>4</v>
      </c>
      <c r="B86" s="24" t="e">
        <v>#VALUE!</v>
      </c>
      <c r="C86" s="25">
        <v>3</v>
      </c>
      <c r="D86" s="25">
        <v>4</v>
      </c>
      <c r="E86" s="26">
        <v>16</v>
      </c>
      <c r="F86" s="27">
        <v>18</v>
      </c>
      <c r="G86" s="28">
        <v>11</v>
      </c>
      <c r="H86" s="29">
        <v>5</v>
      </c>
      <c r="I86" s="26">
        <v>2</v>
      </c>
      <c r="J86" s="27">
        <v>11</v>
      </c>
      <c r="K86" s="28">
        <v>8</v>
      </c>
      <c r="L86" s="29">
        <v>11</v>
      </c>
      <c r="M86" s="26"/>
      <c r="N86" s="27"/>
      <c r="O86" s="28"/>
      <c r="P86" s="29"/>
      <c r="Q86" s="26"/>
      <c r="R86" s="27"/>
      <c r="S86" s="30">
        <f t="shared" si="232"/>
        <v>0</v>
      </c>
      <c r="T86" s="30">
        <f t="shared" si="233"/>
        <v>1</v>
      </c>
      <c r="U86" s="30">
        <f t="shared" si="234"/>
        <v>1</v>
      </c>
      <c r="V86" s="30">
        <f t="shared" si="235"/>
        <v>0</v>
      </c>
      <c r="W86" s="30">
        <f t="shared" si="236"/>
        <v>0</v>
      </c>
      <c r="X86" s="30">
        <f t="shared" si="237"/>
        <v>1</v>
      </c>
      <c r="Y86" s="30">
        <f t="shared" si="238"/>
        <v>0</v>
      </c>
      <c r="Z86" s="30">
        <f t="shared" si="239"/>
        <v>1</v>
      </c>
      <c r="AA86" s="30">
        <f t="shared" si="240"/>
        <v>0</v>
      </c>
      <c r="AB86" s="30">
        <f t="shared" si="241"/>
        <v>0</v>
      </c>
      <c r="AC86" s="30">
        <f t="shared" si="242"/>
        <v>0</v>
      </c>
      <c r="AD86" s="30">
        <f t="shared" si="243"/>
        <v>0</v>
      </c>
      <c r="AE86" s="30">
        <f t="shared" si="244"/>
        <v>0</v>
      </c>
      <c r="AF86" s="30">
        <f t="shared" si="245"/>
        <v>0</v>
      </c>
      <c r="AG86" s="31">
        <f t="shared" si="246"/>
        <v>1</v>
      </c>
      <c r="AH86" s="31">
        <f t="shared" si="246"/>
        <v>3</v>
      </c>
      <c r="AI86" s="32">
        <f t="shared" si="247"/>
        <v>1</v>
      </c>
      <c r="AJ86" s="32">
        <f t="shared" si="248"/>
        <v>2</v>
      </c>
      <c r="AK86" s="33">
        <f t="shared" si="249"/>
        <v>-16</v>
      </c>
      <c r="AL86" s="33">
        <f t="shared" si="250"/>
        <v>5</v>
      </c>
      <c r="AM86" s="33">
        <f t="shared" si="251"/>
        <v>-2</v>
      </c>
      <c r="AN86" s="33">
        <f t="shared" si="252"/>
        <v>-8</v>
      </c>
      <c r="AO86" s="33" t="str">
        <f t="shared" si="253"/>
        <v/>
      </c>
      <c r="AP86" s="33" t="str">
        <f t="shared" si="254"/>
        <v/>
      </c>
      <c r="AQ86" s="33" t="str">
        <f t="shared" si="255"/>
        <v/>
      </c>
      <c r="AR86" s="34" t="str">
        <f t="shared" si="256"/>
        <v>1 - 3</v>
      </c>
      <c r="AS86" s="35" t="str">
        <f t="shared" si="257"/>
        <v>-16,5,-2,-8</v>
      </c>
      <c r="AT86" s="32">
        <f t="shared" si="258"/>
        <v>2</v>
      </c>
      <c r="AU86" s="32">
        <f t="shared" si="259"/>
        <v>1</v>
      </c>
      <c r="AV86" s="33">
        <f t="shared" si="260"/>
        <v>16</v>
      </c>
      <c r="AW86" s="33">
        <f t="shared" si="261"/>
        <v>-5</v>
      </c>
      <c r="AX86" s="33">
        <f t="shared" si="262"/>
        <v>2</v>
      </c>
      <c r="AY86" s="33">
        <f t="shared" si="263"/>
        <v>8</v>
      </c>
      <c r="AZ86" s="33" t="str">
        <f t="shared" si="264"/>
        <v/>
      </c>
      <c r="BA86" s="33" t="str">
        <f t="shared" si="265"/>
        <v/>
      </c>
      <c r="BB86" s="33" t="str">
        <f t="shared" si="266"/>
        <v/>
      </c>
      <c r="BC86" s="34" t="str">
        <f t="shared" si="267"/>
        <v>3 - 1</v>
      </c>
      <c r="BD86" s="35" t="str">
        <f t="shared" si="268"/>
        <v>16,-5,2,8</v>
      </c>
      <c r="BE86" s="44"/>
      <c r="BF86" s="44"/>
      <c r="BG86" s="37" t="e">
        <f>SUMIF(A83:A86,C86,B83:B86)</f>
        <v>#VALUE!</v>
      </c>
      <c r="BH86" s="38" t="e">
        <f>SUMIF(A83:A86,D86,B83:B86)</f>
        <v>#VALUE!</v>
      </c>
      <c r="BI86" s="10">
        <f t="shared" si="269"/>
        <v>3</v>
      </c>
      <c r="BJ86" s="11">
        <f>1+BJ85</f>
        <v>40</v>
      </c>
      <c r="BK86" s="39">
        <v>2</v>
      </c>
      <c r="BL86" s="63" t="s">
        <v>24</v>
      </c>
      <c r="BM86" s="40" t="s">
        <v>135</v>
      </c>
      <c r="BN86" s="46" t="s">
        <v>28</v>
      </c>
      <c r="BO86" s="47">
        <v>1</v>
      </c>
      <c r="BP86" s="259"/>
      <c r="BQ86" s="274"/>
      <c r="BR86" s="253" t="s">
        <v>64</v>
      </c>
      <c r="BS86" s="254"/>
      <c r="BT86" s="255"/>
      <c r="BU86" s="45" t="e">
        <v>#VALUE!</v>
      </c>
      <c r="BV86" s="275"/>
      <c r="BW86" s="256" t="str">
        <f>IF(AI85&gt;AJ85,BC85,IF(AJ85&gt;AI85,BD85," "))</f>
        <v>-9,9,12,7</v>
      </c>
      <c r="BX86" s="257"/>
      <c r="BY86" s="258"/>
      <c r="BZ86" s="270"/>
      <c r="CA86" s="271"/>
      <c r="CB86" s="272"/>
      <c r="CC86" s="256" t="str">
        <f>IF(AI88&lt;AJ88,AR88,IF(AJ88&lt;AI88,AS88," "))</f>
        <v>-9,11,7,3</v>
      </c>
      <c r="CD86" s="257"/>
      <c r="CE86" s="258"/>
      <c r="CF86" s="256" t="str">
        <f>IF(AI84&lt;AJ84,AR84,IF(AJ84&lt;AI84,AS84," "))</f>
        <v>8,-1,8,-7,2</v>
      </c>
      <c r="CG86" s="257"/>
      <c r="CH86" s="258"/>
      <c r="CI86" s="108"/>
      <c r="CJ86" s="273"/>
      <c r="CK86" s="251"/>
      <c r="CL86" s="252"/>
    </row>
    <row r="87" spans="1:90" ht="14.4">
      <c r="A87" s="23">
        <v>5</v>
      </c>
      <c r="B87" s="49"/>
      <c r="C87" s="25">
        <v>1</v>
      </c>
      <c r="D87" s="25">
        <v>4</v>
      </c>
      <c r="E87" s="26">
        <v>5</v>
      </c>
      <c r="F87" s="27">
        <v>11</v>
      </c>
      <c r="G87" s="28">
        <v>13</v>
      </c>
      <c r="H87" s="29">
        <v>11</v>
      </c>
      <c r="I87" s="26">
        <v>6</v>
      </c>
      <c r="J87" s="27">
        <v>11</v>
      </c>
      <c r="K87" s="28">
        <v>10</v>
      </c>
      <c r="L87" s="29">
        <v>12</v>
      </c>
      <c r="M87" s="26"/>
      <c r="N87" s="27"/>
      <c r="O87" s="28"/>
      <c r="P87" s="29"/>
      <c r="Q87" s="26"/>
      <c r="R87" s="27"/>
      <c r="S87" s="30">
        <f t="shared" si="232"/>
        <v>0</v>
      </c>
      <c r="T87" s="30">
        <f t="shared" si="233"/>
        <v>1</v>
      </c>
      <c r="U87" s="30">
        <f t="shared" si="234"/>
        <v>1</v>
      </c>
      <c r="V87" s="30">
        <f t="shared" si="235"/>
        <v>0</v>
      </c>
      <c r="W87" s="30">
        <f t="shared" si="236"/>
        <v>0</v>
      </c>
      <c r="X87" s="30">
        <f t="shared" si="237"/>
        <v>1</v>
      </c>
      <c r="Y87" s="30">
        <f t="shared" si="238"/>
        <v>0</v>
      </c>
      <c r="Z87" s="30">
        <f t="shared" si="239"/>
        <v>1</v>
      </c>
      <c r="AA87" s="30">
        <f t="shared" si="240"/>
        <v>0</v>
      </c>
      <c r="AB87" s="30">
        <f t="shared" si="241"/>
        <v>0</v>
      </c>
      <c r="AC87" s="30">
        <f t="shared" si="242"/>
        <v>0</v>
      </c>
      <c r="AD87" s="30">
        <f t="shared" si="243"/>
        <v>0</v>
      </c>
      <c r="AE87" s="30">
        <f t="shared" si="244"/>
        <v>0</v>
      </c>
      <c r="AF87" s="30">
        <f t="shared" si="245"/>
        <v>0</v>
      </c>
      <c r="AG87" s="31">
        <f t="shared" si="246"/>
        <v>1</v>
      </c>
      <c r="AH87" s="31">
        <f t="shared" si="246"/>
        <v>3</v>
      </c>
      <c r="AI87" s="32">
        <f t="shared" si="247"/>
        <v>1</v>
      </c>
      <c r="AJ87" s="32">
        <f t="shared" si="248"/>
        <v>2</v>
      </c>
      <c r="AK87" s="33">
        <f t="shared" si="249"/>
        <v>-5</v>
      </c>
      <c r="AL87" s="33">
        <f t="shared" si="250"/>
        <v>11</v>
      </c>
      <c r="AM87" s="33">
        <f t="shared" si="251"/>
        <v>-6</v>
      </c>
      <c r="AN87" s="33">
        <f t="shared" si="252"/>
        <v>-10</v>
      </c>
      <c r="AO87" s="33" t="str">
        <f t="shared" si="253"/>
        <v/>
      </c>
      <c r="AP87" s="33" t="str">
        <f t="shared" si="254"/>
        <v/>
      </c>
      <c r="AQ87" s="33" t="str">
        <f t="shared" si="255"/>
        <v/>
      </c>
      <c r="AR87" s="34" t="str">
        <f t="shared" si="256"/>
        <v>1 - 3</v>
      </c>
      <c r="AS87" s="35" t="str">
        <f t="shared" si="257"/>
        <v>-5,11,-6,-10</v>
      </c>
      <c r="AT87" s="32">
        <f t="shared" si="258"/>
        <v>2</v>
      </c>
      <c r="AU87" s="32">
        <f t="shared" si="259"/>
        <v>1</v>
      </c>
      <c r="AV87" s="33">
        <f t="shared" si="260"/>
        <v>5</v>
      </c>
      <c r="AW87" s="33">
        <f t="shared" si="261"/>
        <v>-11</v>
      </c>
      <c r="AX87" s="33">
        <f t="shared" si="262"/>
        <v>6</v>
      </c>
      <c r="AY87" s="33">
        <f t="shared" si="263"/>
        <v>10</v>
      </c>
      <c r="AZ87" s="33" t="str">
        <f t="shared" si="264"/>
        <v/>
      </c>
      <c r="BA87" s="33" t="str">
        <f t="shared" si="265"/>
        <v/>
      </c>
      <c r="BB87" s="33" t="str">
        <f t="shared" si="266"/>
        <v/>
      </c>
      <c r="BC87" s="34" t="str">
        <f t="shared" si="267"/>
        <v>3 - 1</v>
      </c>
      <c r="BD87" s="35" t="str">
        <f t="shared" si="268"/>
        <v>5,-11,6,10</v>
      </c>
      <c r="BE87" s="36">
        <f>SUMIF(C83:C90,3,AI83:AI90)+SUMIF(D83:D90,3,AJ83:AJ90)</f>
        <v>4</v>
      </c>
      <c r="BF87" s="36">
        <f>IF(BE87&lt;&gt;0,RANK(BE87,BE83:BE89),"")</f>
        <v>3</v>
      </c>
      <c r="BG87" s="37" t="e">
        <f>SUMIF(A83:A86,C87,B83:B86)</f>
        <v>#VALUE!</v>
      </c>
      <c r="BH87" s="38" t="e">
        <f>SUMIF(A83:A86,D87,B83:B86)</f>
        <v>#VALUE!</v>
      </c>
      <c r="BI87" s="10">
        <f t="shared" si="269"/>
        <v>3</v>
      </c>
      <c r="BJ87" s="11">
        <f>1+BJ86</f>
        <v>41</v>
      </c>
      <c r="BK87" s="39">
        <v>3</v>
      </c>
      <c r="BL87" s="64" t="s">
        <v>25</v>
      </c>
      <c r="BM87" s="40" t="s">
        <v>135</v>
      </c>
      <c r="BN87" s="58" t="s">
        <v>29</v>
      </c>
      <c r="BO87" s="42">
        <v>1</v>
      </c>
      <c r="BP87" s="259">
        <v>3</v>
      </c>
      <c r="BQ87" s="260" t="e">
        <f>B85</f>
        <v>#VALUE!</v>
      </c>
      <c r="BR87" s="262" t="s">
        <v>172</v>
      </c>
      <c r="BS87" s="263"/>
      <c r="BT87" s="264"/>
      <c r="BU87" s="43" t="e">
        <v>#VALUE!</v>
      </c>
      <c r="BV87" s="278" t="e">
        <v>#VALUE!</v>
      </c>
      <c r="BW87" s="110"/>
      <c r="BX87" s="48">
        <f>IF(AG83&lt;AH83,AT83,IF(AH83&lt;AG83,AT83," "))</f>
        <v>2</v>
      </c>
      <c r="BY87" s="100"/>
      <c r="BZ87" s="96"/>
      <c r="CA87" s="94">
        <f>IF(AG88&lt;AH88,AT88,IF(AH88&lt;AG88,AT88," "))</f>
        <v>1</v>
      </c>
      <c r="CB87" s="95"/>
      <c r="CC87" s="287"/>
      <c r="CD87" s="287"/>
      <c r="CE87" s="287"/>
      <c r="CF87" s="98"/>
      <c r="CG87" s="94">
        <f>IF(AG86&lt;AH86,AI86,IF(AH86&lt;AG86,AI86," "))</f>
        <v>1</v>
      </c>
      <c r="CH87" s="95"/>
      <c r="CI87" s="107"/>
      <c r="CJ87" s="273">
        <f>BE87</f>
        <v>4</v>
      </c>
      <c r="CK87" s="251"/>
      <c r="CL87" s="252">
        <f>IF(BF88="",BF87,BF88)</f>
        <v>3</v>
      </c>
    </row>
    <row r="88" spans="1:90" ht="14.4">
      <c r="A88" s="23">
        <v>6</v>
      </c>
      <c r="C88" s="25">
        <v>2</v>
      </c>
      <c r="D88" s="25">
        <v>3</v>
      </c>
      <c r="E88" s="26">
        <v>9</v>
      </c>
      <c r="F88" s="27">
        <v>11</v>
      </c>
      <c r="G88" s="28">
        <v>13</v>
      </c>
      <c r="H88" s="29">
        <v>11</v>
      </c>
      <c r="I88" s="26">
        <v>11</v>
      </c>
      <c r="J88" s="27">
        <v>7</v>
      </c>
      <c r="K88" s="28">
        <v>11</v>
      </c>
      <c r="L88" s="29">
        <v>3</v>
      </c>
      <c r="M88" s="26"/>
      <c r="N88" s="27"/>
      <c r="O88" s="28"/>
      <c r="P88" s="29"/>
      <c r="Q88" s="26"/>
      <c r="R88" s="27"/>
      <c r="S88" s="30">
        <f t="shared" si="232"/>
        <v>0</v>
      </c>
      <c r="T88" s="30">
        <f t="shared" si="233"/>
        <v>1</v>
      </c>
      <c r="U88" s="30">
        <f t="shared" si="234"/>
        <v>1</v>
      </c>
      <c r="V88" s="30">
        <f t="shared" si="235"/>
        <v>0</v>
      </c>
      <c r="W88" s="30">
        <f t="shared" si="236"/>
        <v>1</v>
      </c>
      <c r="X88" s="30">
        <f t="shared" si="237"/>
        <v>0</v>
      </c>
      <c r="Y88" s="30">
        <f t="shared" si="238"/>
        <v>1</v>
      </c>
      <c r="Z88" s="30">
        <f t="shared" si="239"/>
        <v>0</v>
      </c>
      <c r="AA88" s="30">
        <f t="shared" si="240"/>
        <v>0</v>
      </c>
      <c r="AB88" s="30">
        <f t="shared" si="241"/>
        <v>0</v>
      </c>
      <c r="AC88" s="30">
        <f t="shared" si="242"/>
        <v>0</v>
      </c>
      <c r="AD88" s="30">
        <f t="shared" si="243"/>
        <v>0</v>
      </c>
      <c r="AE88" s="30">
        <f t="shared" si="244"/>
        <v>0</v>
      </c>
      <c r="AF88" s="30">
        <f t="shared" si="245"/>
        <v>0</v>
      </c>
      <c r="AG88" s="31">
        <f t="shared" si="246"/>
        <v>3</v>
      </c>
      <c r="AH88" s="31">
        <f t="shared" si="246"/>
        <v>1</v>
      </c>
      <c r="AI88" s="32">
        <f t="shared" si="247"/>
        <v>2</v>
      </c>
      <c r="AJ88" s="32">
        <f t="shared" si="248"/>
        <v>1</v>
      </c>
      <c r="AK88" s="33">
        <f t="shared" si="249"/>
        <v>-9</v>
      </c>
      <c r="AL88" s="33">
        <f t="shared" si="250"/>
        <v>11</v>
      </c>
      <c r="AM88" s="33">
        <f t="shared" si="251"/>
        <v>7</v>
      </c>
      <c r="AN88" s="33">
        <f t="shared" si="252"/>
        <v>3</v>
      </c>
      <c r="AO88" s="33" t="str">
        <f t="shared" si="253"/>
        <v/>
      </c>
      <c r="AP88" s="33" t="str">
        <f t="shared" si="254"/>
        <v/>
      </c>
      <c r="AQ88" s="33" t="str">
        <f t="shared" si="255"/>
        <v/>
      </c>
      <c r="AR88" s="34" t="str">
        <f t="shared" si="256"/>
        <v>3 - 1</v>
      </c>
      <c r="AS88" s="35" t="str">
        <f t="shared" si="257"/>
        <v>-9,11,7,3</v>
      </c>
      <c r="AT88" s="32">
        <f t="shared" si="258"/>
        <v>1</v>
      </c>
      <c r="AU88" s="32">
        <f t="shared" si="259"/>
        <v>2</v>
      </c>
      <c r="AV88" s="33">
        <f t="shared" si="260"/>
        <v>9</v>
      </c>
      <c r="AW88" s="33">
        <f t="shared" si="261"/>
        <v>-11</v>
      </c>
      <c r="AX88" s="33">
        <f t="shared" si="262"/>
        <v>-7</v>
      </c>
      <c r="AY88" s="33">
        <f t="shared" si="263"/>
        <v>-3</v>
      </c>
      <c r="AZ88" s="33" t="str">
        <f t="shared" si="264"/>
        <v/>
      </c>
      <c r="BA88" s="33" t="str">
        <f t="shared" si="265"/>
        <v/>
      </c>
      <c r="BB88" s="33" t="str">
        <f t="shared" si="266"/>
        <v/>
      </c>
      <c r="BC88" s="34" t="str">
        <f t="shared" si="267"/>
        <v>1 - 3</v>
      </c>
      <c r="BD88" s="35" t="str">
        <f t="shared" si="268"/>
        <v>9,-11,-7,-3</v>
      </c>
      <c r="BE88" s="44"/>
      <c r="BF88" s="44"/>
      <c r="BG88" s="37" t="e">
        <f>SUMIF(A83:A86,C88,B83:B86)</f>
        <v>#VALUE!</v>
      </c>
      <c r="BH88" s="38" t="e">
        <f>SUMIF(A83:A86,D88,B83:B86)</f>
        <v>#VALUE!</v>
      </c>
      <c r="BI88" s="10">
        <f t="shared" si="269"/>
        <v>3</v>
      </c>
      <c r="BJ88" s="11">
        <f>1+BJ87</f>
        <v>42</v>
      </c>
      <c r="BK88" s="39">
        <v>3</v>
      </c>
      <c r="BL88" s="65" t="s">
        <v>26</v>
      </c>
      <c r="BM88" s="149" t="s">
        <v>135</v>
      </c>
      <c r="BN88" s="50" t="s">
        <v>30</v>
      </c>
      <c r="BO88" s="51">
        <v>1</v>
      </c>
      <c r="BP88" s="259"/>
      <c r="BQ88" s="274"/>
      <c r="BR88" s="253" t="s">
        <v>178</v>
      </c>
      <c r="BS88" s="254"/>
      <c r="BT88" s="255"/>
      <c r="BU88" s="45" t="e">
        <v>#VALUE!</v>
      </c>
      <c r="BV88" s="279"/>
      <c r="BW88" s="276" t="str">
        <f>IF(AI83&gt;AJ83,BC83,IF(AJ83&gt;AI83,BD83," "))</f>
        <v>8,-8,7,-7,6</v>
      </c>
      <c r="BX88" s="277"/>
      <c r="BY88" s="277"/>
      <c r="BZ88" s="256" t="str">
        <f>IF(AI88&gt;AJ88,BC88,IF(AJ88&gt;AI88,BD88," "))</f>
        <v>1 - 3</v>
      </c>
      <c r="CA88" s="257"/>
      <c r="CB88" s="258"/>
      <c r="CC88" s="287"/>
      <c r="CD88" s="287"/>
      <c r="CE88" s="287"/>
      <c r="CF88" s="256" t="str">
        <f>IF(AI86&lt;AJ86,AR86,IF(AJ86&lt;AI86,AS86," "))</f>
        <v>1 - 3</v>
      </c>
      <c r="CG88" s="257"/>
      <c r="CH88" s="258"/>
      <c r="CI88" s="108"/>
      <c r="CJ88" s="273"/>
      <c r="CK88" s="251"/>
      <c r="CL88" s="252"/>
    </row>
    <row r="89" spans="1:90" ht="14.4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V89" s="2"/>
      <c r="AW89" s="2"/>
      <c r="AX89" s="2"/>
      <c r="AY89" s="2"/>
      <c r="AZ89" s="2"/>
      <c r="BE89" s="36">
        <f>SUMIF(C83:C90,4,AI83:AI90)+SUMIF(D83:D90,4,AJ83:AJ90)</f>
        <v>5</v>
      </c>
      <c r="BF89" s="36">
        <f>IF(BE89&lt;&gt;0,RANK(BE89,BE83:BE89),"")</f>
        <v>2</v>
      </c>
      <c r="BG89" s="52"/>
      <c r="BH89" s="52"/>
      <c r="BK89" s="19"/>
      <c r="BP89" s="259">
        <v>4</v>
      </c>
      <c r="BQ89" s="260" t="e">
        <f>B86</f>
        <v>#VALUE!</v>
      </c>
      <c r="BR89" s="262" t="s">
        <v>179</v>
      </c>
      <c r="BS89" s="263"/>
      <c r="BT89" s="264"/>
      <c r="BU89" s="43" t="e">
        <v>#VALUE!</v>
      </c>
      <c r="BV89" s="265" t="e">
        <v>#VALUE!</v>
      </c>
      <c r="BW89" s="93"/>
      <c r="BX89" s="94">
        <f>IF(AG87&lt;AH87,AT87,IF(AH87&lt;AG87,AT87," "))</f>
        <v>2</v>
      </c>
      <c r="BY89" s="95"/>
      <c r="BZ89" s="100"/>
      <c r="CA89" s="48">
        <f>IF(AG84&lt;AH84,AT84,IF(AH84&lt;AG84,AT84," "))</f>
        <v>1</v>
      </c>
      <c r="CB89" s="100"/>
      <c r="CC89" s="96"/>
      <c r="CD89" s="94">
        <f>IF(AG86&lt;AH86,AT86,IF(AH86&lt;AG86,AT86," "))</f>
        <v>2</v>
      </c>
      <c r="CE89" s="95"/>
      <c r="CF89" s="267"/>
      <c r="CG89" s="268"/>
      <c r="CH89" s="269"/>
      <c r="CI89" s="107"/>
      <c r="CJ89" s="273">
        <f>BE89</f>
        <v>5</v>
      </c>
      <c r="CK89" s="251"/>
      <c r="CL89" s="252">
        <f>IF(BF90="",BF89,BF90)</f>
        <v>2</v>
      </c>
    </row>
    <row r="90" spans="1:90" ht="14.4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V90" s="2"/>
      <c r="AW90" s="2"/>
      <c r="AX90" s="2"/>
      <c r="AY90" s="2"/>
      <c r="AZ90" s="2"/>
      <c r="BE90" s="44"/>
      <c r="BF90" s="44"/>
      <c r="BG90" s="52"/>
      <c r="BH90" s="52"/>
      <c r="BK90" s="59"/>
      <c r="BL90" s="53"/>
      <c r="BM90" s="54"/>
      <c r="BN90" s="55"/>
      <c r="BO90" s="56"/>
      <c r="BP90" s="259"/>
      <c r="BQ90" s="261"/>
      <c r="BR90" s="253" t="s">
        <v>67</v>
      </c>
      <c r="BS90" s="254"/>
      <c r="BT90" s="255"/>
      <c r="BU90" s="57" t="e">
        <v>#VALUE!</v>
      </c>
      <c r="BV90" s="266"/>
      <c r="BW90" s="256" t="str">
        <f>IF(AI87&gt;AJ87,BC87,IF(AJ87&gt;AI87,BD87," "))</f>
        <v>5,-11,6,10</v>
      </c>
      <c r="BX90" s="257"/>
      <c r="BY90" s="258"/>
      <c r="BZ90" s="257" t="str">
        <f>IF(AI84&gt;AJ84,BC84,IF(AJ84&gt;AI84,BD84," "))</f>
        <v>2 - 3</v>
      </c>
      <c r="CA90" s="257"/>
      <c r="CB90" s="257"/>
      <c r="CC90" s="256" t="str">
        <f>IF(AI86&gt;AJ86,BC86,IF(AJ86&gt;AI86,BD86," "))</f>
        <v>16,-5,2,8</v>
      </c>
      <c r="CD90" s="257"/>
      <c r="CE90" s="258"/>
      <c r="CF90" s="270"/>
      <c r="CG90" s="271"/>
      <c r="CH90" s="272"/>
      <c r="CI90" s="109"/>
      <c r="CJ90" s="273"/>
      <c r="CK90" s="251"/>
      <c r="CL90" s="252"/>
    </row>
    <row r="91" spans="1:90" ht="16.2">
      <c r="Z91" s="8"/>
      <c r="BK91" s="19"/>
      <c r="BL91" s="289" t="str">
        <f>C92</f>
        <v>Женщины. Подгруппа D</v>
      </c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</row>
    <row r="92" spans="1:90" ht="14.4">
      <c r="A92" s="12">
        <f>1+A82</f>
        <v>4</v>
      </c>
      <c r="B92" s="13">
        <v>4</v>
      </c>
      <c r="C92" s="14" t="s">
        <v>215</v>
      </c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>
        <f>1+R82</f>
        <v>4</v>
      </c>
      <c r="Z92" s="8"/>
      <c r="AR92" s="17" t="e">
        <f>IF(B93=0,0,(IF(B94=0,1,IF(B95=0,2,IF(B96=0,3,IF(B96&gt;0,4))))))</f>
        <v>#VALUE!</v>
      </c>
      <c r="BC92" s="17">
        <f>IF(BE92=15,3,IF(BE92&gt;15,4))</f>
        <v>4</v>
      </c>
      <c r="BE92" s="18">
        <f>SUM(BE93,BE95,BE97,BE99)</f>
        <v>18</v>
      </c>
      <c r="BF92" s="18">
        <f>SUM(BF93,BF95,BF97,BF99)</f>
        <v>7</v>
      </c>
      <c r="BK92" s="19"/>
      <c r="BL92" s="20" t="s">
        <v>6</v>
      </c>
      <c r="BM92" s="21" t="s">
        <v>7</v>
      </c>
      <c r="BN92" s="21" t="s">
        <v>8</v>
      </c>
      <c r="BO92" s="22" t="s">
        <v>9</v>
      </c>
      <c r="BP92" s="105" t="s">
        <v>10</v>
      </c>
      <c r="BQ92" s="290" t="s">
        <v>11</v>
      </c>
      <c r="BR92" s="290"/>
      <c r="BS92" s="290"/>
      <c r="BT92" s="290"/>
      <c r="BU92" s="291" t="s">
        <v>12</v>
      </c>
      <c r="BV92" s="291"/>
      <c r="BW92" s="292">
        <v>1</v>
      </c>
      <c r="BX92" s="292"/>
      <c r="BY92" s="292"/>
      <c r="BZ92" s="292">
        <v>2</v>
      </c>
      <c r="CA92" s="292"/>
      <c r="CB92" s="292"/>
      <c r="CC92" s="292">
        <v>3</v>
      </c>
      <c r="CD92" s="292"/>
      <c r="CE92" s="292"/>
      <c r="CF92" s="292">
        <v>4</v>
      </c>
      <c r="CG92" s="292"/>
      <c r="CH92" s="292"/>
      <c r="CI92" s="106"/>
      <c r="CJ92" s="206" t="s">
        <v>1</v>
      </c>
      <c r="CK92" s="206" t="s">
        <v>2</v>
      </c>
      <c r="CL92" s="206" t="s">
        <v>3</v>
      </c>
    </row>
    <row r="93" spans="1:90" ht="14.4">
      <c r="A93" s="23">
        <v>1</v>
      </c>
      <c r="B93" s="24" t="e">
        <v>#VALUE!</v>
      </c>
      <c r="C93" s="25">
        <v>1</v>
      </c>
      <c r="D93" s="25">
        <v>3</v>
      </c>
      <c r="E93" s="26">
        <v>11</v>
      </c>
      <c r="F93" s="27">
        <v>6</v>
      </c>
      <c r="G93" s="28">
        <v>11</v>
      </c>
      <c r="H93" s="29">
        <v>7</v>
      </c>
      <c r="I93" s="26">
        <v>11</v>
      </c>
      <c r="J93" s="27">
        <v>7</v>
      </c>
      <c r="K93" s="28"/>
      <c r="L93" s="29"/>
      <c r="M93" s="26"/>
      <c r="N93" s="27"/>
      <c r="O93" s="28"/>
      <c r="P93" s="29"/>
      <c r="Q93" s="26"/>
      <c r="R93" s="27"/>
      <c r="S93" s="30">
        <f t="shared" ref="S93:S98" si="271">IF(E93="wo",0,IF(F93="wo",1,IF(E93&gt;F93,1,0)))</f>
        <v>1</v>
      </c>
      <c r="T93" s="30">
        <f t="shared" ref="T93:T98" si="272">IF(E93="wo",1,IF(F93="wo",0,IF(F93&gt;E93,1,0)))</f>
        <v>0</v>
      </c>
      <c r="U93" s="30">
        <f t="shared" ref="U93:U98" si="273">IF(G93="wo",0,IF(H93="wo",1,IF(G93&gt;H93,1,0)))</f>
        <v>1</v>
      </c>
      <c r="V93" s="30">
        <f t="shared" ref="V93:V98" si="274">IF(G93="wo",1,IF(H93="wo",0,IF(H93&gt;G93,1,0)))</f>
        <v>0</v>
      </c>
      <c r="W93" s="30">
        <f t="shared" ref="W93:W98" si="275">IF(I93="wo",0,IF(J93="wo",1,IF(I93&gt;J93,1,0)))</f>
        <v>1</v>
      </c>
      <c r="X93" s="30">
        <f t="shared" ref="X93:X98" si="276">IF(I93="wo",1,IF(J93="wo",0,IF(J93&gt;I93,1,0)))</f>
        <v>0</v>
      </c>
      <c r="Y93" s="30">
        <f t="shared" ref="Y93:Y98" si="277">IF(K93="wo",0,IF(L93="wo",1,IF(K93&gt;L93,1,0)))</f>
        <v>0</v>
      </c>
      <c r="Z93" s="30">
        <f t="shared" ref="Z93:Z98" si="278">IF(K93="wo",1,IF(L93="wo",0,IF(L93&gt;K93,1,0)))</f>
        <v>0</v>
      </c>
      <c r="AA93" s="30">
        <f t="shared" ref="AA93:AA98" si="279">IF(M93="wo",0,IF(N93="wo",1,IF(M93&gt;N93,1,0)))</f>
        <v>0</v>
      </c>
      <c r="AB93" s="30">
        <f t="shared" ref="AB93:AB98" si="280">IF(M93="wo",1,IF(N93="wo",0,IF(N93&gt;M93,1,0)))</f>
        <v>0</v>
      </c>
      <c r="AC93" s="30">
        <f t="shared" ref="AC93:AC98" si="281">IF(O93="wo",0,IF(P93="wo",1,IF(O93&gt;P93,1,0)))</f>
        <v>0</v>
      </c>
      <c r="AD93" s="30">
        <f t="shared" ref="AD93:AD98" si="282">IF(O93="wo",1,IF(P93="wo",0,IF(P93&gt;O93,1,0)))</f>
        <v>0</v>
      </c>
      <c r="AE93" s="30">
        <f t="shared" ref="AE93:AE98" si="283">IF(Q93="wo",0,IF(R93="wo",1,IF(Q93&gt;R93,1,0)))</f>
        <v>0</v>
      </c>
      <c r="AF93" s="30">
        <f t="shared" ref="AF93:AF98" si="284">IF(Q93="wo",1,IF(R93="wo",0,IF(R93&gt;Q93,1,0)))</f>
        <v>0</v>
      </c>
      <c r="AG93" s="31">
        <f t="shared" ref="AG93:AH98" si="285">IF(E93="wo","wo",+S93+U93+W93+Y93+AA93+AC93+AE93)</f>
        <v>3</v>
      </c>
      <c r="AH93" s="31">
        <f t="shared" si="285"/>
        <v>0</v>
      </c>
      <c r="AI93" s="32">
        <f t="shared" ref="AI93:AI98" si="286">IF(E93="",0,IF(E93="wo",0,IF(F93="wo",2,IF(AG93=AH93,0,IF(AG93&gt;AH93,2,1)))))</f>
        <v>2</v>
      </c>
      <c r="AJ93" s="32">
        <f t="shared" ref="AJ93:AJ98" si="287">IF(F93="",0,IF(F93="wo",0,IF(E93="wo",2,IF(AH93=AG93,0,IF(AH93&gt;AG93,2,1)))))</f>
        <v>1</v>
      </c>
      <c r="AK93" s="33">
        <f t="shared" ref="AK93:AK98" si="288">IF(E93="","",IF(E93="wo",0,IF(F93="wo",0,IF(E93=F93,"ERROR",IF(E93&gt;F93,F93,-1*E93)))))</f>
        <v>6</v>
      </c>
      <c r="AL93" s="33">
        <f t="shared" ref="AL93:AL98" si="289">IF(G93="","",IF(G93="wo",0,IF(H93="wo",0,IF(G93=H93,"ERROR",IF(G93&gt;H93,H93,-1*G93)))))</f>
        <v>7</v>
      </c>
      <c r="AM93" s="33">
        <f t="shared" ref="AM93:AM98" si="290">IF(I93="","",IF(I93="wo",0,IF(J93="wo",0,IF(I93=J93,"ERROR",IF(I93&gt;J93,J93,-1*I93)))))</f>
        <v>7</v>
      </c>
      <c r="AN93" s="33" t="str">
        <f t="shared" ref="AN93:AN98" si="291">IF(K93="","",IF(K93="wo",0,IF(L93="wo",0,IF(K93=L93,"ERROR",IF(K93&gt;L93,L93,-1*K93)))))</f>
        <v/>
      </c>
      <c r="AO93" s="33" t="str">
        <f t="shared" ref="AO93:AO98" si="292">IF(M93="","",IF(M93="wo",0,IF(N93="wo",0,IF(M93=N93,"ERROR",IF(M93&gt;N93,N93,-1*M93)))))</f>
        <v/>
      </c>
      <c r="AP93" s="33" t="str">
        <f t="shared" ref="AP93:AP98" si="293">IF(O93="","",IF(O93="wo",0,IF(P93="wo",0,IF(O93=P93,"ERROR",IF(O93&gt;P93,P93,-1*O93)))))</f>
        <v/>
      </c>
      <c r="AQ93" s="33" t="str">
        <f t="shared" ref="AQ93:AQ98" si="294">IF(Q93="","",IF(Q93="wo",0,IF(R93="wo",0,IF(Q93=R93,"ERROR",IF(Q93&gt;R93,R93,-1*Q93)))))</f>
        <v/>
      </c>
      <c r="AR93" s="34" t="str">
        <f t="shared" ref="AR93:AR98" si="295">CONCATENATE(AG93," - ",AH93)</f>
        <v>3 - 0</v>
      </c>
      <c r="AS93" s="35" t="str">
        <f t="shared" ref="AS93:AS98" si="296">IF(E93="","",(IF(K93="",AK93&amp;","&amp;AL93&amp;","&amp;AM93,IF(M93="",AK93&amp;","&amp;AL93&amp;","&amp;AM93&amp;","&amp;AN93,IF(O93="",AK93&amp;","&amp;AL93&amp;","&amp;AM93&amp;","&amp;AN93&amp;","&amp;AO93,IF(Q93="",AK93&amp;","&amp;AL93&amp;","&amp;AM93&amp;","&amp;AN93&amp;","&amp;AO93&amp;","&amp;AP93,AK93&amp;","&amp;AL93&amp;","&amp;AM93&amp;","&amp;AN93&amp;","&amp;AO93&amp;","&amp;AP93&amp;","&amp;AQ93))))))</f>
        <v>6,7,7</v>
      </c>
      <c r="AT93" s="32">
        <f t="shared" ref="AT93:AT98" si="297">IF(F93="",0,IF(F93="wo",0,IF(E93="wo",2,IF(AH93=AG93,0,IF(AH93&gt;AG93,2,1)))))</f>
        <v>1</v>
      </c>
      <c r="AU93" s="32">
        <f t="shared" ref="AU93:AU98" si="298">IF(E93="",0,IF(E93="wo",0,IF(F93="wo",2,IF(AG93=AH93,0,IF(AG93&gt;AH93,2,1)))))</f>
        <v>2</v>
      </c>
      <c r="AV93" s="33">
        <f t="shared" ref="AV93:AV98" si="299">IF(F93="","",IF(F93="wo",0,IF(E93="wo",0,IF(F93=E93,"ERROR",IF(F93&gt;E93,E93,-1*F93)))))</f>
        <v>-6</v>
      </c>
      <c r="AW93" s="33">
        <f t="shared" ref="AW93:AW98" si="300">IF(H93="","",IF(H93="wo",0,IF(G93="wo",0,IF(H93=G93,"ERROR",IF(H93&gt;G93,G93,-1*H93)))))</f>
        <v>-7</v>
      </c>
      <c r="AX93" s="33">
        <f t="shared" ref="AX93:AX98" si="301">IF(J93="","",IF(J93="wo",0,IF(I93="wo",0,IF(J93=I93,"ERROR",IF(J93&gt;I93,I93,-1*J93)))))</f>
        <v>-7</v>
      </c>
      <c r="AY93" s="33" t="str">
        <f t="shared" ref="AY93:AY98" si="302">IF(L93="","",IF(L93="wo",0,IF(K93="wo",0,IF(L93=K93,"ERROR",IF(L93&gt;K93,K93,-1*L93)))))</f>
        <v/>
      </c>
      <c r="AZ93" s="33" t="str">
        <f t="shared" ref="AZ93:AZ98" si="303">IF(N93="","",IF(N93="wo",0,IF(M93="wo",0,IF(N93=M93,"ERROR",IF(N93&gt;M93,M93,-1*N93)))))</f>
        <v/>
      </c>
      <c r="BA93" s="33" t="str">
        <f t="shared" ref="BA93:BA98" si="304">IF(P93="","",IF(P93="wo",0,IF(O93="wo",0,IF(P93=O93,"ERROR",IF(P93&gt;O93,O93,-1*P93)))))</f>
        <v/>
      </c>
      <c r="BB93" s="33" t="str">
        <f t="shared" ref="BB93:BB98" si="305">IF(R93="","",IF(R93="wo",0,IF(Q93="wo",0,IF(R93=Q93,"ERROR",IF(R93&gt;Q93,Q93,-1*R93)))))</f>
        <v/>
      </c>
      <c r="BC93" s="34" t="str">
        <f t="shared" ref="BC93:BC98" si="306">CONCATENATE(AH93," - ",AG93)</f>
        <v>0 - 3</v>
      </c>
      <c r="BD93" s="35" t="str">
        <f t="shared" ref="BD93:BD98" si="307">IF(E93="","",(IF(K93="",AV93&amp;", "&amp;AW93&amp;", "&amp;AX93,IF(M93="",AV93&amp;","&amp;AW93&amp;","&amp;AX93&amp;","&amp;AY93,IF(O93="",AV93&amp;","&amp;AW93&amp;","&amp;AX93&amp;","&amp;AY93&amp;","&amp;AZ93,IF(Q93="",AV93&amp;","&amp;AW93&amp;","&amp;AX93&amp;","&amp;AY93&amp;","&amp;AZ93&amp;","&amp;BA93,AV93&amp;","&amp;AW93&amp;","&amp;AX93&amp;","&amp;AY93&amp;","&amp;AZ93&amp;","&amp;BA93&amp;","&amp;BB93))))))</f>
        <v>-6, -7, -7</v>
      </c>
      <c r="BE93" s="36">
        <f>SUMIF(C93:C100,1,AI93:AI100)+SUMIF(D93:D100,1,AJ93:AJ100)</f>
        <v>5</v>
      </c>
      <c r="BF93" s="36">
        <f>IF(BE93&lt;&gt;0,RANK(BE93,BE93:BE99),"")</f>
        <v>1</v>
      </c>
      <c r="BG93" s="37" t="e">
        <f>SUMIF(A93:A96,C93,B93:B96)</f>
        <v>#VALUE!</v>
      </c>
      <c r="BH93" s="38" t="e">
        <f>SUMIF(A93:A96,D93,B93:B96)</f>
        <v>#VALUE!</v>
      </c>
      <c r="BI93" s="10">
        <f t="shared" ref="BI93:BI98" si="308">1+BI83</f>
        <v>4</v>
      </c>
      <c r="BJ93" s="11">
        <f>1*BJ88+1</f>
        <v>43</v>
      </c>
      <c r="BK93" s="39">
        <v>1</v>
      </c>
      <c r="BL93" s="62" t="str">
        <f t="shared" ref="BL93:BL94" si="309">CONCATENATE(C93," ","-"," ",D93)</f>
        <v>1 - 3</v>
      </c>
      <c r="BM93" s="40"/>
      <c r="BN93" s="41"/>
      <c r="BO93" s="42"/>
      <c r="BP93" s="280">
        <v>1</v>
      </c>
      <c r="BQ93" s="281" t="e">
        <f>B93</f>
        <v>#VALUE!</v>
      </c>
      <c r="BR93" s="282" t="s">
        <v>151</v>
      </c>
      <c r="BS93" s="283"/>
      <c r="BT93" s="284"/>
      <c r="BU93" s="101" t="e">
        <v>#VALUE!</v>
      </c>
      <c r="BV93" s="285" t="e">
        <v>#VALUE!</v>
      </c>
      <c r="BW93" s="286"/>
      <c r="BX93" s="287"/>
      <c r="BY93" s="288"/>
      <c r="BZ93" s="102"/>
      <c r="CA93" s="48">
        <f>IF(AG95&lt;AH95,AI95,IF(AH95&lt;AG95,AI95," "))</f>
        <v>2</v>
      </c>
      <c r="CB93" s="103"/>
      <c r="CC93" s="104"/>
      <c r="CD93" s="48">
        <f>IF(AG93&lt;AH93,AI93,IF(AH93&lt;AG93,AI93," "))</f>
        <v>2</v>
      </c>
      <c r="CE93" s="103"/>
      <c r="CF93" s="104"/>
      <c r="CG93" s="48">
        <f>IF(AG97&lt;AH97,AI97,IF(AH97&lt;AG97,AI97," "))</f>
        <v>1</v>
      </c>
      <c r="CH93" s="103"/>
      <c r="CI93" s="107"/>
      <c r="CJ93" s="273">
        <f>BE93</f>
        <v>5</v>
      </c>
      <c r="CK93" s="251" t="s">
        <v>392</v>
      </c>
      <c r="CL93" s="252">
        <v>3</v>
      </c>
    </row>
    <row r="94" spans="1:90" ht="14.4">
      <c r="A94" s="23">
        <v>2</v>
      </c>
      <c r="B94" s="24" t="e">
        <v>#VALUE!</v>
      </c>
      <c r="C94" s="25">
        <v>2</v>
      </c>
      <c r="D94" s="25">
        <v>4</v>
      </c>
      <c r="E94" s="26">
        <v>5</v>
      </c>
      <c r="F94" s="27">
        <v>11</v>
      </c>
      <c r="G94" s="28">
        <v>6</v>
      </c>
      <c r="H94" s="29">
        <v>11</v>
      </c>
      <c r="I94" s="26">
        <v>11</v>
      </c>
      <c r="J94" s="27">
        <v>9</v>
      </c>
      <c r="K94" s="28">
        <v>11</v>
      </c>
      <c r="L94" s="29">
        <v>6</v>
      </c>
      <c r="M94" s="26">
        <v>14</v>
      </c>
      <c r="N94" s="27">
        <v>12</v>
      </c>
      <c r="O94" s="28"/>
      <c r="P94" s="29"/>
      <c r="Q94" s="26"/>
      <c r="R94" s="27"/>
      <c r="S94" s="30">
        <f t="shared" si="271"/>
        <v>0</v>
      </c>
      <c r="T94" s="30">
        <f t="shared" si="272"/>
        <v>1</v>
      </c>
      <c r="U94" s="30">
        <f t="shared" si="273"/>
        <v>0</v>
      </c>
      <c r="V94" s="30">
        <f t="shared" si="274"/>
        <v>1</v>
      </c>
      <c r="W94" s="30">
        <f t="shared" si="275"/>
        <v>1</v>
      </c>
      <c r="X94" s="30">
        <f t="shared" si="276"/>
        <v>0</v>
      </c>
      <c r="Y94" s="30">
        <f t="shared" si="277"/>
        <v>1</v>
      </c>
      <c r="Z94" s="30">
        <f t="shared" si="278"/>
        <v>0</v>
      </c>
      <c r="AA94" s="30">
        <f t="shared" si="279"/>
        <v>1</v>
      </c>
      <c r="AB94" s="30">
        <f t="shared" si="280"/>
        <v>0</v>
      </c>
      <c r="AC94" s="30">
        <f t="shared" si="281"/>
        <v>0</v>
      </c>
      <c r="AD94" s="30">
        <f t="shared" si="282"/>
        <v>0</v>
      </c>
      <c r="AE94" s="30">
        <f t="shared" si="283"/>
        <v>0</v>
      </c>
      <c r="AF94" s="30">
        <f t="shared" si="284"/>
        <v>0</v>
      </c>
      <c r="AG94" s="31">
        <f t="shared" si="285"/>
        <v>3</v>
      </c>
      <c r="AH94" s="31">
        <f t="shared" si="285"/>
        <v>2</v>
      </c>
      <c r="AI94" s="32">
        <f t="shared" si="286"/>
        <v>2</v>
      </c>
      <c r="AJ94" s="32">
        <f t="shared" si="287"/>
        <v>1</v>
      </c>
      <c r="AK94" s="33">
        <f t="shared" si="288"/>
        <v>-5</v>
      </c>
      <c r="AL94" s="33">
        <f t="shared" si="289"/>
        <v>-6</v>
      </c>
      <c r="AM94" s="33">
        <f t="shared" si="290"/>
        <v>9</v>
      </c>
      <c r="AN94" s="33">
        <f t="shared" si="291"/>
        <v>6</v>
      </c>
      <c r="AO94" s="33">
        <f t="shared" si="292"/>
        <v>12</v>
      </c>
      <c r="AP94" s="33" t="str">
        <f t="shared" si="293"/>
        <v/>
      </c>
      <c r="AQ94" s="33" t="str">
        <f t="shared" si="294"/>
        <v/>
      </c>
      <c r="AR94" s="34" t="str">
        <f t="shared" si="295"/>
        <v>3 - 2</v>
      </c>
      <c r="AS94" s="35" t="str">
        <f t="shared" si="296"/>
        <v>-5,-6,9,6,12</v>
      </c>
      <c r="AT94" s="32">
        <f t="shared" si="297"/>
        <v>1</v>
      </c>
      <c r="AU94" s="32">
        <f t="shared" si="298"/>
        <v>2</v>
      </c>
      <c r="AV94" s="33">
        <f t="shared" si="299"/>
        <v>5</v>
      </c>
      <c r="AW94" s="33">
        <f t="shared" si="300"/>
        <v>6</v>
      </c>
      <c r="AX94" s="33">
        <f t="shared" si="301"/>
        <v>-9</v>
      </c>
      <c r="AY94" s="33">
        <f t="shared" si="302"/>
        <v>-6</v>
      </c>
      <c r="AZ94" s="33">
        <f t="shared" si="303"/>
        <v>-12</v>
      </c>
      <c r="BA94" s="33" t="str">
        <f t="shared" si="304"/>
        <v/>
      </c>
      <c r="BB94" s="33" t="str">
        <f t="shared" si="305"/>
        <v/>
      </c>
      <c r="BC94" s="34" t="str">
        <f t="shared" si="306"/>
        <v>2 - 3</v>
      </c>
      <c r="BD94" s="35" t="str">
        <f t="shared" si="307"/>
        <v>5,6,-9,-6,-12</v>
      </c>
      <c r="BE94" s="44"/>
      <c r="BF94" s="44"/>
      <c r="BG94" s="37" t="e">
        <f>SUMIF(A93:A96,C94,B93:B96)</f>
        <v>#VALUE!</v>
      </c>
      <c r="BH94" s="38" t="e">
        <f>SUMIF(A93:A96,D94,B93:B96)</f>
        <v>#VALUE!</v>
      </c>
      <c r="BI94" s="10">
        <f t="shared" si="308"/>
        <v>4</v>
      </c>
      <c r="BJ94" s="11">
        <f>1+BJ93</f>
        <v>44</v>
      </c>
      <c r="BK94" s="39">
        <v>1</v>
      </c>
      <c r="BL94" s="62" t="str">
        <f t="shared" si="309"/>
        <v>2 - 4</v>
      </c>
      <c r="BM94" s="40"/>
      <c r="BN94" s="41"/>
      <c r="BO94" s="42"/>
      <c r="BP94" s="280"/>
      <c r="BQ94" s="274"/>
      <c r="BR94" s="253" t="s">
        <v>68</v>
      </c>
      <c r="BS94" s="254"/>
      <c r="BT94" s="255"/>
      <c r="BU94" s="45" t="e">
        <v>#VALUE!</v>
      </c>
      <c r="BV94" s="275"/>
      <c r="BW94" s="270"/>
      <c r="BX94" s="271"/>
      <c r="BY94" s="272"/>
      <c r="BZ94" s="256" t="str">
        <f>IF(AI95&lt;AJ95,AR95,IF(AJ95&lt;AI95,AS95," "))</f>
        <v>-9,5,-7,7,7</v>
      </c>
      <c r="CA94" s="257"/>
      <c r="CB94" s="258"/>
      <c r="CC94" s="256" t="str">
        <f>IF(AI93&lt;AJ93,AR93,IF(AJ93&lt;AI93,AS93," "))</f>
        <v>6,7,7</v>
      </c>
      <c r="CD94" s="257"/>
      <c r="CE94" s="258"/>
      <c r="CF94" s="256" t="str">
        <f>IF(AI97&lt;AJ97,AR97,IF(AJ97&lt;AI97,AS97," "))</f>
        <v>1 - 3</v>
      </c>
      <c r="CG94" s="257"/>
      <c r="CH94" s="258"/>
      <c r="CI94" s="108"/>
      <c r="CJ94" s="273"/>
      <c r="CK94" s="251"/>
      <c r="CL94" s="252"/>
    </row>
    <row r="95" spans="1:90" ht="14.4">
      <c r="A95" s="23">
        <v>3</v>
      </c>
      <c r="B95" s="24" t="e">
        <v>#VALUE!</v>
      </c>
      <c r="C95" s="25">
        <v>1</v>
      </c>
      <c r="D95" s="25">
        <v>2</v>
      </c>
      <c r="E95" s="26">
        <v>9</v>
      </c>
      <c r="F95" s="27">
        <v>11</v>
      </c>
      <c r="G95" s="28">
        <v>11</v>
      </c>
      <c r="H95" s="29">
        <v>5</v>
      </c>
      <c r="I95" s="26">
        <v>7</v>
      </c>
      <c r="J95" s="27">
        <v>11</v>
      </c>
      <c r="K95" s="28">
        <v>11</v>
      </c>
      <c r="L95" s="29">
        <v>7</v>
      </c>
      <c r="M95" s="26">
        <v>11</v>
      </c>
      <c r="N95" s="27">
        <v>7</v>
      </c>
      <c r="O95" s="28"/>
      <c r="P95" s="29"/>
      <c r="Q95" s="26"/>
      <c r="R95" s="27"/>
      <c r="S95" s="30">
        <f t="shared" si="271"/>
        <v>0</v>
      </c>
      <c r="T95" s="30">
        <f t="shared" si="272"/>
        <v>1</v>
      </c>
      <c r="U95" s="30">
        <f t="shared" si="273"/>
        <v>1</v>
      </c>
      <c r="V95" s="30">
        <f t="shared" si="274"/>
        <v>0</v>
      </c>
      <c r="W95" s="30">
        <f t="shared" si="275"/>
        <v>0</v>
      </c>
      <c r="X95" s="30">
        <f t="shared" si="276"/>
        <v>1</v>
      </c>
      <c r="Y95" s="30">
        <f t="shared" si="277"/>
        <v>1</v>
      </c>
      <c r="Z95" s="30">
        <f t="shared" si="278"/>
        <v>0</v>
      </c>
      <c r="AA95" s="30">
        <f t="shared" si="279"/>
        <v>1</v>
      </c>
      <c r="AB95" s="30">
        <f t="shared" si="280"/>
        <v>0</v>
      </c>
      <c r="AC95" s="30">
        <f t="shared" si="281"/>
        <v>0</v>
      </c>
      <c r="AD95" s="30">
        <f t="shared" si="282"/>
        <v>0</v>
      </c>
      <c r="AE95" s="30">
        <f t="shared" si="283"/>
        <v>0</v>
      </c>
      <c r="AF95" s="30">
        <f t="shared" si="284"/>
        <v>0</v>
      </c>
      <c r="AG95" s="31">
        <f t="shared" si="285"/>
        <v>3</v>
      </c>
      <c r="AH95" s="31">
        <f t="shared" si="285"/>
        <v>2</v>
      </c>
      <c r="AI95" s="32">
        <f t="shared" si="286"/>
        <v>2</v>
      </c>
      <c r="AJ95" s="32">
        <f t="shared" si="287"/>
        <v>1</v>
      </c>
      <c r="AK95" s="33">
        <f t="shared" si="288"/>
        <v>-9</v>
      </c>
      <c r="AL95" s="33">
        <f t="shared" si="289"/>
        <v>5</v>
      </c>
      <c r="AM95" s="33">
        <f t="shared" si="290"/>
        <v>-7</v>
      </c>
      <c r="AN95" s="33">
        <f t="shared" si="291"/>
        <v>7</v>
      </c>
      <c r="AO95" s="33">
        <f t="shared" si="292"/>
        <v>7</v>
      </c>
      <c r="AP95" s="33" t="str">
        <f t="shared" si="293"/>
        <v/>
      </c>
      <c r="AQ95" s="33" t="str">
        <f t="shared" si="294"/>
        <v/>
      </c>
      <c r="AR95" s="34" t="str">
        <f t="shared" si="295"/>
        <v>3 - 2</v>
      </c>
      <c r="AS95" s="35" t="str">
        <f t="shared" si="296"/>
        <v>-9,5,-7,7,7</v>
      </c>
      <c r="AT95" s="32">
        <f t="shared" si="297"/>
        <v>1</v>
      </c>
      <c r="AU95" s="32">
        <f t="shared" si="298"/>
        <v>2</v>
      </c>
      <c r="AV95" s="33">
        <f t="shared" si="299"/>
        <v>9</v>
      </c>
      <c r="AW95" s="33">
        <f t="shared" si="300"/>
        <v>-5</v>
      </c>
      <c r="AX95" s="33">
        <f t="shared" si="301"/>
        <v>7</v>
      </c>
      <c r="AY95" s="33">
        <f t="shared" si="302"/>
        <v>-7</v>
      </c>
      <c r="AZ95" s="33">
        <f t="shared" si="303"/>
        <v>-7</v>
      </c>
      <c r="BA95" s="33" t="str">
        <f t="shared" si="304"/>
        <v/>
      </c>
      <c r="BB95" s="33" t="str">
        <f t="shared" si="305"/>
        <v/>
      </c>
      <c r="BC95" s="34" t="str">
        <f t="shared" si="306"/>
        <v>2 - 3</v>
      </c>
      <c r="BD95" s="35" t="str">
        <f t="shared" si="307"/>
        <v>9,-5,7,-7,-7</v>
      </c>
      <c r="BE95" s="36">
        <f>SUMIF(C93:C100,2,AI93:AI100)+SUMIF(D93:D100,2,AJ93:AJ100)</f>
        <v>5</v>
      </c>
      <c r="BF95" s="36">
        <f>IF(BE95&lt;&gt;0,RANK(BE95,BE93:BE99),"")</f>
        <v>1</v>
      </c>
      <c r="BG95" s="37" t="e">
        <f>SUMIF(A93:A96,C95,B93:B96)</f>
        <v>#VALUE!</v>
      </c>
      <c r="BH95" s="38" t="e">
        <f>SUMIF(A93:A96,D95,B93:B96)</f>
        <v>#VALUE!</v>
      </c>
      <c r="BI95" s="10">
        <f t="shared" si="308"/>
        <v>4</v>
      </c>
      <c r="BJ95" s="11">
        <f>1+BJ94</f>
        <v>45</v>
      </c>
      <c r="BK95" s="39">
        <v>2</v>
      </c>
      <c r="BL95" s="63" t="s">
        <v>23</v>
      </c>
      <c r="BM95" s="40" t="s">
        <v>135</v>
      </c>
      <c r="BN95" s="46" t="s">
        <v>27</v>
      </c>
      <c r="BO95" s="47">
        <v>4</v>
      </c>
      <c r="BP95" s="259">
        <v>2</v>
      </c>
      <c r="BQ95" s="260" t="e">
        <f>B94</f>
        <v>#VALUE!</v>
      </c>
      <c r="BR95" s="262" t="s">
        <v>139</v>
      </c>
      <c r="BS95" s="263"/>
      <c r="BT95" s="264"/>
      <c r="BU95" s="43" t="e">
        <v>#VALUE!</v>
      </c>
      <c r="BV95" s="278" t="e">
        <v>#VALUE!</v>
      </c>
      <c r="BW95" s="99"/>
      <c r="BX95" s="48">
        <f>IF(AG95&lt;AH95,AT95,IF(AH95&lt;AG95,AT95," "))</f>
        <v>1</v>
      </c>
      <c r="BY95" s="100"/>
      <c r="BZ95" s="267"/>
      <c r="CA95" s="268"/>
      <c r="CB95" s="269"/>
      <c r="CC95" s="100"/>
      <c r="CD95" s="48">
        <f>IF(AG98&lt;AH98,AI98,IF(AH98&lt;AG98,AI98," "))</f>
        <v>2</v>
      </c>
      <c r="CE95" s="100"/>
      <c r="CF95" s="98"/>
      <c r="CG95" s="94">
        <f>IF(AG94&lt;AH94,AI94,IF(AH94&lt;AG94,AI94," "))</f>
        <v>2</v>
      </c>
      <c r="CH95" s="95"/>
      <c r="CI95" s="107"/>
      <c r="CJ95" s="273">
        <f>BE95</f>
        <v>5</v>
      </c>
      <c r="CK95" s="251" t="s">
        <v>391</v>
      </c>
      <c r="CL95" s="252">
        <v>2</v>
      </c>
    </row>
    <row r="96" spans="1:90" ht="14.4">
      <c r="A96" s="23">
        <v>4</v>
      </c>
      <c r="B96" s="24" t="e">
        <v>#VALUE!</v>
      </c>
      <c r="C96" s="25">
        <v>3</v>
      </c>
      <c r="D96" s="25">
        <v>4</v>
      </c>
      <c r="E96" s="26">
        <v>3</v>
      </c>
      <c r="F96" s="27">
        <v>11</v>
      </c>
      <c r="G96" s="28">
        <v>5</v>
      </c>
      <c r="H96" s="29">
        <v>11</v>
      </c>
      <c r="I96" s="26">
        <v>11</v>
      </c>
      <c r="J96" s="27">
        <v>8</v>
      </c>
      <c r="K96" s="28">
        <v>11</v>
      </c>
      <c r="L96" s="29">
        <v>9</v>
      </c>
      <c r="M96" s="26">
        <v>11</v>
      </c>
      <c r="N96" s="27">
        <v>13</v>
      </c>
      <c r="O96" s="28"/>
      <c r="P96" s="29"/>
      <c r="Q96" s="26"/>
      <c r="R96" s="27"/>
      <c r="S96" s="30">
        <f t="shared" si="271"/>
        <v>0</v>
      </c>
      <c r="T96" s="30">
        <f t="shared" si="272"/>
        <v>1</v>
      </c>
      <c r="U96" s="30">
        <f t="shared" si="273"/>
        <v>0</v>
      </c>
      <c r="V96" s="30">
        <f t="shared" si="274"/>
        <v>1</v>
      </c>
      <c r="W96" s="30">
        <f t="shared" si="275"/>
        <v>1</v>
      </c>
      <c r="X96" s="30">
        <f t="shared" si="276"/>
        <v>0</v>
      </c>
      <c r="Y96" s="30">
        <f t="shared" si="277"/>
        <v>1</v>
      </c>
      <c r="Z96" s="30">
        <f t="shared" si="278"/>
        <v>0</v>
      </c>
      <c r="AA96" s="30">
        <f t="shared" si="279"/>
        <v>0</v>
      </c>
      <c r="AB96" s="30">
        <f t="shared" si="280"/>
        <v>1</v>
      </c>
      <c r="AC96" s="30">
        <f t="shared" si="281"/>
        <v>0</v>
      </c>
      <c r="AD96" s="30">
        <f t="shared" si="282"/>
        <v>0</v>
      </c>
      <c r="AE96" s="30">
        <f t="shared" si="283"/>
        <v>0</v>
      </c>
      <c r="AF96" s="30">
        <f t="shared" si="284"/>
        <v>0</v>
      </c>
      <c r="AG96" s="31">
        <f t="shared" si="285"/>
        <v>2</v>
      </c>
      <c r="AH96" s="31">
        <f t="shared" si="285"/>
        <v>3</v>
      </c>
      <c r="AI96" s="32">
        <f t="shared" si="286"/>
        <v>1</v>
      </c>
      <c r="AJ96" s="32">
        <f t="shared" si="287"/>
        <v>2</v>
      </c>
      <c r="AK96" s="33">
        <f t="shared" si="288"/>
        <v>-3</v>
      </c>
      <c r="AL96" s="33">
        <f t="shared" si="289"/>
        <v>-5</v>
      </c>
      <c r="AM96" s="33">
        <f t="shared" si="290"/>
        <v>8</v>
      </c>
      <c r="AN96" s="33">
        <f t="shared" si="291"/>
        <v>9</v>
      </c>
      <c r="AO96" s="33">
        <f t="shared" si="292"/>
        <v>-11</v>
      </c>
      <c r="AP96" s="33" t="str">
        <f t="shared" si="293"/>
        <v/>
      </c>
      <c r="AQ96" s="33" t="str">
        <f t="shared" si="294"/>
        <v/>
      </c>
      <c r="AR96" s="34" t="str">
        <f t="shared" si="295"/>
        <v>2 - 3</v>
      </c>
      <c r="AS96" s="35" t="str">
        <f t="shared" si="296"/>
        <v>-3,-5,8,9,-11</v>
      </c>
      <c r="AT96" s="32">
        <f t="shared" si="297"/>
        <v>2</v>
      </c>
      <c r="AU96" s="32">
        <f t="shared" si="298"/>
        <v>1</v>
      </c>
      <c r="AV96" s="33">
        <f t="shared" si="299"/>
        <v>3</v>
      </c>
      <c r="AW96" s="33">
        <f t="shared" si="300"/>
        <v>5</v>
      </c>
      <c r="AX96" s="33">
        <f t="shared" si="301"/>
        <v>-8</v>
      </c>
      <c r="AY96" s="33">
        <f t="shared" si="302"/>
        <v>-9</v>
      </c>
      <c r="AZ96" s="33">
        <f t="shared" si="303"/>
        <v>11</v>
      </c>
      <c r="BA96" s="33" t="str">
        <f t="shared" si="304"/>
        <v/>
      </c>
      <c r="BB96" s="33" t="str">
        <f t="shared" si="305"/>
        <v/>
      </c>
      <c r="BC96" s="34" t="str">
        <f t="shared" si="306"/>
        <v>3 - 2</v>
      </c>
      <c r="BD96" s="35" t="str">
        <f t="shared" si="307"/>
        <v>3,5,-8,-9,11</v>
      </c>
      <c r="BE96" s="44"/>
      <c r="BF96" s="44"/>
      <c r="BG96" s="37" t="e">
        <f>SUMIF(A93:A96,C96,B93:B96)</f>
        <v>#VALUE!</v>
      </c>
      <c r="BH96" s="38" t="e">
        <f>SUMIF(A93:A96,D96,B93:B96)</f>
        <v>#VALUE!</v>
      </c>
      <c r="BI96" s="10">
        <f t="shared" si="308"/>
        <v>4</v>
      </c>
      <c r="BJ96" s="11">
        <f>1+BJ95</f>
        <v>46</v>
      </c>
      <c r="BK96" s="39">
        <v>2</v>
      </c>
      <c r="BL96" s="63" t="s">
        <v>24</v>
      </c>
      <c r="BM96" s="40" t="s">
        <v>135</v>
      </c>
      <c r="BN96" s="46" t="s">
        <v>28</v>
      </c>
      <c r="BO96" s="47">
        <v>4</v>
      </c>
      <c r="BP96" s="259"/>
      <c r="BQ96" s="274"/>
      <c r="BR96" s="253" t="s">
        <v>175</v>
      </c>
      <c r="BS96" s="254"/>
      <c r="BT96" s="255"/>
      <c r="BU96" s="45" t="e">
        <v>#VALUE!</v>
      </c>
      <c r="BV96" s="279"/>
      <c r="BW96" s="276" t="str">
        <f>IF(AI95&gt;AJ95,BC95,IF(AJ95&gt;AI95,BD95," "))</f>
        <v>2 - 3</v>
      </c>
      <c r="BX96" s="277"/>
      <c r="BY96" s="277"/>
      <c r="BZ96" s="270"/>
      <c r="CA96" s="271"/>
      <c r="CB96" s="272"/>
      <c r="CC96" s="277" t="str">
        <f>IF(AI98&lt;AJ98,AR98,IF(AJ98&lt;AI98,AS98," "))</f>
        <v>11,9,7</v>
      </c>
      <c r="CD96" s="277"/>
      <c r="CE96" s="277"/>
      <c r="CF96" s="256" t="str">
        <f>IF(AI94&lt;AJ94,AR94,IF(AJ94&lt;AI94,AS94," "))</f>
        <v>-5,-6,9,6,12</v>
      </c>
      <c r="CG96" s="257"/>
      <c r="CH96" s="258"/>
      <c r="CI96" s="108"/>
      <c r="CJ96" s="273"/>
      <c r="CK96" s="251"/>
      <c r="CL96" s="252"/>
    </row>
    <row r="97" spans="1:90" ht="14.4">
      <c r="A97" s="23">
        <v>5</v>
      </c>
      <c r="B97" s="49"/>
      <c r="C97" s="25">
        <v>1</v>
      </c>
      <c r="D97" s="25">
        <v>4</v>
      </c>
      <c r="E97" s="26">
        <v>4</v>
      </c>
      <c r="F97" s="27">
        <v>11</v>
      </c>
      <c r="G97" s="28">
        <v>6</v>
      </c>
      <c r="H97" s="29">
        <v>11</v>
      </c>
      <c r="I97" s="26">
        <v>11</v>
      </c>
      <c r="J97" s="27">
        <v>8</v>
      </c>
      <c r="K97" s="28">
        <v>10</v>
      </c>
      <c r="L97" s="29">
        <v>12</v>
      </c>
      <c r="M97" s="26"/>
      <c r="N97" s="27"/>
      <c r="O97" s="28"/>
      <c r="P97" s="29"/>
      <c r="Q97" s="26"/>
      <c r="R97" s="27"/>
      <c r="S97" s="30">
        <f t="shared" si="271"/>
        <v>0</v>
      </c>
      <c r="T97" s="30">
        <f t="shared" si="272"/>
        <v>1</v>
      </c>
      <c r="U97" s="30">
        <f t="shared" si="273"/>
        <v>0</v>
      </c>
      <c r="V97" s="30">
        <f t="shared" si="274"/>
        <v>1</v>
      </c>
      <c r="W97" s="30">
        <f t="shared" si="275"/>
        <v>1</v>
      </c>
      <c r="X97" s="30">
        <f t="shared" si="276"/>
        <v>0</v>
      </c>
      <c r="Y97" s="30">
        <f t="shared" si="277"/>
        <v>0</v>
      </c>
      <c r="Z97" s="30">
        <f t="shared" si="278"/>
        <v>1</v>
      </c>
      <c r="AA97" s="30">
        <f t="shared" si="279"/>
        <v>0</v>
      </c>
      <c r="AB97" s="30">
        <f t="shared" si="280"/>
        <v>0</v>
      </c>
      <c r="AC97" s="30">
        <f t="shared" si="281"/>
        <v>0</v>
      </c>
      <c r="AD97" s="30">
        <f t="shared" si="282"/>
        <v>0</v>
      </c>
      <c r="AE97" s="30">
        <f t="shared" si="283"/>
        <v>0</v>
      </c>
      <c r="AF97" s="30">
        <f t="shared" si="284"/>
        <v>0</v>
      </c>
      <c r="AG97" s="31">
        <f t="shared" si="285"/>
        <v>1</v>
      </c>
      <c r="AH97" s="31">
        <f t="shared" si="285"/>
        <v>3</v>
      </c>
      <c r="AI97" s="32">
        <f t="shared" si="286"/>
        <v>1</v>
      </c>
      <c r="AJ97" s="32">
        <f t="shared" si="287"/>
        <v>2</v>
      </c>
      <c r="AK97" s="33">
        <f t="shared" si="288"/>
        <v>-4</v>
      </c>
      <c r="AL97" s="33">
        <f t="shared" si="289"/>
        <v>-6</v>
      </c>
      <c r="AM97" s="33">
        <f t="shared" si="290"/>
        <v>8</v>
      </c>
      <c r="AN97" s="33">
        <f t="shared" si="291"/>
        <v>-10</v>
      </c>
      <c r="AO97" s="33" t="str">
        <f t="shared" si="292"/>
        <v/>
      </c>
      <c r="AP97" s="33" t="str">
        <f t="shared" si="293"/>
        <v/>
      </c>
      <c r="AQ97" s="33" t="str">
        <f t="shared" si="294"/>
        <v/>
      </c>
      <c r="AR97" s="34" t="str">
        <f t="shared" si="295"/>
        <v>1 - 3</v>
      </c>
      <c r="AS97" s="35" t="str">
        <f t="shared" si="296"/>
        <v>-4,-6,8,-10</v>
      </c>
      <c r="AT97" s="32">
        <f t="shared" si="297"/>
        <v>2</v>
      </c>
      <c r="AU97" s="32">
        <f t="shared" si="298"/>
        <v>1</v>
      </c>
      <c r="AV97" s="33">
        <f t="shared" si="299"/>
        <v>4</v>
      </c>
      <c r="AW97" s="33">
        <f t="shared" si="300"/>
        <v>6</v>
      </c>
      <c r="AX97" s="33">
        <f t="shared" si="301"/>
        <v>-8</v>
      </c>
      <c r="AY97" s="33">
        <f t="shared" si="302"/>
        <v>10</v>
      </c>
      <c r="AZ97" s="33" t="str">
        <f t="shared" si="303"/>
        <v/>
      </c>
      <c r="BA97" s="33" t="str">
        <f t="shared" si="304"/>
        <v/>
      </c>
      <c r="BB97" s="33" t="str">
        <f t="shared" si="305"/>
        <v/>
      </c>
      <c r="BC97" s="34" t="str">
        <f t="shared" si="306"/>
        <v>3 - 1</v>
      </c>
      <c r="BD97" s="35" t="str">
        <f t="shared" si="307"/>
        <v>4,6,-8,10</v>
      </c>
      <c r="BE97" s="36">
        <f>SUMIF(C93:C100,3,AI93:AI100)+SUMIF(D93:D100,3,AJ93:AJ100)</f>
        <v>3</v>
      </c>
      <c r="BF97" s="36">
        <f>IF(BE97&lt;&gt;0,RANK(BE97,BE93:BE99),"")</f>
        <v>4</v>
      </c>
      <c r="BG97" s="37" t="e">
        <f>SUMIF(A93:A96,C97,B93:B96)</f>
        <v>#VALUE!</v>
      </c>
      <c r="BH97" s="38" t="e">
        <f>SUMIF(A93:A96,D97,B93:B96)</f>
        <v>#VALUE!</v>
      </c>
      <c r="BI97" s="10">
        <f t="shared" si="308"/>
        <v>4</v>
      </c>
      <c r="BJ97" s="11">
        <f>1+BJ96</f>
        <v>47</v>
      </c>
      <c r="BK97" s="39">
        <v>3</v>
      </c>
      <c r="BL97" s="64" t="s">
        <v>25</v>
      </c>
      <c r="BM97" s="40" t="s">
        <v>135</v>
      </c>
      <c r="BN97" s="58" t="s">
        <v>29</v>
      </c>
      <c r="BO97" s="42">
        <v>4</v>
      </c>
      <c r="BP97" s="259">
        <v>3</v>
      </c>
      <c r="BQ97" s="260" t="e">
        <f>B95</f>
        <v>#VALUE!</v>
      </c>
      <c r="BR97" s="262" t="s">
        <v>173</v>
      </c>
      <c r="BS97" s="263"/>
      <c r="BT97" s="264"/>
      <c r="BU97" s="43" t="e">
        <v>#VALUE!</v>
      </c>
      <c r="BV97" s="265" t="e">
        <v>#VALUE!</v>
      </c>
      <c r="BW97" s="93"/>
      <c r="BX97" s="94">
        <f>IF(AG93&lt;AH93,AT93,IF(AH93&lt;AG93,AT93," "))</f>
        <v>1</v>
      </c>
      <c r="BY97" s="95"/>
      <c r="BZ97" s="96"/>
      <c r="CA97" s="94">
        <f>IF(AG98&lt;AH98,AT98,IF(AH98&lt;AG98,AT98," "))</f>
        <v>1</v>
      </c>
      <c r="CB97" s="95"/>
      <c r="CC97" s="267"/>
      <c r="CD97" s="268"/>
      <c r="CE97" s="269"/>
      <c r="CF97" s="98"/>
      <c r="CG97" s="94">
        <f>IF(AG96&lt;AH96,AI96,IF(AH96&lt;AG96,AI96," "))</f>
        <v>1</v>
      </c>
      <c r="CH97" s="95"/>
      <c r="CI97" s="107"/>
      <c r="CJ97" s="273">
        <f>BE97</f>
        <v>3</v>
      </c>
      <c r="CK97" s="251"/>
      <c r="CL97" s="252">
        <f>IF(BF98="",BF97,BF98)</f>
        <v>4</v>
      </c>
    </row>
    <row r="98" spans="1:90" ht="14.4">
      <c r="A98" s="23">
        <v>6</v>
      </c>
      <c r="C98" s="25">
        <v>2</v>
      </c>
      <c r="D98" s="25">
        <v>3</v>
      </c>
      <c r="E98" s="26">
        <v>13</v>
      </c>
      <c r="F98" s="27">
        <v>11</v>
      </c>
      <c r="G98" s="28">
        <v>11</v>
      </c>
      <c r="H98" s="29">
        <v>9</v>
      </c>
      <c r="I98" s="26">
        <v>11</v>
      </c>
      <c r="J98" s="27">
        <v>7</v>
      </c>
      <c r="K98" s="28"/>
      <c r="L98" s="29"/>
      <c r="M98" s="26"/>
      <c r="N98" s="27"/>
      <c r="O98" s="28"/>
      <c r="P98" s="29"/>
      <c r="Q98" s="26"/>
      <c r="R98" s="27"/>
      <c r="S98" s="30">
        <f t="shared" si="271"/>
        <v>1</v>
      </c>
      <c r="T98" s="30">
        <f t="shared" si="272"/>
        <v>0</v>
      </c>
      <c r="U98" s="30">
        <f t="shared" si="273"/>
        <v>1</v>
      </c>
      <c r="V98" s="30">
        <f t="shared" si="274"/>
        <v>0</v>
      </c>
      <c r="W98" s="30">
        <f t="shared" si="275"/>
        <v>1</v>
      </c>
      <c r="X98" s="30">
        <f t="shared" si="276"/>
        <v>0</v>
      </c>
      <c r="Y98" s="30">
        <f t="shared" si="277"/>
        <v>0</v>
      </c>
      <c r="Z98" s="30">
        <f t="shared" si="278"/>
        <v>0</v>
      </c>
      <c r="AA98" s="30">
        <f t="shared" si="279"/>
        <v>0</v>
      </c>
      <c r="AB98" s="30">
        <f t="shared" si="280"/>
        <v>0</v>
      </c>
      <c r="AC98" s="30">
        <f t="shared" si="281"/>
        <v>0</v>
      </c>
      <c r="AD98" s="30">
        <f t="shared" si="282"/>
        <v>0</v>
      </c>
      <c r="AE98" s="30">
        <f t="shared" si="283"/>
        <v>0</v>
      </c>
      <c r="AF98" s="30">
        <f t="shared" si="284"/>
        <v>0</v>
      </c>
      <c r="AG98" s="31">
        <f t="shared" si="285"/>
        <v>3</v>
      </c>
      <c r="AH98" s="31">
        <f t="shared" si="285"/>
        <v>0</v>
      </c>
      <c r="AI98" s="32">
        <f t="shared" si="286"/>
        <v>2</v>
      </c>
      <c r="AJ98" s="32">
        <f t="shared" si="287"/>
        <v>1</v>
      </c>
      <c r="AK98" s="33">
        <f t="shared" si="288"/>
        <v>11</v>
      </c>
      <c r="AL98" s="33">
        <f t="shared" si="289"/>
        <v>9</v>
      </c>
      <c r="AM98" s="33">
        <f t="shared" si="290"/>
        <v>7</v>
      </c>
      <c r="AN98" s="33" t="str">
        <f t="shared" si="291"/>
        <v/>
      </c>
      <c r="AO98" s="33" t="str">
        <f t="shared" si="292"/>
        <v/>
      </c>
      <c r="AP98" s="33" t="str">
        <f t="shared" si="293"/>
        <v/>
      </c>
      <c r="AQ98" s="33" t="str">
        <f t="shared" si="294"/>
        <v/>
      </c>
      <c r="AR98" s="34" t="str">
        <f t="shared" si="295"/>
        <v>3 - 0</v>
      </c>
      <c r="AS98" s="35" t="str">
        <f t="shared" si="296"/>
        <v>11,9,7</v>
      </c>
      <c r="AT98" s="32">
        <f t="shared" si="297"/>
        <v>1</v>
      </c>
      <c r="AU98" s="32">
        <f t="shared" si="298"/>
        <v>2</v>
      </c>
      <c r="AV98" s="33">
        <f t="shared" si="299"/>
        <v>-11</v>
      </c>
      <c r="AW98" s="33">
        <f t="shared" si="300"/>
        <v>-9</v>
      </c>
      <c r="AX98" s="33">
        <f t="shared" si="301"/>
        <v>-7</v>
      </c>
      <c r="AY98" s="33" t="str">
        <f t="shared" si="302"/>
        <v/>
      </c>
      <c r="AZ98" s="33" t="str">
        <f t="shared" si="303"/>
        <v/>
      </c>
      <c r="BA98" s="33" t="str">
        <f t="shared" si="304"/>
        <v/>
      </c>
      <c r="BB98" s="33" t="str">
        <f t="shared" si="305"/>
        <v/>
      </c>
      <c r="BC98" s="34" t="str">
        <f t="shared" si="306"/>
        <v>0 - 3</v>
      </c>
      <c r="BD98" s="35" t="str">
        <f t="shared" si="307"/>
        <v>-11, -9, -7</v>
      </c>
      <c r="BE98" s="44"/>
      <c r="BF98" s="44"/>
      <c r="BG98" s="37" t="e">
        <f>SUMIF(A93:A96,C98,B93:B96)</f>
        <v>#VALUE!</v>
      </c>
      <c r="BH98" s="38" t="e">
        <f>SUMIF(A93:A96,D98,B93:B96)</f>
        <v>#VALUE!</v>
      </c>
      <c r="BI98" s="10">
        <f t="shared" si="308"/>
        <v>4</v>
      </c>
      <c r="BJ98" s="11">
        <f>1+BJ97</f>
        <v>48</v>
      </c>
      <c r="BK98" s="39">
        <v>3</v>
      </c>
      <c r="BL98" s="65" t="s">
        <v>26</v>
      </c>
      <c r="BM98" s="149" t="s">
        <v>135</v>
      </c>
      <c r="BN98" s="50" t="s">
        <v>30</v>
      </c>
      <c r="BO98" s="51">
        <v>4</v>
      </c>
      <c r="BP98" s="259"/>
      <c r="BQ98" s="274"/>
      <c r="BR98" s="253" t="s">
        <v>174</v>
      </c>
      <c r="BS98" s="254"/>
      <c r="BT98" s="255"/>
      <c r="BU98" s="45" t="e">
        <v>#VALUE!</v>
      </c>
      <c r="BV98" s="275"/>
      <c r="BW98" s="256" t="str">
        <f>IF(AI93&gt;AJ93,BC93,IF(AJ93&gt;AI93,BD93," "))</f>
        <v>0 - 3</v>
      </c>
      <c r="BX98" s="257"/>
      <c r="BY98" s="258"/>
      <c r="BZ98" s="256" t="str">
        <f>IF(AI98&gt;AJ98,BC98,IF(AJ98&gt;AI98,BD98," "))</f>
        <v>0 - 3</v>
      </c>
      <c r="CA98" s="257"/>
      <c r="CB98" s="258"/>
      <c r="CC98" s="270"/>
      <c r="CD98" s="271"/>
      <c r="CE98" s="272"/>
      <c r="CF98" s="256" t="str">
        <f>IF(AI96&lt;AJ96,AR96,IF(AJ96&lt;AI96,AS96," "))</f>
        <v>2 - 3</v>
      </c>
      <c r="CG98" s="257"/>
      <c r="CH98" s="258"/>
      <c r="CI98" s="108"/>
      <c r="CJ98" s="273"/>
      <c r="CK98" s="251"/>
      <c r="CL98" s="252"/>
    </row>
    <row r="99" spans="1:90" ht="14.4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V99" s="2"/>
      <c r="AW99" s="2"/>
      <c r="AX99" s="2"/>
      <c r="AY99" s="2"/>
      <c r="AZ99" s="2"/>
      <c r="BE99" s="36">
        <f>SUMIF(C93:C100,4,AI93:AI100)+SUMIF(D93:D100,4,AJ93:AJ100)</f>
        <v>5</v>
      </c>
      <c r="BF99" s="36">
        <f>IF(BE99&lt;&gt;0,RANK(BE99,BE93:BE99),"")</f>
        <v>1</v>
      </c>
      <c r="BG99" s="52"/>
      <c r="BH99" s="52"/>
      <c r="BK99" s="19"/>
      <c r="BP99" s="259">
        <v>4</v>
      </c>
      <c r="BQ99" s="260" t="e">
        <f>B96</f>
        <v>#VALUE!</v>
      </c>
      <c r="BR99" s="262" t="s">
        <v>140</v>
      </c>
      <c r="BS99" s="263"/>
      <c r="BT99" s="264"/>
      <c r="BU99" s="43" t="e">
        <v>#VALUE!</v>
      </c>
      <c r="BV99" s="265" t="e">
        <v>#VALUE!</v>
      </c>
      <c r="BW99" s="93"/>
      <c r="BX99" s="94">
        <f>IF(AG97&lt;AH97,AT97,IF(AH97&lt;AG97,AT97," "))</f>
        <v>2</v>
      </c>
      <c r="BY99" s="95"/>
      <c r="BZ99" s="96"/>
      <c r="CA99" s="94">
        <f>IF(AG94&lt;AH94,AT94,IF(AH94&lt;AG94,AT94," "))</f>
        <v>1</v>
      </c>
      <c r="CB99" s="95"/>
      <c r="CC99" s="96"/>
      <c r="CD99" s="94">
        <f>IF(AG96&lt;AH96,AT96,IF(AH96&lt;AG96,AT96," "))</f>
        <v>2</v>
      </c>
      <c r="CE99" s="95"/>
      <c r="CF99" s="267"/>
      <c r="CG99" s="268"/>
      <c r="CH99" s="269"/>
      <c r="CI99" s="107"/>
      <c r="CJ99" s="273">
        <f>BE99</f>
        <v>5</v>
      </c>
      <c r="CK99" s="251" t="s">
        <v>195</v>
      </c>
      <c r="CL99" s="252">
        <f>IF(BF100="",BF99,BF100)</f>
        <v>1</v>
      </c>
    </row>
    <row r="100" spans="1:90" ht="14.4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V100" s="2"/>
      <c r="AW100" s="2"/>
      <c r="AX100" s="2"/>
      <c r="AY100" s="2"/>
      <c r="AZ100" s="2"/>
      <c r="BE100" s="44"/>
      <c r="BF100" s="44"/>
      <c r="BG100" s="52"/>
      <c r="BH100" s="52"/>
      <c r="BK100" s="59"/>
      <c r="BL100" s="53"/>
      <c r="BM100" s="54"/>
      <c r="BN100" s="55"/>
      <c r="BO100" s="56"/>
      <c r="BP100" s="259"/>
      <c r="BQ100" s="261"/>
      <c r="BR100" s="253" t="s">
        <v>141</v>
      </c>
      <c r="BS100" s="254"/>
      <c r="BT100" s="255"/>
      <c r="BU100" s="57" t="e">
        <v>#VALUE!</v>
      </c>
      <c r="BV100" s="266"/>
      <c r="BW100" s="256" t="str">
        <f>IF(AI97&gt;AJ97,BC97,IF(AJ97&gt;AI97,BD97," "))</f>
        <v>4,6,-8,10</v>
      </c>
      <c r="BX100" s="257"/>
      <c r="BY100" s="258"/>
      <c r="BZ100" s="256" t="str">
        <f>IF(AI94&gt;AJ94,BC94,IF(AJ94&gt;AI94,BD94," "))</f>
        <v>2 - 3</v>
      </c>
      <c r="CA100" s="257"/>
      <c r="CB100" s="258"/>
      <c r="CC100" s="256" t="str">
        <f>IF(AI96&gt;AJ96,BC96,IF(AJ96&gt;AI96,BD96," "))</f>
        <v>3,5,-8,-9,11</v>
      </c>
      <c r="CD100" s="257"/>
      <c r="CE100" s="258"/>
      <c r="CF100" s="270"/>
      <c r="CG100" s="271"/>
      <c r="CH100" s="272"/>
      <c r="CI100" s="109"/>
      <c r="CJ100" s="273"/>
      <c r="CK100" s="251"/>
      <c r="CL100" s="252"/>
    </row>
    <row r="101" spans="1:90" ht="14.4">
      <c r="Z101" s="8"/>
    </row>
    <row r="102" spans="1:90" ht="16.2">
      <c r="Z102" s="8"/>
      <c r="BL102" s="204"/>
      <c r="BM102" s="204"/>
      <c r="BN102" s="204"/>
      <c r="BO102" s="204"/>
      <c r="BP102" s="239" t="s">
        <v>388</v>
      </c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ht="16.2">
      <c r="Z103" s="8"/>
      <c r="BL103" s="204"/>
      <c r="BM103" s="204"/>
      <c r="BN103" s="204"/>
      <c r="BO103" s="204"/>
      <c r="BP103" s="239" t="s">
        <v>389</v>
      </c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ht="14.4">
      <c r="Z104" s="8"/>
    </row>
    <row r="105" spans="1:90" ht="14.4">
      <c r="Z105" s="8"/>
    </row>
    <row r="106" spans="1:90" ht="14.4">
      <c r="Z106" s="8"/>
    </row>
    <row r="107" spans="1:90" ht="14.4">
      <c r="Z107" s="8"/>
    </row>
    <row r="108" spans="1:90" ht="14.4">
      <c r="Z108" s="8"/>
    </row>
    <row r="109" spans="1:90" ht="14.4">
      <c r="Z109" s="8"/>
    </row>
    <row r="110" spans="1:90" ht="14.4">
      <c r="Z110" s="8"/>
    </row>
    <row r="111" spans="1:90" ht="14.4">
      <c r="Z111" s="8"/>
    </row>
  </sheetData>
  <mergeCells count="470">
    <mergeCell ref="CF6:CH6"/>
    <mergeCell ref="BP7:BP8"/>
    <mergeCell ref="BQ7:BQ8"/>
    <mergeCell ref="BR7:BT7"/>
    <mergeCell ref="BV7:BV8"/>
    <mergeCell ref="BW7:BY8"/>
    <mergeCell ref="BL1:CL1"/>
    <mergeCell ref="BL2:CL2"/>
    <mergeCell ref="BL3:CL3"/>
    <mergeCell ref="BL4:CL4"/>
    <mergeCell ref="BL5:CL5"/>
    <mergeCell ref="BQ6:BT6"/>
    <mergeCell ref="BU6:BV6"/>
    <mergeCell ref="BW6:BY6"/>
    <mergeCell ref="BZ6:CB6"/>
    <mergeCell ref="CC6:CE6"/>
    <mergeCell ref="CJ7:CJ8"/>
    <mergeCell ref="CK7:CK8"/>
    <mergeCell ref="CL7:CL8"/>
    <mergeCell ref="CO7:CQ7"/>
    <mergeCell ref="BR8:BT8"/>
    <mergeCell ref="BZ8:CB8"/>
    <mergeCell ref="CC8:CE8"/>
    <mergeCell ref="CF8:CH8"/>
    <mergeCell ref="CO8:CQ8"/>
    <mergeCell ref="CK9:CK10"/>
    <mergeCell ref="CL9:CL10"/>
    <mergeCell ref="CO9:CQ9"/>
    <mergeCell ref="BR10:BT10"/>
    <mergeCell ref="BW10:BY10"/>
    <mergeCell ref="CC10:CE10"/>
    <mergeCell ref="CF10:CH10"/>
    <mergeCell ref="CO10:CQ10"/>
    <mergeCell ref="BP9:BP10"/>
    <mergeCell ref="BQ9:BQ10"/>
    <mergeCell ref="BR9:BT9"/>
    <mergeCell ref="BV9:BV10"/>
    <mergeCell ref="BZ9:CB10"/>
    <mergeCell ref="CJ9:CJ10"/>
    <mergeCell ref="CK11:CK12"/>
    <mergeCell ref="CL11:CL12"/>
    <mergeCell ref="BR12:BT12"/>
    <mergeCell ref="BW12:BY12"/>
    <mergeCell ref="BZ12:CB12"/>
    <mergeCell ref="CF12:CH12"/>
    <mergeCell ref="BP11:BP12"/>
    <mergeCell ref="BQ11:BQ12"/>
    <mergeCell ref="BR11:BT11"/>
    <mergeCell ref="BV11:BV12"/>
    <mergeCell ref="CC11:CE12"/>
    <mergeCell ref="CJ11:CJ12"/>
    <mergeCell ref="BL15:CL15"/>
    <mergeCell ref="BQ16:BT16"/>
    <mergeCell ref="BU16:BV16"/>
    <mergeCell ref="BW16:BY16"/>
    <mergeCell ref="BZ16:CB16"/>
    <mergeCell ref="CC16:CE16"/>
    <mergeCell ref="CF16:CH16"/>
    <mergeCell ref="CK13:CK14"/>
    <mergeCell ref="CL13:CL14"/>
    <mergeCell ref="BR14:BT14"/>
    <mergeCell ref="BW14:BY14"/>
    <mergeCell ref="BZ14:CB14"/>
    <mergeCell ref="CC14:CE14"/>
    <mergeCell ref="BP13:BP14"/>
    <mergeCell ref="BQ13:BQ14"/>
    <mergeCell ref="BR13:BT13"/>
    <mergeCell ref="BV13:BV14"/>
    <mergeCell ref="CF13:CH14"/>
    <mergeCell ref="CJ13:CJ14"/>
    <mergeCell ref="CK17:CK18"/>
    <mergeCell ref="CL17:CL18"/>
    <mergeCell ref="CO17:CQ17"/>
    <mergeCell ref="BR18:BT18"/>
    <mergeCell ref="BZ18:CB18"/>
    <mergeCell ref="CC18:CE18"/>
    <mergeCell ref="CF18:CH18"/>
    <mergeCell ref="CO18:CQ18"/>
    <mergeCell ref="BP17:BP18"/>
    <mergeCell ref="BQ17:BQ18"/>
    <mergeCell ref="BR17:BT17"/>
    <mergeCell ref="BV17:BV18"/>
    <mergeCell ref="BW17:BY18"/>
    <mergeCell ref="CJ17:CJ18"/>
    <mergeCell ref="CK19:CK20"/>
    <mergeCell ref="CL19:CL20"/>
    <mergeCell ref="CO19:CQ19"/>
    <mergeCell ref="BR20:BT20"/>
    <mergeCell ref="BW20:BY20"/>
    <mergeCell ref="CC20:CE20"/>
    <mergeCell ref="CF20:CH20"/>
    <mergeCell ref="CO20:CQ20"/>
    <mergeCell ref="BP19:BP20"/>
    <mergeCell ref="BQ19:BQ20"/>
    <mergeCell ref="BR19:BT19"/>
    <mergeCell ref="BV19:BV20"/>
    <mergeCell ref="BZ19:CB20"/>
    <mergeCell ref="CJ19:CJ20"/>
    <mergeCell ref="CK21:CK22"/>
    <mergeCell ref="CL21:CL22"/>
    <mergeCell ref="BR22:BT22"/>
    <mergeCell ref="BW22:BY22"/>
    <mergeCell ref="BZ22:CB22"/>
    <mergeCell ref="CF22:CH22"/>
    <mergeCell ref="BP21:BP22"/>
    <mergeCell ref="BQ21:BQ22"/>
    <mergeCell ref="BR21:BT21"/>
    <mergeCell ref="BV21:BV22"/>
    <mergeCell ref="CC21:CE22"/>
    <mergeCell ref="CJ21:CJ22"/>
    <mergeCell ref="BL25:CL25"/>
    <mergeCell ref="BL26:CL26"/>
    <mergeCell ref="BQ27:BT27"/>
    <mergeCell ref="BU27:BV27"/>
    <mergeCell ref="BW27:BY27"/>
    <mergeCell ref="BZ27:CB27"/>
    <mergeCell ref="CC27:CE27"/>
    <mergeCell ref="CF27:CH27"/>
    <mergeCell ref="CK23:CK24"/>
    <mergeCell ref="CL23:CL24"/>
    <mergeCell ref="BR24:BT24"/>
    <mergeCell ref="BW24:BY24"/>
    <mergeCell ref="BZ24:CB24"/>
    <mergeCell ref="CC24:CE24"/>
    <mergeCell ref="BP23:BP24"/>
    <mergeCell ref="BQ23:BQ24"/>
    <mergeCell ref="BR23:BT23"/>
    <mergeCell ref="BV23:BV24"/>
    <mergeCell ref="CF23:CH24"/>
    <mergeCell ref="CJ23:CJ24"/>
    <mergeCell ref="CK28:CK29"/>
    <mergeCell ref="CL28:CL29"/>
    <mergeCell ref="CO28:CQ28"/>
    <mergeCell ref="BR29:BT29"/>
    <mergeCell ref="BZ29:CB29"/>
    <mergeCell ref="CC29:CE29"/>
    <mergeCell ref="CF29:CH29"/>
    <mergeCell ref="CO29:CQ29"/>
    <mergeCell ref="BP28:BP29"/>
    <mergeCell ref="BQ28:BQ29"/>
    <mergeCell ref="BR28:BT28"/>
    <mergeCell ref="BV28:BV29"/>
    <mergeCell ref="BW28:BY29"/>
    <mergeCell ref="CJ28:CJ29"/>
    <mergeCell ref="CK30:CK31"/>
    <mergeCell ref="CL30:CL31"/>
    <mergeCell ref="CO30:CQ30"/>
    <mergeCell ref="BR31:BT31"/>
    <mergeCell ref="BW31:BY31"/>
    <mergeCell ref="CC31:CE31"/>
    <mergeCell ref="CF31:CH31"/>
    <mergeCell ref="CO31:CQ31"/>
    <mergeCell ref="BP30:BP31"/>
    <mergeCell ref="BQ30:BQ31"/>
    <mergeCell ref="BR30:BT30"/>
    <mergeCell ref="BV30:BV31"/>
    <mergeCell ref="BZ30:CB31"/>
    <mergeCell ref="CJ30:CJ31"/>
    <mergeCell ref="CK32:CK33"/>
    <mergeCell ref="CL32:CL33"/>
    <mergeCell ref="BR33:BT33"/>
    <mergeCell ref="BW33:BY33"/>
    <mergeCell ref="BZ33:CB33"/>
    <mergeCell ref="CF33:CH33"/>
    <mergeCell ref="BP32:BP33"/>
    <mergeCell ref="BQ32:BQ33"/>
    <mergeCell ref="BR32:BT32"/>
    <mergeCell ref="BV32:BV33"/>
    <mergeCell ref="CC32:CE33"/>
    <mergeCell ref="CJ32:CJ33"/>
    <mergeCell ref="BL36:CL36"/>
    <mergeCell ref="BQ37:BT37"/>
    <mergeCell ref="BU37:BV37"/>
    <mergeCell ref="BW37:BY37"/>
    <mergeCell ref="BZ37:CB37"/>
    <mergeCell ref="CC37:CE37"/>
    <mergeCell ref="CF37:CH37"/>
    <mergeCell ref="CK34:CK35"/>
    <mergeCell ref="CL34:CL35"/>
    <mergeCell ref="BR35:BT35"/>
    <mergeCell ref="BW35:BY35"/>
    <mergeCell ref="BZ35:CB35"/>
    <mergeCell ref="CC35:CE35"/>
    <mergeCell ref="BP34:BP35"/>
    <mergeCell ref="BQ34:BQ35"/>
    <mergeCell ref="BR34:BT34"/>
    <mergeCell ref="BV34:BV35"/>
    <mergeCell ref="CF34:CH35"/>
    <mergeCell ref="CJ34:CJ35"/>
    <mergeCell ref="CK38:CK39"/>
    <mergeCell ref="CL38:CL39"/>
    <mergeCell ref="CO38:CQ38"/>
    <mergeCell ref="BR39:BT39"/>
    <mergeCell ref="BZ39:CB39"/>
    <mergeCell ref="CC39:CE39"/>
    <mergeCell ref="CF39:CH39"/>
    <mergeCell ref="CO39:CQ39"/>
    <mergeCell ref="BP38:BP39"/>
    <mergeCell ref="BQ38:BQ39"/>
    <mergeCell ref="BR38:BT38"/>
    <mergeCell ref="BV38:BV39"/>
    <mergeCell ref="BW38:BY39"/>
    <mergeCell ref="CJ38:CJ39"/>
    <mergeCell ref="CK40:CK41"/>
    <mergeCell ref="CL40:CL41"/>
    <mergeCell ref="CO40:CQ40"/>
    <mergeCell ref="BR41:BT41"/>
    <mergeCell ref="BW41:BY41"/>
    <mergeCell ref="CC41:CE41"/>
    <mergeCell ref="CF41:CH41"/>
    <mergeCell ref="CO41:CQ41"/>
    <mergeCell ref="BP40:BP41"/>
    <mergeCell ref="BQ40:BQ41"/>
    <mergeCell ref="BR40:BT40"/>
    <mergeCell ref="BV40:BV41"/>
    <mergeCell ref="BZ40:CB41"/>
    <mergeCell ref="CJ40:CJ41"/>
    <mergeCell ref="CK42:CK43"/>
    <mergeCell ref="CL42:CL43"/>
    <mergeCell ref="BR43:BT43"/>
    <mergeCell ref="BW43:BY43"/>
    <mergeCell ref="BZ43:CB43"/>
    <mergeCell ref="CF43:CH43"/>
    <mergeCell ref="BP42:BP43"/>
    <mergeCell ref="BQ42:BQ43"/>
    <mergeCell ref="BR42:BT42"/>
    <mergeCell ref="BV42:BV43"/>
    <mergeCell ref="CC42:CE43"/>
    <mergeCell ref="CJ42:CJ43"/>
    <mergeCell ref="CK44:CK45"/>
    <mergeCell ref="CL44:CL45"/>
    <mergeCell ref="BR45:BT45"/>
    <mergeCell ref="BW45:BY45"/>
    <mergeCell ref="BZ45:CB45"/>
    <mergeCell ref="CC45:CE45"/>
    <mergeCell ref="BP44:BP45"/>
    <mergeCell ref="BQ44:BQ45"/>
    <mergeCell ref="BR44:BT44"/>
    <mergeCell ref="BV44:BV45"/>
    <mergeCell ref="CF44:CH45"/>
    <mergeCell ref="CJ44:CJ45"/>
    <mergeCell ref="BL60:CL60"/>
    <mergeCell ref="BQ61:BT61"/>
    <mergeCell ref="BU61:BV61"/>
    <mergeCell ref="BW61:BY61"/>
    <mergeCell ref="BZ61:CB61"/>
    <mergeCell ref="CC61:CE61"/>
    <mergeCell ref="CF61:CH61"/>
    <mergeCell ref="BP47:CL47"/>
    <mergeCell ref="BP48:CL48"/>
    <mergeCell ref="BL56:CL56"/>
    <mergeCell ref="BL57:CL57"/>
    <mergeCell ref="BL58:CL58"/>
    <mergeCell ref="BL59:CL59"/>
    <mergeCell ref="CK62:CK63"/>
    <mergeCell ref="CL62:CL63"/>
    <mergeCell ref="BR63:BT63"/>
    <mergeCell ref="BZ63:CB63"/>
    <mergeCell ref="CC63:CE63"/>
    <mergeCell ref="CF63:CH63"/>
    <mergeCell ref="BP62:BP63"/>
    <mergeCell ref="BQ62:BQ63"/>
    <mergeCell ref="BR62:BT62"/>
    <mergeCell ref="BV62:BV63"/>
    <mergeCell ref="BW62:BY63"/>
    <mergeCell ref="CJ62:CJ63"/>
    <mergeCell ref="CK64:CK65"/>
    <mergeCell ref="CL64:CL65"/>
    <mergeCell ref="BR65:BT65"/>
    <mergeCell ref="BW65:BY65"/>
    <mergeCell ref="CC65:CE65"/>
    <mergeCell ref="CF65:CH65"/>
    <mergeCell ref="BP64:BP65"/>
    <mergeCell ref="BQ64:BQ65"/>
    <mergeCell ref="BR64:BT64"/>
    <mergeCell ref="BV64:BV65"/>
    <mergeCell ref="BZ64:CB65"/>
    <mergeCell ref="CJ64:CJ65"/>
    <mergeCell ref="CK66:CK67"/>
    <mergeCell ref="CL66:CL67"/>
    <mergeCell ref="BR67:BT67"/>
    <mergeCell ref="BW67:BY67"/>
    <mergeCell ref="BZ67:CB67"/>
    <mergeCell ref="CF67:CH67"/>
    <mergeCell ref="BP66:BP67"/>
    <mergeCell ref="BQ66:BQ67"/>
    <mergeCell ref="BR66:BT66"/>
    <mergeCell ref="BV66:BV67"/>
    <mergeCell ref="CC66:CE67"/>
    <mergeCell ref="CJ66:CJ67"/>
    <mergeCell ref="BL70:CL70"/>
    <mergeCell ref="BQ71:BT71"/>
    <mergeCell ref="BU71:BV71"/>
    <mergeCell ref="BW71:BY71"/>
    <mergeCell ref="BZ71:CB71"/>
    <mergeCell ref="CC71:CE71"/>
    <mergeCell ref="CF71:CH71"/>
    <mergeCell ref="CK68:CK69"/>
    <mergeCell ref="CL68:CL69"/>
    <mergeCell ref="BR69:BT69"/>
    <mergeCell ref="BW69:BY69"/>
    <mergeCell ref="BZ69:CB69"/>
    <mergeCell ref="CC69:CE69"/>
    <mergeCell ref="BP68:BP69"/>
    <mergeCell ref="BQ68:BQ69"/>
    <mergeCell ref="BR68:BT68"/>
    <mergeCell ref="BV68:BV69"/>
    <mergeCell ref="CF68:CH69"/>
    <mergeCell ref="CJ68:CJ69"/>
    <mergeCell ref="CK72:CK73"/>
    <mergeCell ref="CL72:CL73"/>
    <mergeCell ref="BR73:BT73"/>
    <mergeCell ref="BZ73:CB73"/>
    <mergeCell ref="CC73:CE73"/>
    <mergeCell ref="CF73:CH73"/>
    <mergeCell ref="BP72:BP73"/>
    <mergeCell ref="BQ72:BQ73"/>
    <mergeCell ref="BR72:BT72"/>
    <mergeCell ref="BV72:BV73"/>
    <mergeCell ref="BW72:BY73"/>
    <mergeCell ref="CJ72:CJ73"/>
    <mergeCell ref="CK74:CK75"/>
    <mergeCell ref="CL74:CL75"/>
    <mergeCell ref="BR75:BT75"/>
    <mergeCell ref="BW75:BY75"/>
    <mergeCell ref="CC75:CE75"/>
    <mergeCell ref="CF75:CH75"/>
    <mergeCell ref="BP74:BP75"/>
    <mergeCell ref="BQ74:BQ75"/>
    <mergeCell ref="BR74:BT74"/>
    <mergeCell ref="BV74:BV75"/>
    <mergeCell ref="BZ74:CB75"/>
    <mergeCell ref="CJ74:CJ75"/>
    <mergeCell ref="CK76:CK77"/>
    <mergeCell ref="CL76:CL77"/>
    <mergeCell ref="BR77:BT77"/>
    <mergeCell ref="BW77:BY77"/>
    <mergeCell ref="BZ77:CB77"/>
    <mergeCell ref="CF77:CH77"/>
    <mergeCell ref="BP76:BP77"/>
    <mergeCell ref="BQ76:BQ77"/>
    <mergeCell ref="BR76:BT76"/>
    <mergeCell ref="BV76:BV77"/>
    <mergeCell ref="CC76:CE77"/>
    <mergeCell ref="CJ76:CJ77"/>
    <mergeCell ref="BM80:CL80"/>
    <mergeCell ref="BL81:CL81"/>
    <mergeCell ref="BQ82:BT82"/>
    <mergeCell ref="BU82:BV82"/>
    <mergeCell ref="BW82:BY82"/>
    <mergeCell ref="BZ82:CB82"/>
    <mergeCell ref="CC82:CE82"/>
    <mergeCell ref="CF82:CH82"/>
    <mergeCell ref="CK78:CK79"/>
    <mergeCell ref="CL78:CL79"/>
    <mergeCell ref="BR79:BT79"/>
    <mergeCell ref="BW79:BY79"/>
    <mergeCell ref="BZ79:CB79"/>
    <mergeCell ref="CC79:CE79"/>
    <mergeCell ref="BP78:BP79"/>
    <mergeCell ref="BQ78:BQ79"/>
    <mergeCell ref="BR78:BT78"/>
    <mergeCell ref="BV78:BV79"/>
    <mergeCell ref="CF78:CH79"/>
    <mergeCell ref="CJ78:CJ79"/>
    <mergeCell ref="CK83:CK84"/>
    <mergeCell ref="CL83:CL84"/>
    <mergeCell ref="BR84:BT84"/>
    <mergeCell ref="BZ84:CB84"/>
    <mergeCell ref="CC84:CE84"/>
    <mergeCell ref="CF84:CH84"/>
    <mergeCell ref="BP83:BP84"/>
    <mergeCell ref="BQ83:BQ84"/>
    <mergeCell ref="BR83:BT83"/>
    <mergeCell ref="BV83:BV84"/>
    <mergeCell ref="BW83:BY84"/>
    <mergeCell ref="CJ83:CJ84"/>
    <mergeCell ref="CK85:CK86"/>
    <mergeCell ref="CL85:CL86"/>
    <mergeCell ref="BR86:BT86"/>
    <mergeCell ref="BW86:BY86"/>
    <mergeCell ref="CC86:CE86"/>
    <mergeCell ref="CF86:CH86"/>
    <mergeCell ref="BP85:BP86"/>
    <mergeCell ref="BQ85:BQ86"/>
    <mergeCell ref="BR85:BT85"/>
    <mergeCell ref="BV85:BV86"/>
    <mergeCell ref="BZ85:CB86"/>
    <mergeCell ref="CJ85:CJ86"/>
    <mergeCell ref="CK87:CK88"/>
    <mergeCell ref="CL87:CL88"/>
    <mergeCell ref="BR88:BT88"/>
    <mergeCell ref="BW88:BY88"/>
    <mergeCell ref="BZ88:CB88"/>
    <mergeCell ref="CF88:CH88"/>
    <mergeCell ref="BP87:BP88"/>
    <mergeCell ref="BQ87:BQ88"/>
    <mergeCell ref="BR87:BT87"/>
    <mergeCell ref="BV87:BV88"/>
    <mergeCell ref="CC87:CE88"/>
    <mergeCell ref="CJ87:CJ88"/>
    <mergeCell ref="BL91:CL91"/>
    <mergeCell ref="BQ92:BT92"/>
    <mergeCell ref="BU92:BV92"/>
    <mergeCell ref="BW92:BY92"/>
    <mergeCell ref="BZ92:CB92"/>
    <mergeCell ref="CC92:CE92"/>
    <mergeCell ref="CF92:CH92"/>
    <mergeCell ref="CK89:CK90"/>
    <mergeCell ref="CL89:CL90"/>
    <mergeCell ref="BR90:BT90"/>
    <mergeCell ref="BW90:BY90"/>
    <mergeCell ref="BZ90:CB90"/>
    <mergeCell ref="CC90:CE90"/>
    <mergeCell ref="BP89:BP90"/>
    <mergeCell ref="BQ89:BQ90"/>
    <mergeCell ref="BR89:BT89"/>
    <mergeCell ref="BV89:BV90"/>
    <mergeCell ref="CF89:CH90"/>
    <mergeCell ref="CJ89:CJ90"/>
    <mergeCell ref="CK93:CK94"/>
    <mergeCell ref="CL93:CL94"/>
    <mergeCell ref="BR94:BT94"/>
    <mergeCell ref="BZ94:CB94"/>
    <mergeCell ref="CC94:CE94"/>
    <mergeCell ref="CF94:CH94"/>
    <mergeCell ref="BP93:BP94"/>
    <mergeCell ref="BQ93:BQ94"/>
    <mergeCell ref="BR93:BT93"/>
    <mergeCell ref="BV93:BV94"/>
    <mergeCell ref="BW93:BY94"/>
    <mergeCell ref="CJ93:CJ94"/>
    <mergeCell ref="CK95:CK96"/>
    <mergeCell ref="CL95:CL96"/>
    <mergeCell ref="BR96:BT96"/>
    <mergeCell ref="BW96:BY96"/>
    <mergeCell ref="CC96:CE96"/>
    <mergeCell ref="CF96:CH96"/>
    <mergeCell ref="BP95:BP96"/>
    <mergeCell ref="BQ95:BQ96"/>
    <mergeCell ref="BR95:BT95"/>
    <mergeCell ref="BV95:BV96"/>
    <mergeCell ref="BZ95:CB96"/>
    <mergeCell ref="CJ95:CJ96"/>
    <mergeCell ref="CK97:CK98"/>
    <mergeCell ref="CL97:CL98"/>
    <mergeCell ref="BR98:BT98"/>
    <mergeCell ref="BW98:BY98"/>
    <mergeCell ref="BZ98:CB98"/>
    <mergeCell ref="CF98:CH98"/>
    <mergeCell ref="BP97:BP98"/>
    <mergeCell ref="BQ97:BQ98"/>
    <mergeCell ref="BR97:BT97"/>
    <mergeCell ref="BV97:BV98"/>
    <mergeCell ref="CC97:CE98"/>
    <mergeCell ref="CJ97:CJ98"/>
    <mergeCell ref="BP102:CL102"/>
    <mergeCell ref="BP103:CL103"/>
    <mergeCell ref="CK99:CK100"/>
    <mergeCell ref="CL99:CL100"/>
    <mergeCell ref="BR100:BT100"/>
    <mergeCell ref="BW100:BY100"/>
    <mergeCell ref="BZ100:CB100"/>
    <mergeCell ref="CC100:CE100"/>
    <mergeCell ref="BP99:BP100"/>
    <mergeCell ref="BQ99:BQ100"/>
    <mergeCell ref="BR99:BT99"/>
    <mergeCell ref="BV99:BV100"/>
    <mergeCell ref="CF99:CH100"/>
    <mergeCell ref="CJ99:CJ100"/>
  </mergeCells>
  <conditionalFormatting sqref="CJ87:CK87 CJ85:CK85 CJ83:CK83 CJ89:CK89 CK84 CK86 CK88 CJ97:CK97 CJ95:CK95 CJ93:CK93 CJ99:CK99 CK94 CK96 CK98 CJ66:CK66 CJ64:CK64 CJ62:CK62 CJ68:CK68 CK63 CK65 CK67 CJ76:CK76 CJ74:CK74 CJ72:CK72 CJ78:CK78 CK73 CK75 CK77 CJ42:CK42 CJ40:CK40 CJ38:CK38 CJ44:CK44 CK39 CK41 CK43 CJ11 CK7:CK14 CJ7 CJ13 CJ9 CJ21:CK21 CJ19:CK19 CJ17:CK17 CJ23:CK23 CK18 CK20 CK22 CJ32:CK32 CJ30:CK30 CJ28:CK28 CJ34:CK34 CK29 CK31 CK33">
    <cfRule type="cellIs" dxfId="1" priority="1" stopIfTrue="1" operator="equal">
      <formula>0</formula>
    </cfRule>
  </conditionalFormatting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579"/>
  <sheetViews>
    <sheetView topLeftCell="BL1" zoomScale="90" zoomScaleNormal="90" workbookViewId="0">
      <selection activeCell="CM4" sqref="CM4"/>
    </sheetView>
  </sheetViews>
  <sheetFormatPr defaultColWidth="6.88671875" defaultRowHeight="11.1" customHeight="1" outlineLevelCol="4"/>
  <cols>
    <col min="1" max="1" width="13.5546875" style="1" hidden="1" customWidth="1" outlineLevel="2"/>
    <col min="2" max="2" width="15" style="2" hidden="1" customWidth="1" outlineLevel="3"/>
    <col min="3" max="3" width="8" style="2" hidden="1" customWidth="1" outlineLevel="3"/>
    <col min="4" max="4" width="3.6640625" style="2" hidden="1" customWidth="1" outlineLevel="3"/>
    <col min="5" max="18" width="3.6640625" style="169" hidden="1" customWidth="1" outlineLevel="3"/>
    <col min="19" max="35" width="2" style="169" hidden="1" customWidth="1" outlineLevel="4"/>
    <col min="36" max="36" width="2.44140625" style="169" hidden="1" customWidth="1" outlineLevel="4"/>
    <col min="37" max="38" width="2.5546875" style="169" hidden="1" customWidth="1" outlineLevel="4"/>
    <col min="39" max="39" width="3" style="169" hidden="1" customWidth="1" outlineLevel="4"/>
    <col min="40" max="40" width="2.5546875" style="169" hidden="1" customWidth="1" outlineLevel="4"/>
    <col min="41" max="41" width="3" style="3" hidden="1" customWidth="1" outlineLevel="4"/>
    <col min="42" max="42" width="2.5546875" style="2" hidden="1" customWidth="1" outlineLevel="4"/>
    <col min="43" max="43" width="3" style="2" hidden="1" customWidth="1" outlineLevel="4"/>
    <col min="44" max="44" width="7.6640625" style="2" hidden="1" customWidth="1" outlineLevel="4"/>
    <col min="45" max="45" width="21" style="2" hidden="1" customWidth="1" outlineLevel="4"/>
    <col min="46" max="47" width="2.44140625" style="2" hidden="1" customWidth="1" outlineLevel="4"/>
    <col min="48" max="49" width="2.5546875" style="169" hidden="1" customWidth="1" outlineLevel="4"/>
    <col min="50" max="50" width="3" style="169" hidden="1" customWidth="1" outlineLevel="4"/>
    <col min="51" max="51" width="2.5546875" style="169" hidden="1" customWidth="1" outlineLevel="4"/>
    <col min="52" max="52" width="3" style="3" hidden="1" customWidth="1" outlineLevel="4"/>
    <col min="53" max="53" width="2.5546875" style="2" hidden="1" customWidth="1" outlineLevel="4"/>
    <col min="54" max="54" width="2.88671875" style="2" hidden="1" customWidth="1" outlineLevel="4"/>
    <col min="55" max="55" width="7.6640625" style="2" hidden="1" customWidth="1" outlineLevel="4"/>
    <col min="56" max="56" width="15.44140625" style="2" hidden="1" customWidth="1" outlineLevel="4"/>
    <col min="57" max="58" width="6.6640625" style="169" hidden="1" customWidth="1" outlineLevel="4"/>
    <col min="59" max="60" width="6.6640625" style="2" hidden="1" customWidth="1" outlineLevel="4"/>
    <col min="61" max="61" width="2.6640625" style="10" hidden="1" customWidth="1" outlineLevel="3" collapsed="1"/>
    <col min="62" max="62" width="2" style="11" hidden="1" customWidth="1" outlineLevel="3"/>
    <col min="63" max="63" width="2.44140625" style="2" hidden="1" customWidth="1" outlineLevel="2" collapsed="1"/>
    <col min="64" max="64" width="4.6640625" style="2" customWidth="1" outlineLevel="1" collapsed="1"/>
    <col min="65" max="65" width="5.6640625" style="2" customWidth="1" outlineLevel="1"/>
    <col min="66" max="66" width="5.5546875" style="2" customWidth="1" outlineLevel="1"/>
    <col min="67" max="67" width="4.33203125" style="2" customWidth="1" outlineLevel="1"/>
    <col min="68" max="68" width="2.33203125" style="60" customWidth="1"/>
    <col min="69" max="69" width="3.5546875" style="60" hidden="1" customWidth="1" outlineLevel="1"/>
    <col min="70" max="70" width="8.5546875" style="60" customWidth="1" collapsed="1"/>
    <col min="71" max="72" width="8.5546875" style="60" customWidth="1"/>
    <col min="73" max="73" width="0.33203125" style="60" hidden="1" customWidth="1"/>
    <col min="74" max="74" width="0.109375" style="60" hidden="1" customWidth="1"/>
    <col min="75" max="75" width="1.109375" style="60" customWidth="1"/>
    <col min="76" max="76" width="7.6640625" style="61" customWidth="1"/>
    <col min="77" max="78" width="1.109375" style="61" customWidth="1"/>
    <col min="79" max="79" width="7.6640625" style="61" customWidth="1"/>
    <col min="80" max="81" width="1.109375" style="61" customWidth="1"/>
    <col min="82" max="82" width="7.6640625" style="61" customWidth="1"/>
    <col min="83" max="84" width="1.109375" style="61" customWidth="1"/>
    <col min="85" max="85" width="7.6640625" style="61" customWidth="1"/>
    <col min="86" max="86" width="1.109375" style="61" customWidth="1"/>
    <col min="87" max="87" width="0.88671875" style="61" customWidth="1"/>
    <col min="88" max="91" width="4.33203125" style="2" customWidth="1"/>
    <col min="92" max="92" width="6.88671875" style="2"/>
    <col min="93" max="93" width="8" style="2" bestFit="1" customWidth="1"/>
    <col min="94" max="16384" width="6.88671875" style="2"/>
  </cols>
  <sheetData>
    <row r="1" spans="1:96" ht="18">
      <c r="AP1" s="4"/>
      <c r="AQ1" s="4"/>
      <c r="AR1" s="4" t="e">
        <f>SUM(AR2:AR65462)</f>
        <v>#VALUE!</v>
      </c>
      <c r="AS1" s="4"/>
      <c r="AT1" s="4"/>
      <c r="AU1" s="4"/>
      <c r="BA1" s="4"/>
      <c r="BB1" s="4"/>
      <c r="BC1" s="4">
        <f>SUM(BC2:BC65462)</f>
        <v>32</v>
      </c>
      <c r="BD1" s="4"/>
      <c r="BE1" s="4"/>
      <c r="BF1" s="4"/>
      <c r="BG1" s="4"/>
      <c r="BH1" s="4"/>
      <c r="BI1" s="5"/>
      <c r="BJ1" s="5"/>
      <c r="BK1" s="4"/>
      <c r="BL1" s="302" t="s">
        <v>13</v>
      </c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6"/>
      <c r="CN1" s="6"/>
    </row>
    <row r="2" spans="1:96" ht="17.399999999999999">
      <c r="AP2" s="4"/>
      <c r="AQ2" s="4"/>
      <c r="AR2" s="4"/>
      <c r="AS2" s="4"/>
      <c r="AT2" s="4"/>
      <c r="AU2" s="4"/>
      <c r="BA2" s="4"/>
      <c r="BB2" s="4"/>
      <c r="BC2" s="4"/>
      <c r="BD2" s="4"/>
      <c r="BE2" s="4"/>
      <c r="BF2" s="4"/>
      <c r="BG2" s="4"/>
      <c r="BH2" s="4"/>
      <c r="BI2" s="5"/>
      <c r="BJ2" s="5"/>
      <c r="BK2" s="4"/>
      <c r="BL2" s="229" t="s">
        <v>14</v>
      </c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7"/>
      <c r="CN2" s="7"/>
    </row>
    <row r="3" spans="1:96" ht="17.399999999999999">
      <c r="AP3" s="4"/>
      <c r="AQ3" s="4"/>
      <c r="AR3" s="4"/>
      <c r="AS3" s="4"/>
      <c r="AT3" s="4"/>
      <c r="AU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4"/>
      <c r="BL3" s="230" t="s">
        <v>167</v>
      </c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7"/>
      <c r="CN3" s="7"/>
    </row>
    <row r="4" spans="1:96" ht="17.399999999999999">
      <c r="Z4" s="8"/>
      <c r="AP4" s="4"/>
      <c r="AQ4" s="4"/>
      <c r="AR4" s="4"/>
      <c r="AS4" s="4"/>
      <c r="AT4" s="4"/>
      <c r="AU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4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9"/>
      <c r="CN4" s="9"/>
    </row>
    <row r="5" spans="1:96" ht="16.2">
      <c r="Z5" s="8"/>
      <c r="BL5" s="289" t="str">
        <f>C6</f>
        <v>Мужчины. 1-4 места</v>
      </c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</row>
    <row r="6" spans="1:96" ht="14.4">
      <c r="A6" s="12">
        <v>1</v>
      </c>
      <c r="B6" s="13">
        <v>4</v>
      </c>
      <c r="C6" s="14" t="s">
        <v>218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>
        <v>1</v>
      </c>
      <c r="Z6" s="8"/>
      <c r="AR6" s="17" t="e">
        <f>IF(B7=0,0,(IF(B8=0,1,IF(B9=0,2,IF(B10=0,3,IF(B10&gt;0,4))))))</f>
        <v>#VALUE!</v>
      </c>
      <c r="BC6" s="17">
        <f>IF(BE6=15,3,IF(BE6&gt;15,4))</f>
        <v>4</v>
      </c>
      <c r="BE6" s="18">
        <f>SUM(BE7,BE9,BE11,BE13)</f>
        <v>18</v>
      </c>
      <c r="BF6" s="18">
        <f>SUM(BF7,BF9,BF11,BF13)</f>
        <v>10</v>
      </c>
      <c r="BK6" s="19"/>
      <c r="BL6" s="20" t="s">
        <v>6</v>
      </c>
      <c r="BM6" s="21" t="s">
        <v>7</v>
      </c>
      <c r="BN6" s="21" t="s">
        <v>8</v>
      </c>
      <c r="BO6" s="22" t="s">
        <v>9</v>
      </c>
      <c r="BP6" s="105" t="s">
        <v>10</v>
      </c>
      <c r="BQ6" s="290" t="s">
        <v>11</v>
      </c>
      <c r="BR6" s="290"/>
      <c r="BS6" s="290"/>
      <c r="BT6" s="290"/>
      <c r="BU6" s="291" t="s">
        <v>12</v>
      </c>
      <c r="BV6" s="291"/>
      <c r="BW6" s="292">
        <v>1</v>
      </c>
      <c r="BX6" s="292"/>
      <c r="BY6" s="292"/>
      <c r="BZ6" s="292">
        <v>2</v>
      </c>
      <c r="CA6" s="292"/>
      <c r="CB6" s="292"/>
      <c r="CC6" s="292">
        <v>3</v>
      </c>
      <c r="CD6" s="292"/>
      <c r="CE6" s="292"/>
      <c r="CF6" s="292">
        <v>4</v>
      </c>
      <c r="CG6" s="292"/>
      <c r="CH6" s="292"/>
      <c r="CI6" s="106"/>
      <c r="CJ6" s="170" t="s">
        <v>1</v>
      </c>
      <c r="CK6" s="170" t="s">
        <v>2</v>
      </c>
      <c r="CL6" s="170" t="s">
        <v>3</v>
      </c>
    </row>
    <row r="7" spans="1:96" ht="14.4">
      <c r="A7" s="23">
        <v>1</v>
      </c>
      <c r="B7" s="24" t="e">
        <v>#VALUE!</v>
      </c>
      <c r="C7" s="25">
        <v>1</v>
      </c>
      <c r="D7" s="25">
        <v>3</v>
      </c>
      <c r="E7" s="26">
        <v>13</v>
      </c>
      <c r="F7" s="27">
        <v>11</v>
      </c>
      <c r="G7" s="28">
        <v>11</v>
      </c>
      <c r="H7" s="29">
        <v>6</v>
      </c>
      <c r="I7" s="26">
        <v>11</v>
      </c>
      <c r="J7" s="27">
        <v>8</v>
      </c>
      <c r="K7" s="28"/>
      <c r="L7" s="29"/>
      <c r="M7" s="26"/>
      <c r="N7" s="27"/>
      <c r="O7" s="28"/>
      <c r="P7" s="29"/>
      <c r="Q7" s="26"/>
      <c r="R7" s="27"/>
      <c r="S7" s="30">
        <f t="shared" ref="S7:S12" si="0">IF(E7="wo",0,IF(F7="wo",1,IF(E7&gt;F7,1,0)))</f>
        <v>1</v>
      </c>
      <c r="T7" s="30">
        <f t="shared" ref="T7:T12" si="1">IF(E7="wo",1,IF(F7="wo",0,IF(F7&gt;E7,1,0)))</f>
        <v>0</v>
      </c>
      <c r="U7" s="30">
        <f t="shared" ref="U7:U12" si="2">IF(G7="wo",0,IF(H7="wo",1,IF(G7&gt;H7,1,0)))</f>
        <v>1</v>
      </c>
      <c r="V7" s="30">
        <f t="shared" ref="V7:V12" si="3">IF(G7="wo",1,IF(H7="wo",0,IF(H7&gt;G7,1,0)))</f>
        <v>0</v>
      </c>
      <c r="W7" s="30">
        <f t="shared" ref="W7:W12" si="4">IF(I7="wo",0,IF(J7="wo",1,IF(I7&gt;J7,1,0)))</f>
        <v>1</v>
      </c>
      <c r="X7" s="30">
        <f t="shared" ref="X7:X12" si="5">IF(I7="wo",1,IF(J7="wo",0,IF(J7&gt;I7,1,0)))</f>
        <v>0</v>
      </c>
      <c r="Y7" s="30">
        <f t="shared" ref="Y7:Y12" si="6">IF(K7="wo",0,IF(L7="wo",1,IF(K7&gt;L7,1,0)))</f>
        <v>0</v>
      </c>
      <c r="Z7" s="30">
        <f t="shared" ref="Z7:Z12" si="7">IF(K7="wo",1,IF(L7="wo",0,IF(L7&gt;K7,1,0)))</f>
        <v>0</v>
      </c>
      <c r="AA7" s="30">
        <f t="shared" ref="AA7:AA12" si="8">IF(M7="wo",0,IF(N7="wo",1,IF(M7&gt;N7,1,0)))</f>
        <v>0</v>
      </c>
      <c r="AB7" s="30">
        <f t="shared" ref="AB7:AB12" si="9">IF(M7="wo",1,IF(N7="wo",0,IF(N7&gt;M7,1,0)))</f>
        <v>0</v>
      </c>
      <c r="AC7" s="30">
        <f t="shared" ref="AC7:AC12" si="10">IF(O7="wo",0,IF(P7="wo",1,IF(O7&gt;P7,1,0)))</f>
        <v>0</v>
      </c>
      <c r="AD7" s="30">
        <f t="shared" ref="AD7:AD12" si="11">IF(O7="wo",1,IF(P7="wo",0,IF(P7&gt;O7,1,0)))</f>
        <v>0</v>
      </c>
      <c r="AE7" s="30">
        <f t="shared" ref="AE7:AE12" si="12">IF(Q7="wo",0,IF(R7="wo",1,IF(Q7&gt;R7,1,0)))</f>
        <v>0</v>
      </c>
      <c r="AF7" s="30">
        <f t="shared" ref="AF7:AF12" si="13">IF(Q7="wo",1,IF(R7="wo",0,IF(R7&gt;Q7,1,0)))</f>
        <v>0</v>
      </c>
      <c r="AG7" s="31">
        <f t="shared" ref="AG7:AH12" si="14">IF(E7="wo","wo",+S7+U7+W7+Y7+AA7+AC7+AE7)</f>
        <v>3</v>
      </c>
      <c r="AH7" s="31">
        <f t="shared" si="14"/>
        <v>0</v>
      </c>
      <c r="AI7" s="32">
        <f t="shared" ref="AI7:AI12" si="15">IF(E7="",0,IF(E7="wo",0,IF(F7="wo",2,IF(AG7=AH7,0,IF(AG7&gt;AH7,2,1)))))</f>
        <v>2</v>
      </c>
      <c r="AJ7" s="32">
        <f t="shared" ref="AJ7:AJ12" si="16">IF(F7="",0,IF(F7="wo",0,IF(E7="wo",2,IF(AH7=AG7,0,IF(AH7&gt;AG7,2,1)))))</f>
        <v>1</v>
      </c>
      <c r="AK7" s="33">
        <f t="shared" ref="AK7:AK12" si="17">IF(E7="","",IF(E7="wo",0,IF(F7="wo",0,IF(E7=F7,"ERROR",IF(E7&gt;F7,F7,-1*E7)))))</f>
        <v>11</v>
      </c>
      <c r="AL7" s="33">
        <f t="shared" ref="AL7:AL12" si="18">IF(G7="","",IF(G7="wo",0,IF(H7="wo",0,IF(G7=H7,"ERROR",IF(G7&gt;H7,H7,-1*G7)))))</f>
        <v>6</v>
      </c>
      <c r="AM7" s="33">
        <f t="shared" ref="AM7:AM12" si="19">IF(I7="","",IF(I7="wo",0,IF(J7="wo",0,IF(I7=J7,"ERROR",IF(I7&gt;J7,J7,-1*I7)))))</f>
        <v>8</v>
      </c>
      <c r="AN7" s="33" t="str">
        <f t="shared" ref="AN7:AN12" si="20">IF(K7="","",IF(K7="wo",0,IF(L7="wo",0,IF(K7=L7,"ERROR",IF(K7&gt;L7,L7,-1*K7)))))</f>
        <v/>
      </c>
      <c r="AO7" s="33" t="str">
        <f t="shared" ref="AO7:AO12" si="21">IF(M7="","",IF(M7="wo",0,IF(N7="wo",0,IF(M7=N7,"ERROR",IF(M7&gt;N7,N7,-1*M7)))))</f>
        <v/>
      </c>
      <c r="AP7" s="33" t="str">
        <f t="shared" ref="AP7:AP12" si="22">IF(O7="","",IF(O7="wo",0,IF(P7="wo",0,IF(O7=P7,"ERROR",IF(O7&gt;P7,P7,-1*O7)))))</f>
        <v/>
      </c>
      <c r="AQ7" s="33" t="str">
        <f t="shared" ref="AQ7:AQ12" si="23">IF(Q7="","",IF(Q7="wo",0,IF(R7="wo",0,IF(Q7=R7,"ERROR",IF(Q7&gt;R7,R7,-1*Q7)))))</f>
        <v/>
      </c>
      <c r="AR7" s="34" t="str">
        <f t="shared" ref="AR7:AR12" si="24">CONCATENATE(AG7," - ",AH7)</f>
        <v>3 - 0</v>
      </c>
      <c r="AS7" s="35" t="str">
        <f t="shared" ref="AS7:AS12" si="25">IF(E7="","",(IF(K7="",AK7&amp;","&amp;AL7&amp;","&amp;AM7,IF(M7="",AK7&amp;","&amp;AL7&amp;","&amp;AM7&amp;","&amp;AN7,IF(O7="",AK7&amp;","&amp;AL7&amp;","&amp;AM7&amp;","&amp;AN7&amp;","&amp;AO7,IF(Q7="",AK7&amp;","&amp;AL7&amp;","&amp;AM7&amp;","&amp;AN7&amp;","&amp;AO7&amp;","&amp;AP7,AK7&amp;","&amp;AL7&amp;","&amp;AM7&amp;","&amp;AN7&amp;","&amp;AO7&amp;","&amp;AP7&amp;","&amp;AQ7))))))</f>
        <v>11,6,8</v>
      </c>
      <c r="AT7" s="32">
        <f t="shared" ref="AT7:AT12" si="26">IF(F7="",0,IF(F7="wo",0,IF(E7="wo",2,IF(AH7=AG7,0,IF(AH7&gt;AG7,2,1)))))</f>
        <v>1</v>
      </c>
      <c r="AU7" s="32">
        <f t="shared" ref="AU7:AU12" si="27">IF(E7="",0,IF(E7="wo",0,IF(F7="wo",2,IF(AG7=AH7,0,IF(AG7&gt;AH7,2,1)))))</f>
        <v>2</v>
      </c>
      <c r="AV7" s="33">
        <f t="shared" ref="AV7:AV12" si="28">IF(F7="","",IF(F7="wo",0,IF(E7="wo",0,IF(F7=E7,"ERROR",IF(F7&gt;E7,E7,-1*F7)))))</f>
        <v>-11</v>
      </c>
      <c r="AW7" s="33">
        <f t="shared" ref="AW7:AW12" si="29">IF(H7="","",IF(H7="wo",0,IF(G7="wo",0,IF(H7=G7,"ERROR",IF(H7&gt;G7,G7,-1*H7)))))</f>
        <v>-6</v>
      </c>
      <c r="AX7" s="33">
        <f t="shared" ref="AX7:AX12" si="30">IF(J7="","",IF(J7="wo",0,IF(I7="wo",0,IF(J7=I7,"ERROR",IF(J7&gt;I7,I7,-1*J7)))))</f>
        <v>-8</v>
      </c>
      <c r="AY7" s="33" t="str">
        <f t="shared" ref="AY7:AY12" si="31">IF(L7="","",IF(L7="wo",0,IF(K7="wo",0,IF(L7=K7,"ERROR",IF(L7&gt;K7,K7,-1*L7)))))</f>
        <v/>
      </c>
      <c r="AZ7" s="33" t="str">
        <f t="shared" ref="AZ7:AZ12" si="32">IF(N7="","",IF(N7="wo",0,IF(M7="wo",0,IF(N7=M7,"ERROR",IF(N7&gt;M7,M7,-1*N7)))))</f>
        <v/>
      </c>
      <c r="BA7" s="33" t="str">
        <f t="shared" ref="BA7:BA12" si="33">IF(P7="","",IF(P7="wo",0,IF(O7="wo",0,IF(P7=O7,"ERROR",IF(P7&gt;O7,O7,-1*P7)))))</f>
        <v/>
      </c>
      <c r="BB7" s="33" t="str">
        <f t="shared" ref="BB7:BB12" si="34">IF(R7="","",IF(R7="wo",0,IF(Q7="wo",0,IF(R7=Q7,"ERROR",IF(R7&gt;Q7,Q7,-1*R7)))))</f>
        <v/>
      </c>
      <c r="BC7" s="34" t="str">
        <f t="shared" ref="BC7:BC12" si="35">CONCATENATE(AH7," - ",AG7)</f>
        <v>0 - 3</v>
      </c>
      <c r="BD7" s="35" t="str">
        <f t="shared" ref="BD7:BD12" si="36">IF(E7="","",(IF(K7="",AV7&amp;", "&amp;AW7&amp;", "&amp;AX7,IF(M7="",AV7&amp;","&amp;AW7&amp;","&amp;AX7&amp;","&amp;AY7,IF(O7="",AV7&amp;","&amp;AW7&amp;","&amp;AX7&amp;","&amp;AY7&amp;","&amp;AZ7,IF(Q7="",AV7&amp;","&amp;AW7&amp;","&amp;AX7&amp;","&amp;AY7&amp;","&amp;AZ7&amp;","&amp;BA7,AV7&amp;","&amp;AW7&amp;","&amp;AX7&amp;","&amp;AY7&amp;","&amp;AZ7&amp;","&amp;BA7&amp;","&amp;BB7))))))</f>
        <v>-11, -6, -8</v>
      </c>
      <c r="BE7" s="36">
        <f>SUMIF(C7:C14,1,AI7:AI14)+SUMIF(D7:D14,1,AJ7:AJ14)</f>
        <v>6</v>
      </c>
      <c r="BF7" s="36">
        <f>IF(BE7&lt;&gt;0,RANK(BE7,BE7:BE13),"")</f>
        <v>1</v>
      </c>
      <c r="BG7" s="37" t="e">
        <f>SUMIF(A7:A10,C7,B7:B10)</f>
        <v>#VALUE!</v>
      </c>
      <c r="BH7" s="38" t="e">
        <f>SUMIF(A7:A10,D7,B7:B10)</f>
        <v>#VALUE!</v>
      </c>
      <c r="BI7" s="10">
        <v>1</v>
      </c>
      <c r="BJ7" s="11">
        <f>1*A6</f>
        <v>1</v>
      </c>
      <c r="BK7" s="39">
        <v>1</v>
      </c>
      <c r="BL7" s="62" t="str">
        <f t="shared" ref="BL7:BL8" si="37">CONCATENATE(C7," ","-"," ",D7)</f>
        <v>1 - 3</v>
      </c>
      <c r="BM7" s="40"/>
      <c r="BN7" s="41"/>
      <c r="BO7" s="42"/>
      <c r="BP7" s="280">
        <v>1</v>
      </c>
      <c r="BQ7" s="281" t="e">
        <f>B7</f>
        <v>#VALUE!</v>
      </c>
      <c r="BR7" s="283" t="s">
        <v>73</v>
      </c>
      <c r="BS7" s="283"/>
      <c r="BT7" s="283"/>
      <c r="BU7" s="101" t="e">
        <v>#VALUE!</v>
      </c>
      <c r="BV7" s="285" t="e">
        <v>#VALUE!</v>
      </c>
      <c r="BW7" s="286"/>
      <c r="BX7" s="287"/>
      <c r="BY7" s="288"/>
      <c r="BZ7" s="97"/>
      <c r="CA7" s="48">
        <f>IF(AG11&lt;AH11,AI11,IF(AH11&lt;AG11,AI11," "))</f>
        <v>2</v>
      </c>
      <c r="CB7" s="100"/>
      <c r="CC7" s="104"/>
      <c r="CD7" s="48">
        <f>IF(AG7&lt;AH7,AI7,IF(AH7&lt;AG7,AI7," "))</f>
        <v>2</v>
      </c>
      <c r="CE7" s="103"/>
      <c r="CF7" s="104"/>
      <c r="CG7" s="48">
        <f>IF(AG9&lt;AH9,AI9,IF(AH9&lt;AG9,AI9," "))</f>
        <v>2</v>
      </c>
      <c r="CH7" s="103"/>
      <c r="CI7" s="107"/>
      <c r="CJ7" s="273">
        <f>BE7</f>
        <v>6</v>
      </c>
      <c r="CK7" s="251"/>
      <c r="CL7" s="252">
        <v>1</v>
      </c>
      <c r="CO7" s="304"/>
      <c r="CP7" s="304"/>
      <c r="CQ7" s="304"/>
      <c r="CR7" s="169"/>
    </row>
    <row r="8" spans="1:96" ht="14.4">
      <c r="A8" s="23">
        <v>2</v>
      </c>
      <c r="B8" s="24" t="e">
        <v>#VALUE!</v>
      </c>
      <c r="C8" s="25">
        <v>2</v>
      </c>
      <c r="D8" s="25">
        <v>4</v>
      </c>
      <c r="E8" s="26">
        <v>-11</v>
      </c>
      <c r="F8" s="27">
        <v>13</v>
      </c>
      <c r="G8" s="28">
        <v>11</v>
      </c>
      <c r="H8" s="29">
        <v>7</v>
      </c>
      <c r="I8" s="26">
        <v>11</v>
      </c>
      <c r="J8" s="27">
        <v>9</v>
      </c>
      <c r="K8" s="28">
        <v>11</v>
      </c>
      <c r="L8" s="29">
        <v>8</v>
      </c>
      <c r="M8" s="26"/>
      <c r="N8" s="27"/>
      <c r="O8" s="28"/>
      <c r="P8" s="29"/>
      <c r="Q8" s="26"/>
      <c r="R8" s="27"/>
      <c r="S8" s="30">
        <f t="shared" si="0"/>
        <v>0</v>
      </c>
      <c r="T8" s="30">
        <f t="shared" si="1"/>
        <v>1</v>
      </c>
      <c r="U8" s="30">
        <f t="shared" si="2"/>
        <v>1</v>
      </c>
      <c r="V8" s="30">
        <f t="shared" si="3"/>
        <v>0</v>
      </c>
      <c r="W8" s="30">
        <f t="shared" si="4"/>
        <v>1</v>
      </c>
      <c r="X8" s="30">
        <f t="shared" si="5"/>
        <v>0</v>
      </c>
      <c r="Y8" s="30">
        <f t="shared" si="6"/>
        <v>1</v>
      </c>
      <c r="Z8" s="30">
        <f t="shared" si="7"/>
        <v>0</v>
      </c>
      <c r="AA8" s="30">
        <f t="shared" si="8"/>
        <v>0</v>
      </c>
      <c r="AB8" s="30">
        <f t="shared" si="9"/>
        <v>0</v>
      </c>
      <c r="AC8" s="30">
        <f t="shared" si="10"/>
        <v>0</v>
      </c>
      <c r="AD8" s="30">
        <f t="shared" si="11"/>
        <v>0</v>
      </c>
      <c r="AE8" s="30">
        <f t="shared" si="12"/>
        <v>0</v>
      </c>
      <c r="AF8" s="30">
        <f t="shared" si="13"/>
        <v>0</v>
      </c>
      <c r="AG8" s="31">
        <f t="shared" si="14"/>
        <v>3</v>
      </c>
      <c r="AH8" s="31">
        <f t="shared" si="14"/>
        <v>1</v>
      </c>
      <c r="AI8" s="32">
        <f t="shared" si="15"/>
        <v>2</v>
      </c>
      <c r="AJ8" s="32">
        <f t="shared" si="16"/>
        <v>1</v>
      </c>
      <c r="AK8" s="33">
        <f t="shared" si="17"/>
        <v>11</v>
      </c>
      <c r="AL8" s="33">
        <f t="shared" si="18"/>
        <v>7</v>
      </c>
      <c r="AM8" s="33">
        <f t="shared" si="19"/>
        <v>9</v>
      </c>
      <c r="AN8" s="33">
        <f t="shared" si="20"/>
        <v>8</v>
      </c>
      <c r="AO8" s="33" t="str">
        <f t="shared" si="21"/>
        <v/>
      </c>
      <c r="AP8" s="33" t="str">
        <f t="shared" si="22"/>
        <v/>
      </c>
      <c r="AQ8" s="33" t="str">
        <f t="shared" si="23"/>
        <v/>
      </c>
      <c r="AR8" s="34" t="str">
        <f t="shared" si="24"/>
        <v>3 - 1</v>
      </c>
      <c r="AS8" s="35" t="str">
        <f t="shared" si="25"/>
        <v>11,7,9,8</v>
      </c>
      <c r="AT8" s="32">
        <f t="shared" si="26"/>
        <v>1</v>
      </c>
      <c r="AU8" s="32">
        <f t="shared" si="27"/>
        <v>2</v>
      </c>
      <c r="AV8" s="33">
        <f t="shared" si="28"/>
        <v>-11</v>
      </c>
      <c r="AW8" s="33">
        <f t="shared" si="29"/>
        <v>-7</v>
      </c>
      <c r="AX8" s="33">
        <f t="shared" si="30"/>
        <v>-9</v>
      </c>
      <c r="AY8" s="33">
        <f t="shared" si="31"/>
        <v>-8</v>
      </c>
      <c r="AZ8" s="33" t="str">
        <f t="shared" si="32"/>
        <v/>
      </c>
      <c r="BA8" s="33" t="str">
        <f t="shared" si="33"/>
        <v/>
      </c>
      <c r="BB8" s="33" t="str">
        <f t="shared" si="34"/>
        <v/>
      </c>
      <c r="BC8" s="34" t="str">
        <f t="shared" si="35"/>
        <v>1 - 3</v>
      </c>
      <c r="BD8" s="35" t="str">
        <f t="shared" si="36"/>
        <v>-11,-7,-9,-8</v>
      </c>
      <c r="BE8" s="44"/>
      <c r="BF8" s="44"/>
      <c r="BG8" s="37" t="e">
        <f>SUMIF(A7:A10,C8,B7:B10)</f>
        <v>#VALUE!</v>
      </c>
      <c r="BH8" s="38" t="e">
        <f>SUMIF(A7:A10,D8,B7:B10)</f>
        <v>#VALUE!</v>
      </c>
      <c r="BI8" s="10">
        <v>1</v>
      </c>
      <c r="BJ8" s="11">
        <f>1+BJ7</f>
        <v>2</v>
      </c>
      <c r="BK8" s="39">
        <v>1</v>
      </c>
      <c r="BL8" s="62" t="str">
        <f t="shared" si="37"/>
        <v>2 - 4</v>
      </c>
      <c r="BM8" s="40"/>
      <c r="BN8" s="41"/>
      <c r="BO8" s="42"/>
      <c r="BP8" s="280"/>
      <c r="BQ8" s="274"/>
      <c r="BR8" s="283" t="s">
        <v>74</v>
      </c>
      <c r="BS8" s="283"/>
      <c r="BT8" s="283"/>
      <c r="BU8" s="45" t="e">
        <v>#VALUE!</v>
      </c>
      <c r="BV8" s="275"/>
      <c r="BW8" s="270"/>
      <c r="BX8" s="271"/>
      <c r="BY8" s="272"/>
      <c r="BZ8" s="277" t="str">
        <f>IF(AI11&lt;AJ11,AR11,IF(AJ11&lt;AI11,AS11," "))</f>
        <v>11,8,-7,-7,10</v>
      </c>
      <c r="CA8" s="277"/>
      <c r="CB8" s="277"/>
      <c r="CC8" s="256" t="str">
        <f>IF(AI7&lt;AJ7,AR7,IF(AJ7&lt;AI7,AS7," "))</f>
        <v>11,6,8</v>
      </c>
      <c r="CD8" s="257"/>
      <c r="CE8" s="258"/>
      <c r="CF8" s="256" t="str">
        <f>IF(AI9&lt;AJ9,AR9,IF(AJ9&lt;AI9,AS9," "))</f>
        <v>9,-9,-8,4,9</v>
      </c>
      <c r="CG8" s="257"/>
      <c r="CH8" s="258"/>
      <c r="CI8" s="108"/>
      <c r="CJ8" s="273"/>
      <c r="CK8" s="251"/>
      <c r="CL8" s="252"/>
      <c r="CO8" s="304"/>
      <c r="CP8" s="304"/>
      <c r="CQ8" s="304"/>
      <c r="CR8" s="169"/>
    </row>
    <row r="9" spans="1:96" ht="14.4">
      <c r="A9" s="23">
        <v>3</v>
      </c>
      <c r="B9" s="24" t="e">
        <v>#VALUE!</v>
      </c>
      <c r="C9" s="25">
        <v>1</v>
      </c>
      <c r="D9" s="25">
        <v>4</v>
      </c>
      <c r="E9" s="26">
        <v>11</v>
      </c>
      <c r="F9" s="27">
        <v>9</v>
      </c>
      <c r="G9" s="28">
        <v>9</v>
      </c>
      <c r="H9" s="29">
        <v>11</v>
      </c>
      <c r="I9" s="26">
        <v>8</v>
      </c>
      <c r="J9" s="27">
        <v>11</v>
      </c>
      <c r="K9" s="28">
        <v>11</v>
      </c>
      <c r="L9" s="29">
        <v>4</v>
      </c>
      <c r="M9" s="26">
        <v>11</v>
      </c>
      <c r="N9" s="27">
        <v>9</v>
      </c>
      <c r="O9" s="28"/>
      <c r="P9" s="29"/>
      <c r="Q9" s="26"/>
      <c r="R9" s="27"/>
      <c r="S9" s="30">
        <f t="shared" si="0"/>
        <v>1</v>
      </c>
      <c r="T9" s="30">
        <f t="shared" si="1"/>
        <v>0</v>
      </c>
      <c r="U9" s="30">
        <f t="shared" si="2"/>
        <v>0</v>
      </c>
      <c r="V9" s="30">
        <f t="shared" si="3"/>
        <v>1</v>
      </c>
      <c r="W9" s="30">
        <f t="shared" si="4"/>
        <v>0</v>
      </c>
      <c r="X9" s="30">
        <f t="shared" si="5"/>
        <v>1</v>
      </c>
      <c r="Y9" s="30">
        <f t="shared" si="6"/>
        <v>1</v>
      </c>
      <c r="Z9" s="30">
        <f t="shared" si="7"/>
        <v>0</v>
      </c>
      <c r="AA9" s="30">
        <f t="shared" si="8"/>
        <v>1</v>
      </c>
      <c r="AB9" s="30">
        <f t="shared" si="9"/>
        <v>0</v>
      </c>
      <c r="AC9" s="30">
        <f t="shared" si="10"/>
        <v>0</v>
      </c>
      <c r="AD9" s="30">
        <f t="shared" si="11"/>
        <v>0</v>
      </c>
      <c r="AE9" s="30">
        <f t="shared" si="12"/>
        <v>0</v>
      </c>
      <c r="AF9" s="30">
        <f t="shared" si="13"/>
        <v>0</v>
      </c>
      <c r="AG9" s="31">
        <f t="shared" si="14"/>
        <v>3</v>
      </c>
      <c r="AH9" s="31">
        <f t="shared" si="14"/>
        <v>2</v>
      </c>
      <c r="AI9" s="32">
        <f t="shared" si="15"/>
        <v>2</v>
      </c>
      <c r="AJ9" s="32">
        <f t="shared" si="16"/>
        <v>1</v>
      </c>
      <c r="AK9" s="33">
        <f t="shared" si="17"/>
        <v>9</v>
      </c>
      <c r="AL9" s="33">
        <f t="shared" si="18"/>
        <v>-9</v>
      </c>
      <c r="AM9" s="33">
        <f t="shared" si="19"/>
        <v>-8</v>
      </c>
      <c r="AN9" s="33">
        <f t="shared" si="20"/>
        <v>4</v>
      </c>
      <c r="AO9" s="33">
        <f t="shared" si="21"/>
        <v>9</v>
      </c>
      <c r="AP9" s="33" t="str">
        <f t="shared" si="22"/>
        <v/>
      </c>
      <c r="AQ9" s="33" t="str">
        <f t="shared" si="23"/>
        <v/>
      </c>
      <c r="AR9" s="34" t="str">
        <f t="shared" si="24"/>
        <v>3 - 2</v>
      </c>
      <c r="AS9" s="35" t="str">
        <f t="shared" si="25"/>
        <v>9,-9,-8,4,9</v>
      </c>
      <c r="AT9" s="32">
        <f t="shared" si="26"/>
        <v>1</v>
      </c>
      <c r="AU9" s="32">
        <f t="shared" si="27"/>
        <v>2</v>
      </c>
      <c r="AV9" s="33">
        <f t="shared" si="28"/>
        <v>-9</v>
      </c>
      <c r="AW9" s="33">
        <f t="shared" si="29"/>
        <v>9</v>
      </c>
      <c r="AX9" s="33">
        <f t="shared" si="30"/>
        <v>8</v>
      </c>
      <c r="AY9" s="33">
        <f t="shared" si="31"/>
        <v>-4</v>
      </c>
      <c r="AZ9" s="33">
        <f t="shared" si="32"/>
        <v>-9</v>
      </c>
      <c r="BA9" s="33" t="str">
        <f t="shared" si="33"/>
        <v/>
      </c>
      <c r="BB9" s="33" t="str">
        <f t="shared" si="34"/>
        <v/>
      </c>
      <c r="BC9" s="34" t="str">
        <f t="shared" si="35"/>
        <v>2 - 3</v>
      </c>
      <c r="BD9" s="35" t="str">
        <f t="shared" si="36"/>
        <v>-9,9,8,-4,-9</v>
      </c>
      <c r="BE9" s="36">
        <f>SUMIF(C7:C14,2,AI7:AI14)+SUMIF(D7:D14,2,AJ7:AJ14)</f>
        <v>5</v>
      </c>
      <c r="BF9" s="36">
        <f>IF(BE9&lt;&gt;0,RANK(BE9,BE7:BE13),"")</f>
        <v>2</v>
      </c>
      <c r="BG9" s="37" t="e">
        <f>SUMIF(A7:A10,C9,B7:B10)</f>
        <v>#VALUE!</v>
      </c>
      <c r="BH9" s="38" t="e">
        <f>SUMIF(A7:A10,D9,B7:B10)</f>
        <v>#VALUE!</v>
      </c>
      <c r="BI9" s="10">
        <v>1</v>
      </c>
      <c r="BJ9" s="11">
        <f>1+BJ8</f>
        <v>3</v>
      </c>
      <c r="BK9" s="39">
        <v>2</v>
      </c>
      <c r="BL9" s="63" t="s">
        <v>25</v>
      </c>
      <c r="BM9" s="40" t="s">
        <v>135</v>
      </c>
      <c r="BN9" s="46" t="s">
        <v>226</v>
      </c>
      <c r="BO9" s="47">
        <v>6</v>
      </c>
      <c r="BP9" s="259">
        <v>2</v>
      </c>
      <c r="BQ9" s="260" t="e">
        <f>B8</f>
        <v>#VALUE!</v>
      </c>
      <c r="BR9" s="262" t="s">
        <v>396</v>
      </c>
      <c r="BS9" s="263"/>
      <c r="BT9" s="264"/>
      <c r="BU9" s="43" t="e">
        <v>#VALUE!</v>
      </c>
      <c r="BV9" s="278" t="e">
        <v>#VALUE!</v>
      </c>
      <c r="BW9" s="99"/>
      <c r="BX9" s="48">
        <f>IF(AG11&lt;AH11,AT11,IF(AH11&lt;AG11,AT11," "))</f>
        <v>1</v>
      </c>
      <c r="BY9" s="100"/>
      <c r="BZ9" s="267"/>
      <c r="CA9" s="268"/>
      <c r="CB9" s="269"/>
      <c r="CC9" s="100"/>
      <c r="CD9" s="48">
        <f>IF(AG10&lt;AH10,AI10,IF(AH10&lt;AG10,AI10," "))</f>
        <v>2</v>
      </c>
      <c r="CE9" s="100"/>
      <c r="CF9" s="98"/>
      <c r="CG9" s="94">
        <f>IF(AG8&lt;AH8,AI8,IF(AH8&lt;AG8,AI8," "))</f>
        <v>2</v>
      </c>
      <c r="CH9" s="95"/>
      <c r="CI9" s="107"/>
      <c r="CJ9" s="273">
        <f>BE9</f>
        <v>5</v>
      </c>
      <c r="CK9" s="251"/>
      <c r="CL9" s="252">
        <f>IF(BF10="",BF9,BF10)</f>
        <v>2</v>
      </c>
      <c r="CO9" s="304"/>
      <c r="CP9" s="304"/>
      <c r="CQ9" s="304"/>
      <c r="CR9" s="169"/>
    </row>
    <row r="10" spans="1:96" ht="14.4">
      <c r="A10" s="23">
        <v>4</v>
      </c>
      <c r="B10" s="24" t="e">
        <v>#VALUE!</v>
      </c>
      <c r="C10" s="25">
        <v>2</v>
      </c>
      <c r="D10" s="25">
        <v>3</v>
      </c>
      <c r="E10" s="26">
        <v>7</v>
      </c>
      <c r="F10" s="27">
        <v>11</v>
      </c>
      <c r="G10" s="29">
        <v>11</v>
      </c>
      <c r="H10" s="29">
        <v>9</v>
      </c>
      <c r="I10" s="26">
        <v>11</v>
      </c>
      <c r="J10" s="27">
        <v>8</v>
      </c>
      <c r="K10" s="28">
        <v>11</v>
      </c>
      <c r="L10" s="29">
        <v>2</v>
      </c>
      <c r="M10" s="26"/>
      <c r="N10" s="27"/>
      <c r="O10" s="28"/>
      <c r="P10" s="29"/>
      <c r="Q10" s="26"/>
      <c r="R10" s="27"/>
      <c r="S10" s="30">
        <f t="shared" si="0"/>
        <v>0</v>
      </c>
      <c r="T10" s="30">
        <f t="shared" si="1"/>
        <v>1</v>
      </c>
      <c r="U10" s="30">
        <f t="shared" si="2"/>
        <v>1</v>
      </c>
      <c r="V10" s="30">
        <f t="shared" si="3"/>
        <v>0</v>
      </c>
      <c r="W10" s="30">
        <f t="shared" si="4"/>
        <v>1</v>
      </c>
      <c r="X10" s="30">
        <f t="shared" si="5"/>
        <v>0</v>
      </c>
      <c r="Y10" s="30">
        <f t="shared" si="6"/>
        <v>1</v>
      </c>
      <c r="Z10" s="30">
        <f t="shared" si="7"/>
        <v>0</v>
      </c>
      <c r="AA10" s="30">
        <f t="shared" si="8"/>
        <v>0</v>
      </c>
      <c r="AB10" s="30">
        <f t="shared" si="9"/>
        <v>0</v>
      </c>
      <c r="AC10" s="30">
        <f t="shared" si="10"/>
        <v>0</v>
      </c>
      <c r="AD10" s="30">
        <f t="shared" si="11"/>
        <v>0</v>
      </c>
      <c r="AE10" s="30">
        <f t="shared" si="12"/>
        <v>0</v>
      </c>
      <c r="AF10" s="30">
        <f t="shared" si="13"/>
        <v>0</v>
      </c>
      <c r="AG10" s="31">
        <f t="shared" si="14"/>
        <v>3</v>
      </c>
      <c r="AH10" s="31">
        <f t="shared" si="14"/>
        <v>1</v>
      </c>
      <c r="AI10" s="32">
        <f t="shared" si="15"/>
        <v>2</v>
      </c>
      <c r="AJ10" s="32">
        <f t="shared" si="16"/>
        <v>1</v>
      </c>
      <c r="AK10" s="33">
        <f t="shared" si="17"/>
        <v>-7</v>
      </c>
      <c r="AL10" s="33">
        <f t="shared" si="18"/>
        <v>9</v>
      </c>
      <c r="AM10" s="33">
        <f t="shared" si="19"/>
        <v>8</v>
      </c>
      <c r="AN10" s="33">
        <f t="shared" si="20"/>
        <v>2</v>
      </c>
      <c r="AO10" s="33" t="str">
        <f t="shared" si="21"/>
        <v/>
      </c>
      <c r="AP10" s="33" t="str">
        <f t="shared" si="22"/>
        <v/>
      </c>
      <c r="AQ10" s="33" t="str">
        <f t="shared" si="23"/>
        <v/>
      </c>
      <c r="AR10" s="34" t="str">
        <f t="shared" si="24"/>
        <v>3 - 1</v>
      </c>
      <c r="AS10" s="35" t="str">
        <f t="shared" si="25"/>
        <v>-7,9,8,2</v>
      </c>
      <c r="AT10" s="32">
        <f t="shared" si="26"/>
        <v>1</v>
      </c>
      <c r="AU10" s="32">
        <f t="shared" si="27"/>
        <v>2</v>
      </c>
      <c r="AV10" s="33">
        <f t="shared" si="28"/>
        <v>7</v>
      </c>
      <c r="AW10" s="33">
        <f t="shared" si="29"/>
        <v>-9</v>
      </c>
      <c r="AX10" s="33">
        <f t="shared" si="30"/>
        <v>-8</v>
      </c>
      <c r="AY10" s="33">
        <f t="shared" si="31"/>
        <v>-2</v>
      </c>
      <c r="AZ10" s="33" t="str">
        <f t="shared" si="32"/>
        <v/>
      </c>
      <c r="BA10" s="33" t="str">
        <f t="shared" si="33"/>
        <v/>
      </c>
      <c r="BB10" s="33" t="str">
        <f t="shared" si="34"/>
        <v/>
      </c>
      <c r="BC10" s="34" t="str">
        <f t="shared" si="35"/>
        <v>1 - 3</v>
      </c>
      <c r="BD10" s="35" t="str">
        <f t="shared" si="36"/>
        <v>7,-9,-8,-2</v>
      </c>
      <c r="BE10" s="44"/>
      <c r="BF10" s="44"/>
      <c r="BG10" s="37" t="e">
        <f>SUMIF(A7:A10,C10,B7:B10)</f>
        <v>#VALUE!</v>
      </c>
      <c r="BH10" s="38" t="e">
        <f>SUMIF(A7:A10,D10,B7:B10)</f>
        <v>#VALUE!</v>
      </c>
      <c r="BI10" s="10">
        <v>1</v>
      </c>
      <c r="BJ10" s="11">
        <f>1+BJ9</f>
        <v>4</v>
      </c>
      <c r="BK10" s="39">
        <v>2</v>
      </c>
      <c r="BL10" s="63" t="s">
        <v>26</v>
      </c>
      <c r="BM10" s="40" t="s">
        <v>135</v>
      </c>
      <c r="BN10" s="46" t="s">
        <v>227</v>
      </c>
      <c r="BO10" s="47">
        <v>6</v>
      </c>
      <c r="BP10" s="259"/>
      <c r="BQ10" s="274"/>
      <c r="BR10" s="253" t="s">
        <v>208</v>
      </c>
      <c r="BS10" s="254"/>
      <c r="BT10" s="255"/>
      <c r="BU10" s="45" t="e">
        <v>#VALUE!</v>
      </c>
      <c r="BV10" s="279"/>
      <c r="BW10" s="276" t="str">
        <f>IF(AI11&gt;AJ11,BC11,IF(AJ11&gt;AI11,BD11," "))</f>
        <v>2 - 3</v>
      </c>
      <c r="BX10" s="277"/>
      <c r="BY10" s="277"/>
      <c r="BZ10" s="270"/>
      <c r="CA10" s="271"/>
      <c r="CB10" s="272"/>
      <c r="CC10" s="277" t="str">
        <f>IF(AI10&lt;AJ10,AR10,IF(AJ10&lt;AI10,AS10," "))</f>
        <v>-7,9,8,2</v>
      </c>
      <c r="CD10" s="277"/>
      <c r="CE10" s="277"/>
      <c r="CF10" s="256" t="str">
        <f>IF(AI8&lt;AJ8,AR8,IF(AJ8&lt;AI8,AS8," "))</f>
        <v>11,7,9,8</v>
      </c>
      <c r="CG10" s="257"/>
      <c r="CH10" s="258"/>
      <c r="CI10" s="108"/>
      <c r="CJ10" s="273"/>
      <c r="CK10" s="251"/>
      <c r="CL10" s="252"/>
      <c r="CO10" s="304"/>
      <c r="CP10" s="304"/>
      <c r="CQ10" s="304"/>
      <c r="CR10" s="169"/>
    </row>
    <row r="11" spans="1:96" ht="14.4">
      <c r="A11" s="23">
        <v>5</v>
      </c>
      <c r="B11" s="49"/>
      <c r="C11" s="25">
        <v>1</v>
      </c>
      <c r="D11" s="25">
        <v>2</v>
      </c>
      <c r="E11" s="26">
        <v>13</v>
      </c>
      <c r="F11" s="27">
        <v>11</v>
      </c>
      <c r="G11" s="28">
        <v>11</v>
      </c>
      <c r="H11" s="29">
        <v>8</v>
      </c>
      <c r="I11" s="26">
        <v>7</v>
      </c>
      <c r="J11" s="27">
        <v>11</v>
      </c>
      <c r="K11" s="28">
        <v>7</v>
      </c>
      <c r="L11" s="29">
        <v>11</v>
      </c>
      <c r="M11" s="26">
        <v>12</v>
      </c>
      <c r="N11" s="27">
        <v>10</v>
      </c>
      <c r="O11" s="28"/>
      <c r="P11" s="29"/>
      <c r="Q11" s="26"/>
      <c r="R11" s="27"/>
      <c r="S11" s="30">
        <f t="shared" si="0"/>
        <v>1</v>
      </c>
      <c r="T11" s="30">
        <f t="shared" si="1"/>
        <v>0</v>
      </c>
      <c r="U11" s="30">
        <f t="shared" si="2"/>
        <v>1</v>
      </c>
      <c r="V11" s="30">
        <f t="shared" si="3"/>
        <v>0</v>
      </c>
      <c r="W11" s="30">
        <f t="shared" si="4"/>
        <v>0</v>
      </c>
      <c r="X11" s="30">
        <f t="shared" si="5"/>
        <v>1</v>
      </c>
      <c r="Y11" s="30">
        <f t="shared" si="6"/>
        <v>0</v>
      </c>
      <c r="Z11" s="30">
        <f t="shared" si="7"/>
        <v>1</v>
      </c>
      <c r="AA11" s="30">
        <f t="shared" si="8"/>
        <v>1</v>
      </c>
      <c r="AB11" s="30">
        <f t="shared" si="9"/>
        <v>0</v>
      </c>
      <c r="AC11" s="30">
        <f t="shared" si="10"/>
        <v>0</v>
      </c>
      <c r="AD11" s="30">
        <f t="shared" si="11"/>
        <v>0</v>
      </c>
      <c r="AE11" s="30">
        <f t="shared" si="12"/>
        <v>0</v>
      </c>
      <c r="AF11" s="30">
        <f t="shared" si="13"/>
        <v>0</v>
      </c>
      <c r="AG11" s="31">
        <f t="shared" si="14"/>
        <v>3</v>
      </c>
      <c r="AH11" s="31">
        <f t="shared" si="14"/>
        <v>2</v>
      </c>
      <c r="AI11" s="32">
        <f t="shared" si="15"/>
        <v>2</v>
      </c>
      <c r="AJ11" s="32">
        <f t="shared" si="16"/>
        <v>1</v>
      </c>
      <c r="AK11" s="33">
        <f t="shared" si="17"/>
        <v>11</v>
      </c>
      <c r="AL11" s="33">
        <f t="shared" si="18"/>
        <v>8</v>
      </c>
      <c r="AM11" s="33">
        <f t="shared" si="19"/>
        <v>-7</v>
      </c>
      <c r="AN11" s="33">
        <f t="shared" si="20"/>
        <v>-7</v>
      </c>
      <c r="AO11" s="33">
        <f t="shared" si="21"/>
        <v>10</v>
      </c>
      <c r="AP11" s="33" t="str">
        <f t="shared" si="22"/>
        <v/>
      </c>
      <c r="AQ11" s="33" t="str">
        <f t="shared" si="23"/>
        <v/>
      </c>
      <c r="AR11" s="34" t="str">
        <f t="shared" si="24"/>
        <v>3 - 2</v>
      </c>
      <c r="AS11" s="35" t="str">
        <f t="shared" si="25"/>
        <v>11,8,-7,-7,10</v>
      </c>
      <c r="AT11" s="32">
        <f t="shared" si="26"/>
        <v>1</v>
      </c>
      <c r="AU11" s="32">
        <f t="shared" si="27"/>
        <v>2</v>
      </c>
      <c r="AV11" s="33">
        <f t="shared" si="28"/>
        <v>-11</v>
      </c>
      <c r="AW11" s="33">
        <f t="shared" si="29"/>
        <v>-8</v>
      </c>
      <c r="AX11" s="33">
        <f t="shared" si="30"/>
        <v>7</v>
      </c>
      <c r="AY11" s="33">
        <f t="shared" si="31"/>
        <v>7</v>
      </c>
      <c r="AZ11" s="33">
        <f t="shared" si="32"/>
        <v>-10</v>
      </c>
      <c r="BA11" s="33" t="str">
        <f t="shared" si="33"/>
        <v/>
      </c>
      <c r="BB11" s="33" t="str">
        <f t="shared" si="34"/>
        <v/>
      </c>
      <c r="BC11" s="34" t="str">
        <f t="shared" si="35"/>
        <v>2 - 3</v>
      </c>
      <c r="BD11" s="35" t="str">
        <f t="shared" si="36"/>
        <v>-11,-8,7,7,-10</v>
      </c>
      <c r="BE11" s="36">
        <f>SUMIF(C7:C14,3,AI7:AI14)+SUMIF(D7:D14,3,AJ7:AJ14)</f>
        <v>4</v>
      </c>
      <c r="BF11" s="36">
        <f>IF(BE11&lt;&gt;0,RANK(BE11,BE7:BE13),"")</f>
        <v>3</v>
      </c>
      <c r="BG11" s="37" t="e">
        <f>SUMIF(A7:A10,C11,B7:B10)</f>
        <v>#VALUE!</v>
      </c>
      <c r="BH11" s="38" t="e">
        <f>SUMIF(A7:A10,D11,B7:B10)</f>
        <v>#VALUE!</v>
      </c>
      <c r="BI11" s="10">
        <v>1</v>
      </c>
      <c r="BJ11" s="11">
        <f>1+BJ10</f>
        <v>5</v>
      </c>
      <c r="BK11" s="39">
        <v>3</v>
      </c>
      <c r="BL11" s="64" t="s">
        <v>228</v>
      </c>
      <c r="BM11" s="40" t="s">
        <v>135</v>
      </c>
      <c r="BN11" s="41" t="s">
        <v>33</v>
      </c>
      <c r="BO11" s="42">
        <v>6</v>
      </c>
      <c r="BP11" s="259">
        <v>3</v>
      </c>
      <c r="BQ11" s="260" t="e">
        <f>B9</f>
        <v>#VALUE!</v>
      </c>
      <c r="BR11" s="283" t="s">
        <v>79</v>
      </c>
      <c r="BS11" s="283"/>
      <c r="BT11" s="283"/>
      <c r="BU11" s="43" t="e">
        <v>#VALUE!</v>
      </c>
      <c r="BV11" s="265" t="e">
        <v>#VALUE!</v>
      </c>
      <c r="BW11" s="93"/>
      <c r="BX11" s="94">
        <f>IF(AG7&lt;AH7,AT7,IF(AH7&lt;AG7,AT7," "))</f>
        <v>1</v>
      </c>
      <c r="BY11" s="95"/>
      <c r="BZ11" s="100"/>
      <c r="CA11" s="48">
        <f>IF(AG10&lt;AH10,AT10,IF(AH10&lt;AG10,AT10," "))</f>
        <v>1</v>
      </c>
      <c r="CB11" s="100"/>
      <c r="CC11" s="267"/>
      <c r="CD11" s="268"/>
      <c r="CE11" s="269"/>
      <c r="CF11" s="98"/>
      <c r="CG11" s="94">
        <f>IF(AG12&lt;AH12,AI12,IF(AH12&lt;AG12,AI12," "))</f>
        <v>2</v>
      </c>
      <c r="CH11" s="95"/>
      <c r="CI11" s="107"/>
      <c r="CJ11" s="273">
        <f>BE11</f>
        <v>4</v>
      </c>
      <c r="CK11" s="251"/>
      <c r="CL11" s="252">
        <v>3</v>
      </c>
    </row>
    <row r="12" spans="1:96" ht="14.4">
      <c r="A12" s="23">
        <v>6</v>
      </c>
      <c r="C12" s="25">
        <v>3</v>
      </c>
      <c r="D12" s="25">
        <v>4</v>
      </c>
      <c r="E12" s="26">
        <v>11</v>
      </c>
      <c r="F12" s="27">
        <v>3</v>
      </c>
      <c r="G12" s="28">
        <v>9</v>
      </c>
      <c r="H12" s="29">
        <v>11</v>
      </c>
      <c r="I12" s="26">
        <v>11</v>
      </c>
      <c r="J12" s="27">
        <v>13</v>
      </c>
      <c r="K12" s="28">
        <v>11</v>
      </c>
      <c r="L12" s="29">
        <v>5</v>
      </c>
      <c r="M12" s="26">
        <v>11</v>
      </c>
      <c r="N12" s="27">
        <v>6</v>
      </c>
      <c r="O12" s="28"/>
      <c r="P12" s="29"/>
      <c r="Q12" s="26"/>
      <c r="R12" s="27"/>
      <c r="S12" s="30">
        <f t="shared" si="0"/>
        <v>1</v>
      </c>
      <c r="T12" s="30">
        <f t="shared" si="1"/>
        <v>0</v>
      </c>
      <c r="U12" s="30">
        <f t="shared" si="2"/>
        <v>0</v>
      </c>
      <c r="V12" s="30">
        <f t="shared" si="3"/>
        <v>1</v>
      </c>
      <c r="W12" s="30">
        <f t="shared" si="4"/>
        <v>0</v>
      </c>
      <c r="X12" s="30">
        <f t="shared" si="5"/>
        <v>1</v>
      </c>
      <c r="Y12" s="30">
        <f t="shared" si="6"/>
        <v>1</v>
      </c>
      <c r="Z12" s="30">
        <f t="shared" si="7"/>
        <v>0</v>
      </c>
      <c r="AA12" s="30">
        <f t="shared" si="8"/>
        <v>1</v>
      </c>
      <c r="AB12" s="30">
        <f t="shared" si="9"/>
        <v>0</v>
      </c>
      <c r="AC12" s="30">
        <f t="shared" si="10"/>
        <v>0</v>
      </c>
      <c r="AD12" s="30">
        <f t="shared" si="11"/>
        <v>0</v>
      </c>
      <c r="AE12" s="30">
        <f t="shared" si="12"/>
        <v>0</v>
      </c>
      <c r="AF12" s="30">
        <f t="shared" si="13"/>
        <v>0</v>
      </c>
      <c r="AG12" s="31">
        <f t="shared" si="14"/>
        <v>3</v>
      </c>
      <c r="AH12" s="31">
        <f t="shared" si="14"/>
        <v>2</v>
      </c>
      <c r="AI12" s="32">
        <f t="shared" si="15"/>
        <v>2</v>
      </c>
      <c r="AJ12" s="32">
        <f t="shared" si="16"/>
        <v>1</v>
      </c>
      <c r="AK12" s="33">
        <f t="shared" si="17"/>
        <v>3</v>
      </c>
      <c r="AL12" s="33">
        <f t="shared" si="18"/>
        <v>-9</v>
      </c>
      <c r="AM12" s="33">
        <f t="shared" si="19"/>
        <v>-11</v>
      </c>
      <c r="AN12" s="33">
        <f t="shared" si="20"/>
        <v>5</v>
      </c>
      <c r="AO12" s="33">
        <f t="shared" si="21"/>
        <v>6</v>
      </c>
      <c r="AP12" s="33" t="str">
        <f t="shared" si="22"/>
        <v/>
      </c>
      <c r="AQ12" s="33" t="str">
        <f t="shared" si="23"/>
        <v/>
      </c>
      <c r="AR12" s="34" t="str">
        <f t="shared" si="24"/>
        <v>3 - 2</v>
      </c>
      <c r="AS12" s="35" t="str">
        <f t="shared" si="25"/>
        <v>3,-9,-11,5,6</v>
      </c>
      <c r="AT12" s="32">
        <f t="shared" si="26"/>
        <v>1</v>
      </c>
      <c r="AU12" s="32">
        <f t="shared" si="27"/>
        <v>2</v>
      </c>
      <c r="AV12" s="33">
        <f t="shared" si="28"/>
        <v>-3</v>
      </c>
      <c r="AW12" s="33">
        <f t="shared" si="29"/>
        <v>9</v>
      </c>
      <c r="AX12" s="33">
        <f t="shared" si="30"/>
        <v>11</v>
      </c>
      <c r="AY12" s="33">
        <f t="shared" si="31"/>
        <v>-5</v>
      </c>
      <c r="AZ12" s="33">
        <f t="shared" si="32"/>
        <v>-6</v>
      </c>
      <c r="BA12" s="33" t="str">
        <f t="shared" si="33"/>
        <v/>
      </c>
      <c r="BB12" s="33" t="str">
        <f t="shared" si="34"/>
        <v/>
      </c>
      <c r="BC12" s="34" t="str">
        <f t="shared" si="35"/>
        <v>2 - 3</v>
      </c>
      <c r="BD12" s="35" t="str">
        <f t="shared" si="36"/>
        <v>-3,9,11,-5,-6</v>
      </c>
      <c r="BE12" s="44"/>
      <c r="BF12" s="44"/>
      <c r="BG12" s="37" t="e">
        <f>SUMIF(A7:A10,C12,B7:B10)</f>
        <v>#VALUE!</v>
      </c>
      <c r="BH12" s="38" t="e">
        <f>SUMIF(A7:A10,D12,B7:B10)</f>
        <v>#VALUE!</v>
      </c>
      <c r="BI12" s="10">
        <v>1</v>
      </c>
      <c r="BJ12" s="11">
        <f>1+BJ11</f>
        <v>6</v>
      </c>
      <c r="BK12" s="39">
        <v>3</v>
      </c>
      <c r="BL12" s="65" t="s">
        <v>229</v>
      </c>
      <c r="BM12" s="149" t="s">
        <v>135</v>
      </c>
      <c r="BN12" s="50" t="s">
        <v>34</v>
      </c>
      <c r="BO12" s="51">
        <v>6</v>
      </c>
      <c r="BP12" s="259"/>
      <c r="BQ12" s="274"/>
      <c r="BR12" s="283" t="s">
        <v>80</v>
      </c>
      <c r="BS12" s="283"/>
      <c r="BT12" s="283"/>
      <c r="BU12" s="45" t="e">
        <v>#VALUE!</v>
      </c>
      <c r="BV12" s="275"/>
      <c r="BW12" s="256" t="str">
        <f>IF(AI7&gt;AJ7,BC7,IF(AJ7&gt;AI7,BD7," "))</f>
        <v>0 - 3</v>
      </c>
      <c r="BX12" s="257"/>
      <c r="BY12" s="258"/>
      <c r="BZ12" s="277" t="str">
        <f>IF(AI10&gt;AJ10,BC10,IF(AJ10&gt;AI10,BD10," "))</f>
        <v>1 - 3</v>
      </c>
      <c r="CA12" s="277"/>
      <c r="CB12" s="277"/>
      <c r="CC12" s="270"/>
      <c r="CD12" s="271"/>
      <c r="CE12" s="272"/>
      <c r="CF12" s="256" t="str">
        <f>IF(AI12&lt;AJ12,AR12,IF(AJ12&lt;AI12,AS12," "))</f>
        <v>3,-9,-11,5,6</v>
      </c>
      <c r="CG12" s="257"/>
      <c r="CH12" s="258"/>
      <c r="CI12" s="108"/>
      <c r="CJ12" s="273"/>
      <c r="CK12" s="251"/>
      <c r="CL12" s="252"/>
    </row>
    <row r="13" spans="1:96" ht="14.4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V13" s="2"/>
      <c r="AW13" s="2"/>
      <c r="AX13" s="2"/>
      <c r="AY13" s="2"/>
      <c r="AZ13" s="2"/>
      <c r="BE13" s="36">
        <f>SUMIF(C7:C14,4,AI7:AI14)+SUMIF(D7:D14,4,AJ7:AJ14)</f>
        <v>3</v>
      </c>
      <c r="BF13" s="36">
        <f>IF(BE13&lt;&gt;0,RANK(BE13,BE7:BE13),"")</f>
        <v>4</v>
      </c>
      <c r="BG13" s="52"/>
      <c r="BH13" s="52"/>
      <c r="BK13" s="19"/>
      <c r="BP13" s="259">
        <v>4</v>
      </c>
      <c r="BQ13" s="260" t="e">
        <f>B10</f>
        <v>#VALUE!</v>
      </c>
      <c r="BR13" s="262" t="s">
        <v>87</v>
      </c>
      <c r="BS13" s="263"/>
      <c r="BT13" s="264"/>
      <c r="BU13" s="43" t="e">
        <v>#VALUE!</v>
      </c>
      <c r="BV13" s="278" t="e">
        <v>#VALUE!</v>
      </c>
      <c r="BW13" s="99"/>
      <c r="BX13" s="48">
        <f>IF(AG9&lt;AH9,AT9,IF(AH9&lt;AG9,AT9," "))</f>
        <v>1</v>
      </c>
      <c r="BY13" s="100"/>
      <c r="BZ13" s="96"/>
      <c r="CA13" s="94">
        <f>IF(AG8&lt;AH8,AT8,IF(AH8&lt;AG8,AT8," "))</f>
        <v>1</v>
      </c>
      <c r="CB13" s="95"/>
      <c r="CC13" s="100"/>
      <c r="CD13" s="48">
        <f>IF(AG12&lt;AH12,AT12,IF(AH12&lt;AG12,AT12," "))</f>
        <v>1</v>
      </c>
      <c r="CE13" s="100"/>
      <c r="CF13" s="267"/>
      <c r="CG13" s="268"/>
      <c r="CH13" s="269"/>
      <c r="CI13" s="107"/>
      <c r="CJ13" s="273">
        <f>BE13</f>
        <v>3</v>
      </c>
      <c r="CK13" s="251"/>
      <c r="CL13" s="252">
        <v>4</v>
      </c>
    </row>
    <row r="14" spans="1:96" ht="14.4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V14" s="2"/>
      <c r="AW14" s="2"/>
      <c r="AX14" s="2"/>
      <c r="AY14" s="2"/>
      <c r="AZ14" s="2"/>
      <c r="BD14" s="3"/>
      <c r="BE14" s="44"/>
      <c r="BF14" s="44"/>
      <c r="BG14" s="52"/>
      <c r="BH14" s="52"/>
      <c r="BK14" s="19"/>
      <c r="BL14" s="53"/>
      <c r="BM14" s="54"/>
      <c r="BN14" s="55"/>
      <c r="BO14" s="56"/>
      <c r="BP14" s="259"/>
      <c r="BQ14" s="261"/>
      <c r="BR14" s="253" t="s">
        <v>88</v>
      </c>
      <c r="BS14" s="254"/>
      <c r="BT14" s="255"/>
      <c r="BU14" s="57" t="e">
        <v>#VALUE!</v>
      </c>
      <c r="BV14" s="301"/>
      <c r="BW14" s="300" t="str">
        <f>IF(AI9&gt;AJ9,BC9,IF(AJ9&gt;AI9,BD9," "))</f>
        <v>2 - 3</v>
      </c>
      <c r="BX14" s="257"/>
      <c r="BY14" s="257"/>
      <c r="BZ14" s="256" t="str">
        <f>IF(AI8&gt;AJ8,BC8,IF(AJ8&gt;AI8,BD8," "))</f>
        <v>1 - 3</v>
      </c>
      <c r="CA14" s="257"/>
      <c r="CB14" s="258"/>
      <c r="CC14" s="257" t="str">
        <f>IF(AI12&gt;AJ12,BC12,IF(AJ12&gt;AI12,BD12," "))</f>
        <v>2 - 3</v>
      </c>
      <c r="CD14" s="257"/>
      <c r="CE14" s="257"/>
      <c r="CF14" s="270"/>
      <c r="CG14" s="271"/>
      <c r="CH14" s="272"/>
      <c r="CI14" s="109"/>
      <c r="CJ14" s="273"/>
      <c r="CK14" s="251"/>
      <c r="CL14" s="252"/>
    </row>
    <row r="15" spans="1:96" ht="16.2">
      <c r="Z15" s="8"/>
      <c r="BK15" s="19"/>
      <c r="BL15" s="289" t="str">
        <f>C16</f>
        <v>Мужчины. 5-8 места</v>
      </c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</row>
    <row r="16" spans="1:96" ht="14.4">
      <c r="A16" s="12">
        <f>1+A6</f>
        <v>2</v>
      </c>
      <c r="B16" s="13">
        <v>4</v>
      </c>
      <c r="C16" s="14" t="s">
        <v>219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>
        <f>1+R6</f>
        <v>2</v>
      </c>
      <c r="Z16" s="8"/>
      <c r="AR16" s="17" t="e">
        <f>IF(B17=0,0,(IF(B18=0,1,IF(B19=0,2,IF(B20=0,3,IF(B20&gt;0,4))))))</f>
        <v>#VALUE!</v>
      </c>
      <c r="BC16" s="17">
        <f>IF(BE16=15,3,IF(BE16&gt;15,4))</f>
        <v>4</v>
      </c>
      <c r="BE16" s="18">
        <f>SUM(BE17,BE19,BE21,BE23)</f>
        <v>18</v>
      </c>
      <c r="BF16" s="18">
        <f>SUM(BF17,BF19,BF21,BF23)</f>
        <v>10</v>
      </c>
      <c r="BK16" s="19"/>
      <c r="BL16" s="20" t="s">
        <v>6</v>
      </c>
      <c r="BM16" s="21" t="s">
        <v>7</v>
      </c>
      <c r="BN16" s="21" t="s">
        <v>8</v>
      </c>
      <c r="BO16" s="22" t="s">
        <v>9</v>
      </c>
      <c r="BP16" s="105" t="s">
        <v>10</v>
      </c>
      <c r="BQ16" s="290" t="s">
        <v>11</v>
      </c>
      <c r="BR16" s="290"/>
      <c r="BS16" s="290"/>
      <c r="BT16" s="290"/>
      <c r="BU16" s="291" t="s">
        <v>12</v>
      </c>
      <c r="BV16" s="291"/>
      <c r="BW16" s="292">
        <v>1</v>
      </c>
      <c r="BX16" s="292"/>
      <c r="BY16" s="292"/>
      <c r="BZ16" s="292">
        <v>2</v>
      </c>
      <c r="CA16" s="292"/>
      <c r="CB16" s="292"/>
      <c r="CC16" s="292">
        <v>3</v>
      </c>
      <c r="CD16" s="292"/>
      <c r="CE16" s="292"/>
      <c r="CF16" s="292">
        <v>4</v>
      </c>
      <c r="CG16" s="292"/>
      <c r="CH16" s="310"/>
      <c r="CI16" s="112"/>
      <c r="CJ16" s="170" t="s">
        <v>1</v>
      </c>
      <c r="CK16" s="170" t="s">
        <v>2</v>
      </c>
      <c r="CL16" s="170" t="s">
        <v>3</v>
      </c>
    </row>
    <row r="17" spans="1:96" ht="14.4">
      <c r="A17" s="23">
        <v>1</v>
      </c>
      <c r="B17" s="24" t="e">
        <v>#VALUE!</v>
      </c>
      <c r="C17" s="25">
        <v>1</v>
      </c>
      <c r="D17" s="25">
        <v>3</v>
      </c>
      <c r="E17" s="26">
        <v>-10</v>
      </c>
      <c r="F17" s="27">
        <v>12</v>
      </c>
      <c r="G17" s="28">
        <v>11</v>
      </c>
      <c r="H17" s="29">
        <v>5</v>
      </c>
      <c r="I17" s="26">
        <v>13</v>
      </c>
      <c r="J17" s="27">
        <v>11</v>
      </c>
      <c r="K17" s="28">
        <v>11</v>
      </c>
      <c r="L17" s="29">
        <v>9</v>
      </c>
      <c r="M17" s="26"/>
      <c r="N17" s="27"/>
      <c r="O17" s="28"/>
      <c r="P17" s="29"/>
      <c r="Q17" s="26"/>
      <c r="R17" s="27"/>
      <c r="S17" s="30">
        <f t="shared" ref="S17:S22" si="38">IF(E17="wo",0,IF(F17="wo",1,IF(E17&gt;F17,1,0)))</f>
        <v>0</v>
      </c>
      <c r="T17" s="30">
        <f t="shared" ref="T17:T22" si="39">IF(E17="wo",1,IF(F17="wo",0,IF(F17&gt;E17,1,0)))</f>
        <v>1</v>
      </c>
      <c r="U17" s="30">
        <f t="shared" ref="U17:U22" si="40">IF(G17="wo",0,IF(H17="wo",1,IF(G17&gt;H17,1,0)))</f>
        <v>1</v>
      </c>
      <c r="V17" s="30">
        <f t="shared" ref="V17:V22" si="41">IF(G17="wo",1,IF(H17="wo",0,IF(H17&gt;G17,1,0)))</f>
        <v>0</v>
      </c>
      <c r="W17" s="30">
        <f t="shared" ref="W17:W22" si="42">IF(I17="wo",0,IF(J17="wo",1,IF(I17&gt;J17,1,0)))</f>
        <v>1</v>
      </c>
      <c r="X17" s="30">
        <f t="shared" ref="X17:X22" si="43">IF(I17="wo",1,IF(J17="wo",0,IF(J17&gt;I17,1,0)))</f>
        <v>0</v>
      </c>
      <c r="Y17" s="30">
        <f t="shared" ref="Y17:Y22" si="44">IF(K17="wo",0,IF(L17="wo",1,IF(K17&gt;L17,1,0)))</f>
        <v>1</v>
      </c>
      <c r="Z17" s="30">
        <f t="shared" ref="Z17:Z22" si="45">IF(K17="wo",1,IF(L17="wo",0,IF(L17&gt;K17,1,0)))</f>
        <v>0</v>
      </c>
      <c r="AA17" s="30">
        <f t="shared" ref="AA17:AA22" si="46">IF(M17="wo",0,IF(N17="wo",1,IF(M17&gt;N17,1,0)))</f>
        <v>0</v>
      </c>
      <c r="AB17" s="30">
        <f t="shared" ref="AB17:AB22" si="47">IF(M17="wo",1,IF(N17="wo",0,IF(N17&gt;M17,1,0)))</f>
        <v>0</v>
      </c>
      <c r="AC17" s="30">
        <f t="shared" ref="AC17:AC22" si="48">IF(O17="wo",0,IF(P17="wo",1,IF(O17&gt;P17,1,0)))</f>
        <v>0</v>
      </c>
      <c r="AD17" s="30">
        <f t="shared" ref="AD17:AD22" si="49">IF(O17="wo",1,IF(P17="wo",0,IF(P17&gt;O17,1,0)))</f>
        <v>0</v>
      </c>
      <c r="AE17" s="30">
        <f t="shared" ref="AE17:AE22" si="50">IF(Q17="wo",0,IF(R17="wo",1,IF(Q17&gt;R17,1,0)))</f>
        <v>0</v>
      </c>
      <c r="AF17" s="30">
        <f t="shared" ref="AF17:AF22" si="51">IF(Q17="wo",1,IF(R17="wo",0,IF(R17&gt;Q17,1,0)))</f>
        <v>0</v>
      </c>
      <c r="AG17" s="31">
        <f t="shared" ref="AG17:AH22" si="52">IF(E17="wo","wo",+S17+U17+W17+Y17+AA17+AC17+AE17)</f>
        <v>3</v>
      </c>
      <c r="AH17" s="31">
        <f t="shared" si="52"/>
        <v>1</v>
      </c>
      <c r="AI17" s="32">
        <f t="shared" ref="AI17:AI22" si="53">IF(E17="",0,IF(E17="wo",0,IF(F17="wo",2,IF(AG17=AH17,0,IF(AG17&gt;AH17,2,1)))))</f>
        <v>2</v>
      </c>
      <c r="AJ17" s="32">
        <f t="shared" ref="AJ17:AJ22" si="54">IF(F17="",0,IF(F17="wo",0,IF(E17="wo",2,IF(AH17=AG17,0,IF(AH17&gt;AG17,2,1)))))</f>
        <v>1</v>
      </c>
      <c r="AK17" s="33">
        <f t="shared" ref="AK17:AK22" si="55">IF(E17="","",IF(E17="wo",0,IF(F17="wo",0,IF(E17=F17,"ERROR",IF(E17&gt;F17,F17,-1*E17)))))</f>
        <v>10</v>
      </c>
      <c r="AL17" s="33">
        <f t="shared" ref="AL17:AL22" si="56">IF(G17="","",IF(G17="wo",0,IF(H17="wo",0,IF(G17=H17,"ERROR",IF(G17&gt;H17,H17,-1*G17)))))</f>
        <v>5</v>
      </c>
      <c r="AM17" s="33">
        <f t="shared" ref="AM17:AM22" si="57">IF(I17="","",IF(I17="wo",0,IF(J17="wo",0,IF(I17=J17,"ERROR",IF(I17&gt;J17,J17,-1*I17)))))</f>
        <v>11</v>
      </c>
      <c r="AN17" s="33">
        <f t="shared" ref="AN17:AN22" si="58">IF(K17="","",IF(K17="wo",0,IF(L17="wo",0,IF(K17=L17,"ERROR",IF(K17&gt;L17,L17,-1*K17)))))</f>
        <v>9</v>
      </c>
      <c r="AO17" s="33" t="str">
        <f t="shared" ref="AO17:AO22" si="59">IF(M17="","",IF(M17="wo",0,IF(N17="wo",0,IF(M17=N17,"ERROR",IF(M17&gt;N17,N17,-1*M17)))))</f>
        <v/>
      </c>
      <c r="AP17" s="33" t="str">
        <f t="shared" ref="AP17:AP22" si="60">IF(O17="","",IF(O17="wo",0,IF(P17="wo",0,IF(O17=P17,"ERROR",IF(O17&gt;P17,P17,-1*O17)))))</f>
        <v/>
      </c>
      <c r="AQ17" s="33" t="str">
        <f t="shared" ref="AQ17:AQ22" si="61">IF(Q17="","",IF(Q17="wo",0,IF(R17="wo",0,IF(Q17=R17,"ERROR",IF(Q17&gt;R17,R17,-1*Q17)))))</f>
        <v/>
      </c>
      <c r="AR17" s="34" t="str">
        <f t="shared" ref="AR17:AR22" si="62">CONCATENATE(AG17," - ",AH17)</f>
        <v>3 - 1</v>
      </c>
      <c r="AS17" s="35" t="str">
        <f t="shared" ref="AS17:AS22" si="63">IF(E17="","",(IF(K17="",AK17&amp;","&amp;AL17&amp;","&amp;AM17,IF(M17="",AK17&amp;","&amp;AL17&amp;","&amp;AM17&amp;","&amp;AN17,IF(O17="",AK17&amp;","&amp;AL17&amp;","&amp;AM17&amp;","&amp;AN17&amp;","&amp;AO17,IF(Q17="",AK17&amp;","&amp;AL17&amp;","&amp;AM17&amp;","&amp;AN17&amp;","&amp;AO17&amp;","&amp;AP17,AK17&amp;","&amp;AL17&amp;","&amp;AM17&amp;","&amp;AN17&amp;","&amp;AO17&amp;","&amp;AP17&amp;","&amp;AQ17))))))</f>
        <v>10,5,11,9</v>
      </c>
      <c r="AT17" s="32">
        <f t="shared" ref="AT17:AT22" si="64">IF(F17="",0,IF(F17="wo",0,IF(E17="wo",2,IF(AH17=AG17,0,IF(AH17&gt;AG17,2,1)))))</f>
        <v>1</v>
      </c>
      <c r="AU17" s="32">
        <f t="shared" ref="AU17:AU22" si="65">IF(E17="",0,IF(E17="wo",0,IF(F17="wo",2,IF(AG17=AH17,0,IF(AG17&gt;AH17,2,1)))))</f>
        <v>2</v>
      </c>
      <c r="AV17" s="33">
        <f t="shared" ref="AV17:AV22" si="66">IF(F17="","",IF(F17="wo",0,IF(E17="wo",0,IF(F17=E17,"ERROR",IF(F17&gt;E17,E17,-1*F17)))))</f>
        <v>-10</v>
      </c>
      <c r="AW17" s="33">
        <f t="shared" ref="AW17:AW22" si="67">IF(H17="","",IF(H17="wo",0,IF(G17="wo",0,IF(H17=G17,"ERROR",IF(H17&gt;G17,G17,-1*H17)))))</f>
        <v>-5</v>
      </c>
      <c r="AX17" s="33">
        <f t="shared" ref="AX17:AX22" si="68">IF(J17="","",IF(J17="wo",0,IF(I17="wo",0,IF(J17=I17,"ERROR",IF(J17&gt;I17,I17,-1*J17)))))</f>
        <v>-11</v>
      </c>
      <c r="AY17" s="33">
        <f t="shared" ref="AY17:AY22" si="69">IF(L17="","",IF(L17="wo",0,IF(K17="wo",0,IF(L17=K17,"ERROR",IF(L17&gt;K17,K17,-1*L17)))))</f>
        <v>-9</v>
      </c>
      <c r="AZ17" s="33" t="str">
        <f t="shared" ref="AZ17:AZ22" si="70">IF(N17="","",IF(N17="wo",0,IF(M17="wo",0,IF(N17=M17,"ERROR",IF(N17&gt;M17,M17,-1*N17)))))</f>
        <v/>
      </c>
      <c r="BA17" s="33" t="str">
        <f t="shared" ref="BA17:BA22" si="71">IF(P17="","",IF(P17="wo",0,IF(O17="wo",0,IF(P17=O17,"ERROR",IF(P17&gt;O17,O17,-1*P17)))))</f>
        <v/>
      </c>
      <c r="BB17" s="33" t="str">
        <f t="shared" ref="BB17:BB22" si="72">IF(R17="","",IF(R17="wo",0,IF(Q17="wo",0,IF(R17=Q17,"ERROR",IF(R17&gt;Q17,Q17,-1*R17)))))</f>
        <v/>
      </c>
      <c r="BC17" s="34" t="str">
        <f t="shared" ref="BC17:BC22" si="73">CONCATENATE(AH17," - ",AG17)</f>
        <v>1 - 3</v>
      </c>
      <c r="BD17" s="35" t="str">
        <f t="shared" ref="BD17:BD22" si="74">IF(E17="","",(IF(K17="",AV17&amp;", "&amp;AW17&amp;", "&amp;AX17,IF(M17="",AV17&amp;","&amp;AW17&amp;","&amp;AX17&amp;","&amp;AY17,IF(O17="",AV17&amp;","&amp;AW17&amp;","&amp;AX17&amp;","&amp;AY17&amp;","&amp;AZ17,IF(Q17="",AV17&amp;","&amp;AW17&amp;","&amp;AX17&amp;","&amp;AY17&amp;","&amp;AZ17&amp;","&amp;BA17,AV17&amp;","&amp;AW17&amp;","&amp;AX17&amp;","&amp;AY17&amp;","&amp;AZ17&amp;","&amp;BA17&amp;","&amp;BB17))))))</f>
        <v>-10,-5,-11,-9</v>
      </c>
      <c r="BE17" s="36">
        <f>SUMIF(C17:C24,1,AI17:AI24)+SUMIF(D17:D24,1,AJ17:AJ24)</f>
        <v>6</v>
      </c>
      <c r="BF17" s="36">
        <f>IF(BE17&lt;&gt;0,RANK(BE17,BE17:BE23),"")</f>
        <v>1</v>
      </c>
      <c r="BG17" s="37" t="e">
        <f>SUMIF(A17:A20,C17,B17:B20)</f>
        <v>#VALUE!</v>
      </c>
      <c r="BH17" s="38" t="e">
        <f>SUMIF(A17:A20,D17,B17:B20)</f>
        <v>#VALUE!</v>
      </c>
      <c r="BI17" s="10">
        <f t="shared" ref="BI17:BI22" si="75">1+BI7</f>
        <v>2</v>
      </c>
      <c r="BJ17" s="11">
        <f>1*BJ12+1</f>
        <v>7</v>
      </c>
      <c r="BK17" s="39">
        <v>1</v>
      </c>
      <c r="BL17" s="62" t="str">
        <f t="shared" ref="BL17:BL18" si="76">CONCATENATE(C17," ","-"," ",D17)</f>
        <v>1 - 3</v>
      </c>
      <c r="BM17" s="40"/>
      <c r="BN17" s="41"/>
      <c r="BO17" s="42"/>
      <c r="BP17" s="309">
        <v>1</v>
      </c>
      <c r="BQ17" s="281" t="e">
        <f>B17</f>
        <v>#VALUE!</v>
      </c>
      <c r="BR17" s="283" t="s">
        <v>85</v>
      </c>
      <c r="BS17" s="283"/>
      <c r="BT17" s="283"/>
      <c r="BU17" s="101" t="e">
        <v>#VALUE!</v>
      </c>
      <c r="BV17" s="285" t="e">
        <v>#VALUE!</v>
      </c>
      <c r="BW17" s="286"/>
      <c r="BX17" s="287"/>
      <c r="BY17" s="288"/>
      <c r="BZ17" s="97"/>
      <c r="CA17" s="48">
        <f>IF(AG21&lt;AH21,AI21,IF(AH21&lt;AG21,AI21," "))</f>
        <v>2</v>
      </c>
      <c r="CB17" s="100"/>
      <c r="CC17" s="104"/>
      <c r="CD17" s="48">
        <f>IF(AG17&lt;AH17,AI17,IF(AH17&lt;AG17,AI17," "))</f>
        <v>2</v>
      </c>
      <c r="CE17" s="103"/>
      <c r="CF17" s="100"/>
      <c r="CG17" s="48">
        <v>2</v>
      </c>
      <c r="CH17" s="100"/>
      <c r="CI17" s="113"/>
      <c r="CJ17" s="307">
        <f>BE17</f>
        <v>6</v>
      </c>
      <c r="CK17" s="251"/>
      <c r="CL17" s="252">
        <v>5</v>
      </c>
      <c r="CO17" s="304"/>
      <c r="CP17" s="304"/>
      <c r="CQ17" s="304"/>
      <c r="CR17" s="169"/>
    </row>
    <row r="18" spans="1:96" ht="14.4">
      <c r="A18" s="23">
        <v>2</v>
      </c>
      <c r="B18" s="24" t="e">
        <v>#VALUE!</v>
      </c>
      <c r="C18" s="25">
        <v>2</v>
      </c>
      <c r="D18" s="25">
        <v>4</v>
      </c>
      <c r="E18" s="26">
        <v>-4</v>
      </c>
      <c r="F18" s="27">
        <v>11</v>
      </c>
      <c r="G18" s="28">
        <v>-9</v>
      </c>
      <c r="H18" s="29">
        <v>11</v>
      </c>
      <c r="I18" s="26">
        <v>11</v>
      </c>
      <c r="J18" s="27">
        <v>6</v>
      </c>
      <c r="K18" s="28">
        <v>11</v>
      </c>
      <c r="L18" s="29">
        <v>9</v>
      </c>
      <c r="M18" s="26">
        <v>12</v>
      </c>
      <c r="N18" s="27">
        <v>10</v>
      </c>
      <c r="O18" s="28"/>
      <c r="P18" s="29"/>
      <c r="Q18" s="26"/>
      <c r="R18" s="27"/>
      <c r="S18" s="30">
        <f t="shared" si="38"/>
        <v>0</v>
      </c>
      <c r="T18" s="30">
        <f t="shared" si="39"/>
        <v>1</v>
      </c>
      <c r="U18" s="30">
        <f t="shared" si="40"/>
        <v>0</v>
      </c>
      <c r="V18" s="30">
        <f t="shared" si="41"/>
        <v>1</v>
      </c>
      <c r="W18" s="30">
        <f t="shared" si="42"/>
        <v>1</v>
      </c>
      <c r="X18" s="30">
        <f t="shared" si="43"/>
        <v>0</v>
      </c>
      <c r="Y18" s="30">
        <f t="shared" si="44"/>
        <v>1</v>
      </c>
      <c r="Z18" s="30">
        <f t="shared" si="45"/>
        <v>0</v>
      </c>
      <c r="AA18" s="30">
        <f t="shared" si="46"/>
        <v>1</v>
      </c>
      <c r="AB18" s="30">
        <f t="shared" si="47"/>
        <v>0</v>
      </c>
      <c r="AC18" s="30">
        <f t="shared" si="48"/>
        <v>0</v>
      </c>
      <c r="AD18" s="30">
        <f t="shared" si="49"/>
        <v>0</v>
      </c>
      <c r="AE18" s="30">
        <f t="shared" si="50"/>
        <v>0</v>
      </c>
      <c r="AF18" s="30">
        <f t="shared" si="51"/>
        <v>0</v>
      </c>
      <c r="AG18" s="31">
        <f t="shared" si="52"/>
        <v>3</v>
      </c>
      <c r="AH18" s="31">
        <f t="shared" si="52"/>
        <v>2</v>
      </c>
      <c r="AI18" s="32">
        <f t="shared" si="53"/>
        <v>2</v>
      </c>
      <c r="AJ18" s="32">
        <f t="shared" si="54"/>
        <v>1</v>
      </c>
      <c r="AK18" s="33">
        <f t="shared" si="55"/>
        <v>4</v>
      </c>
      <c r="AL18" s="33">
        <f t="shared" si="56"/>
        <v>9</v>
      </c>
      <c r="AM18" s="33">
        <f t="shared" si="57"/>
        <v>6</v>
      </c>
      <c r="AN18" s="33">
        <f t="shared" si="58"/>
        <v>9</v>
      </c>
      <c r="AO18" s="33">
        <f t="shared" si="59"/>
        <v>10</v>
      </c>
      <c r="AP18" s="33" t="str">
        <f t="shared" si="60"/>
        <v/>
      </c>
      <c r="AQ18" s="33" t="str">
        <f t="shared" si="61"/>
        <v/>
      </c>
      <c r="AR18" s="34" t="str">
        <f t="shared" si="62"/>
        <v>3 - 2</v>
      </c>
      <c r="AS18" s="35" t="str">
        <f t="shared" si="63"/>
        <v>4,9,6,9,10</v>
      </c>
      <c r="AT18" s="32">
        <f t="shared" si="64"/>
        <v>1</v>
      </c>
      <c r="AU18" s="32">
        <f t="shared" si="65"/>
        <v>2</v>
      </c>
      <c r="AV18" s="33">
        <f t="shared" si="66"/>
        <v>-4</v>
      </c>
      <c r="AW18" s="33">
        <f t="shared" si="67"/>
        <v>-9</v>
      </c>
      <c r="AX18" s="33">
        <f t="shared" si="68"/>
        <v>-6</v>
      </c>
      <c r="AY18" s="33">
        <f t="shared" si="69"/>
        <v>-9</v>
      </c>
      <c r="AZ18" s="33">
        <f t="shared" si="70"/>
        <v>-10</v>
      </c>
      <c r="BA18" s="33" t="str">
        <f t="shared" si="71"/>
        <v/>
      </c>
      <c r="BB18" s="33" t="str">
        <f t="shared" si="72"/>
        <v/>
      </c>
      <c r="BC18" s="34" t="str">
        <f t="shared" si="73"/>
        <v>2 - 3</v>
      </c>
      <c r="BD18" s="35" t="str">
        <f t="shared" si="74"/>
        <v>-4,-9,-6,-9,-10</v>
      </c>
      <c r="BE18" s="44"/>
      <c r="BF18" s="44"/>
      <c r="BG18" s="37" t="e">
        <f>SUMIF(A17:A20,C18,B17:B20)</f>
        <v>#VALUE!</v>
      </c>
      <c r="BH18" s="38" t="e">
        <f>SUMIF(A17:A20,D18,B17:B20)</f>
        <v>#VALUE!</v>
      </c>
      <c r="BI18" s="10">
        <f t="shared" si="75"/>
        <v>2</v>
      </c>
      <c r="BJ18" s="11">
        <f>1+BJ17</f>
        <v>8</v>
      </c>
      <c r="BK18" s="39">
        <v>1</v>
      </c>
      <c r="BL18" s="62" t="str">
        <f t="shared" si="76"/>
        <v>2 - 4</v>
      </c>
      <c r="BM18" s="40"/>
      <c r="BN18" s="41"/>
      <c r="BO18" s="42"/>
      <c r="BP18" s="280"/>
      <c r="BQ18" s="274"/>
      <c r="BR18" s="283" t="s">
        <v>86</v>
      </c>
      <c r="BS18" s="283"/>
      <c r="BT18" s="283"/>
      <c r="BU18" s="45" t="e">
        <v>#VALUE!</v>
      </c>
      <c r="BV18" s="275"/>
      <c r="BW18" s="270"/>
      <c r="BX18" s="271"/>
      <c r="BY18" s="272"/>
      <c r="BZ18" s="277" t="str">
        <f>IF(AI21&lt;AJ21,AR21,IF(AJ21&lt;AI21,AS21," "))</f>
        <v>8,7,12</v>
      </c>
      <c r="CA18" s="277"/>
      <c r="CB18" s="277"/>
      <c r="CC18" s="256" t="str">
        <f>IF(AI17&lt;AJ17,AR17,IF(AJ17&lt;AI17,AS17," "))</f>
        <v>10,5,11,9</v>
      </c>
      <c r="CD18" s="257"/>
      <c r="CE18" s="258"/>
      <c r="CF18" s="308" t="s">
        <v>398</v>
      </c>
      <c r="CG18" s="308"/>
      <c r="CH18" s="308"/>
      <c r="CI18" s="114"/>
      <c r="CJ18" s="307"/>
      <c r="CK18" s="251"/>
      <c r="CL18" s="252"/>
      <c r="CO18" s="304"/>
      <c r="CP18" s="304"/>
      <c r="CQ18" s="304"/>
      <c r="CR18" s="169"/>
    </row>
    <row r="19" spans="1:96" ht="14.4">
      <c r="A19" s="23">
        <v>3</v>
      </c>
      <c r="B19" s="24" t="e">
        <v>#VALUE!</v>
      </c>
      <c r="C19" s="25">
        <v>1</v>
      </c>
      <c r="D19" s="25">
        <v>4</v>
      </c>
      <c r="E19" s="26">
        <v>11</v>
      </c>
      <c r="F19" s="27">
        <v>9</v>
      </c>
      <c r="G19" s="28">
        <v>2</v>
      </c>
      <c r="H19" s="29">
        <v>11</v>
      </c>
      <c r="I19" s="26">
        <v>11</v>
      </c>
      <c r="J19" s="27">
        <v>8</v>
      </c>
      <c r="K19" s="28">
        <v>13</v>
      </c>
      <c r="L19" s="29">
        <v>11</v>
      </c>
      <c r="M19" s="26"/>
      <c r="N19" s="27"/>
      <c r="O19" s="28"/>
      <c r="P19" s="29"/>
      <c r="Q19" s="26"/>
      <c r="R19" s="27"/>
      <c r="S19" s="30">
        <f t="shared" si="38"/>
        <v>1</v>
      </c>
      <c r="T19" s="30">
        <f t="shared" si="39"/>
        <v>0</v>
      </c>
      <c r="U19" s="30">
        <f t="shared" si="40"/>
        <v>0</v>
      </c>
      <c r="V19" s="30">
        <f t="shared" si="41"/>
        <v>1</v>
      </c>
      <c r="W19" s="30">
        <f t="shared" si="42"/>
        <v>1</v>
      </c>
      <c r="X19" s="30">
        <f t="shared" si="43"/>
        <v>0</v>
      </c>
      <c r="Y19" s="30">
        <f t="shared" si="44"/>
        <v>1</v>
      </c>
      <c r="Z19" s="30">
        <f t="shared" si="45"/>
        <v>0</v>
      </c>
      <c r="AA19" s="30">
        <f t="shared" si="46"/>
        <v>0</v>
      </c>
      <c r="AB19" s="30">
        <f t="shared" si="47"/>
        <v>0</v>
      </c>
      <c r="AC19" s="30">
        <f t="shared" si="48"/>
        <v>0</v>
      </c>
      <c r="AD19" s="30">
        <f t="shared" si="49"/>
        <v>0</v>
      </c>
      <c r="AE19" s="30">
        <f t="shared" si="50"/>
        <v>0</v>
      </c>
      <c r="AF19" s="30">
        <f t="shared" si="51"/>
        <v>0</v>
      </c>
      <c r="AG19" s="31">
        <f t="shared" si="52"/>
        <v>3</v>
      </c>
      <c r="AH19" s="31">
        <f t="shared" si="52"/>
        <v>1</v>
      </c>
      <c r="AI19" s="32">
        <f t="shared" si="53"/>
        <v>2</v>
      </c>
      <c r="AJ19" s="32">
        <f t="shared" si="54"/>
        <v>1</v>
      </c>
      <c r="AK19" s="33">
        <f t="shared" si="55"/>
        <v>9</v>
      </c>
      <c r="AL19" s="33">
        <f t="shared" si="56"/>
        <v>-2</v>
      </c>
      <c r="AM19" s="33">
        <f t="shared" si="57"/>
        <v>8</v>
      </c>
      <c r="AN19" s="33">
        <f t="shared" si="58"/>
        <v>11</v>
      </c>
      <c r="AO19" s="33" t="str">
        <f t="shared" si="59"/>
        <v/>
      </c>
      <c r="AP19" s="33" t="str">
        <f t="shared" si="60"/>
        <v/>
      </c>
      <c r="AQ19" s="33" t="str">
        <f t="shared" si="61"/>
        <v/>
      </c>
      <c r="AR19" s="34" t="str">
        <f t="shared" si="62"/>
        <v>3 - 1</v>
      </c>
      <c r="AS19" s="35" t="str">
        <f t="shared" si="63"/>
        <v>9,-2,8,11</v>
      </c>
      <c r="AT19" s="32">
        <f t="shared" si="64"/>
        <v>1</v>
      </c>
      <c r="AU19" s="32">
        <f t="shared" si="65"/>
        <v>2</v>
      </c>
      <c r="AV19" s="33">
        <f t="shared" si="66"/>
        <v>-9</v>
      </c>
      <c r="AW19" s="33">
        <f t="shared" si="67"/>
        <v>2</v>
      </c>
      <c r="AX19" s="33">
        <f t="shared" si="68"/>
        <v>-8</v>
      </c>
      <c r="AY19" s="33">
        <f t="shared" si="69"/>
        <v>-11</v>
      </c>
      <c r="AZ19" s="33" t="str">
        <f t="shared" si="70"/>
        <v/>
      </c>
      <c r="BA19" s="33" t="str">
        <f t="shared" si="71"/>
        <v/>
      </c>
      <c r="BB19" s="33" t="str">
        <f t="shared" si="72"/>
        <v/>
      </c>
      <c r="BC19" s="34" t="str">
        <f t="shared" si="73"/>
        <v>1 - 3</v>
      </c>
      <c r="BD19" s="35" t="str">
        <f t="shared" si="74"/>
        <v>-9,2,-8,-11</v>
      </c>
      <c r="BE19" s="36">
        <f>SUMIF(C17:C24,2,AI17:AI24)+SUMIF(D17:D24,2,AJ17:AJ24)</f>
        <v>4</v>
      </c>
      <c r="BF19" s="36">
        <f>IF(BE19&lt;&gt;0,RANK(BE19,BE17:BE23),"")</f>
        <v>3</v>
      </c>
      <c r="BG19" s="37" t="e">
        <f>SUMIF(A17:A20,C19,B17:B20)</f>
        <v>#VALUE!</v>
      </c>
      <c r="BH19" s="38" t="e">
        <f>SUMIF(A17:A20,D19,B17:B20)</f>
        <v>#VALUE!</v>
      </c>
      <c r="BI19" s="10">
        <f t="shared" si="75"/>
        <v>2</v>
      </c>
      <c r="BJ19" s="11">
        <f>1+BJ18</f>
        <v>9</v>
      </c>
      <c r="BK19" s="39">
        <v>2</v>
      </c>
      <c r="BL19" s="63" t="s">
        <v>25</v>
      </c>
      <c r="BM19" s="40" t="s">
        <v>135</v>
      </c>
      <c r="BN19" s="46" t="s">
        <v>226</v>
      </c>
      <c r="BO19" s="47">
        <v>7</v>
      </c>
      <c r="BP19" s="259">
        <v>2</v>
      </c>
      <c r="BQ19" s="260" t="e">
        <f>B18</f>
        <v>#VALUE!</v>
      </c>
      <c r="BR19" s="262" t="s">
        <v>83</v>
      </c>
      <c r="BS19" s="263"/>
      <c r="BT19" s="264"/>
      <c r="BU19" s="43" t="e">
        <v>#VALUE!</v>
      </c>
      <c r="BV19" s="278" t="e">
        <v>#VALUE!</v>
      </c>
      <c r="BW19" s="99"/>
      <c r="BX19" s="48">
        <f>IF(AG21&lt;AH21,AT21,IF(AH21&lt;AG21,AT21," "))</f>
        <v>1</v>
      </c>
      <c r="BY19" s="100"/>
      <c r="BZ19" s="267"/>
      <c r="CA19" s="268"/>
      <c r="CB19" s="269"/>
      <c r="CC19" s="100"/>
      <c r="CD19" s="48">
        <f>IF(AG20&lt;AH20,AI20,IF(AH20&lt;AG20,AI20," "))</f>
        <v>1</v>
      </c>
      <c r="CE19" s="100"/>
      <c r="CF19" s="98"/>
      <c r="CG19" s="94">
        <f>IF(AG18&lt;AH18,AI18,IF(AH18&lt;AG18,AI18," "))</f>
        <v>2</v>
      </c>
      <c r="CH19" s="111"/>
      <c r="CI19" s="115"/>
      <c r="CJ19" s="307">
        <f>BE19</f>
        <v>4</v>
      </c>
      <c r="CK19" s="251"/>
      <c r="CL19" s="252">
        <v>7</v>
      </c>
      <c r="CO19" s="304"/>
      <c r="CP19" s="304"/>
      <c r="CQ19" s="304"/>
      <c r="CR19" s="169"/>
    </row>
    <row r="20" spans="1:96" ht="14.4">
      <c r="A20" s="23">
        <v>4</v>
      </c>
      <c r="B20" s="24" t="e">
        <v>#VALUE!</v>
      </c>
      <c r="C20" s="25">
        <v>2</v>
      </c>
      <c r="D20" s="25">
        <v>3</v>
      </c>
      <c r="E20" s="26">
        <v>4</v>
      </c>
      <c r="F20" s="27">
        <v>11</v>
      </c>
      <c r="G20" s="28">
        <v>7</v>
      </c>
      <c r="H20" s="29">
        <v>11</v>
      </c>
      <c r="I20" s="26">
        <v>6</v>
      </c>
      <c r="J20" s="27">
        <v>11</v>
      </c>
      <c r="K20" s="28"/>
      <c r="L20" s="29"/>
      <c r="M20" s="26"/>
      <c r="N20" s="27"/>
      <c r="O20" s="28"/>
      <c r="P20" s="29"/>
      <c r="Q20" s="26"/>
      <c r="R20" s="27"/>
      <c r="S20" s="30">
        <f t="shared" si="38"/>
        <v>0</v>
      </c>
      <c r="T20" s="30">
        <f t="shared" si="39"/>
        <v>1</v>
      </c>
      <c r="U20" s="30">
        <f t="shared" si="40"/>
        <v>0</v>
      </c>
      <c r="V20" s="30">
        <f t="shared" si="41"/>
        <v>1</v>
      </c>
      <c r="W20" s="30">
        <f t="shared" si="42"/>
        <v>0</v>
      </c>
      <c r="X20" s="30">
        <f t="shared" si="43"/>
        <v>1</v>
      </c>
      <c r="Y20" s="30">
        <f t="shared" si="44"/>
        <v>0</v>
      </c>
      <c r="Z20" s="30">
        <f t="shared" si="45"/>
        <v>0</v>
      </c>
      <c r="AA20" s="30">
        <f t="shared" si="46"/>
        <v>0</v>
      </c>
      <c r="AB20" s="30">
        <f t="shared" si="47"/>
        <v>0</v>
      </c>
      <c r="AC20" s="30">
        <f t="shared" si="48"/>
        <v>0</v>
      </c>
      <c r="AD20" s="30">
        <f t="shared" si="49"/>
        <v>0</v>
      </c>
      <c r="AE20" s="30">
        <f t="shared" si="50"/>
        <v>0</v>
      </c>
      <c r="AF20" s="30">
        <f t="shared" si="51"/>
        <v>0</v>
      </c>
      <c r="AG20" s="31">
        <f t="shared" si="52"/>
        <v>0</v>
      </c>
      <c r="AH20" s="31">
        <f t="shared" si="52"/>
        <v>3</v>
      </c>
      <c r="AI20" s="32">
        <f t="shared" si="53"/>
        <v>1</v>
      </c>
      <c r="AJ20" s="32">
        <f t="shared" si="54"/>
        <v>2</v>
      </c>
      <c r="AK20" s="33">
        <f t="shared" si="55"/>
        <v>-4</v>
      </c>
      <c r="AL20" s="33">
        <f t="shared" si="56"/>
        <v>-7</v>
      </c>
      <c r="AM20" s="33">
        <f t="shared" si="57"/>
        <v>-6</v>
      </c>
      <c r="AN20" s="33" t="str">
        <f t="shared" si="58"/>
        <v/>
      </c>
      <c r="AO20" s="33" t="str">
        <f t="shared" si="59"/>
        <v/>
      </c>
      <c r="AP20" s="33" t="str">
        <f t="shared" si="60"/>
        <v/>
      </c>
      <c r="AQ20" s="33" t="str">
        <f t="shared" si="61"/>
        <v/>
      </c>
      <c r="AR20" s="34" t="str">
        <f t="shared" si="62"/>
        <v>0 - 3</v>
      </c>
      <c r="AS20" s="35" t="str">
        <f t="shared" si="63"/>
        <v>-4,-7,-6</v>
      </c>
      <c r="AT20" s="32">
        <f t="shared" si="64"/>
        <v>2</v>
      </c>
      <c r="AU20" s="32">
        <f t="shared" si="65"/>
        <v>1</v>
      </c>
      <c r="AV20" s="33">
        <f t="shared" si="66"/>
        <v>4</v>
      </c>
      <c r="AW20" s="33">
        <f t="shared" si="67"/>
        <v>7</v>
      </c>
      <c r="AX20" s="33">
        <f t="shared" si="68"/>
        <v>6</v>
      </c>
      <c r="AY20" s="33" t="str">
        <f t="shared" si="69"/>
        <v/>
      </c>
      <c r="AZ20" s="33" t="str">
        <f t="shared" si="70"/>
        <v/>
      </c>
      <c r="BA20" s="33" t="str">
        <f t="shared" si="71"/>
        <v/>
      </c>
      <c r="BB20" s="33" t="str">
        <f t="shared" si="72"/>
        <v/>
      </c>
      <c r="BC20" s="34" t="str">
        <f t="shared" si="73"/>
        <v>3 - 0</v>
      </c>
      <c r="BD20" s="35" t="str">
        <f t="shared" si="74"/>
        <v>4, 7, 6</v>
      </c>
      <c r="BE20" s="44"/>
      <c r="BF20" s="44"/>
      <c r="BG20" s="37" t="e">
        <f>SUMIF(A17:A20,C20,B17:B20)</f>
        <v>#VALUE!</v>
      </c>
      <c r="BH20" s="38" t="e">
        <f>SUMIF(A17:A20,D20,B17:B20)</f>
        <v>#VALUE!</v>
      </c>
      <c r="BI20" s="10">
        <f t="shared" si="75"/>
        <v>2</v>
      </c>
      <c r="BJ20" s="11">
        <f>1+BJ19</f>
        <v>10</v>
      </c>
      <c r="BK20" s="39">
        <v>2</v>
      </c>
      <c r="BL20" s="63" t="s">
        <v>26</v>
      </c>
      <c r="BM20" s="40" t="s">
        <v>135</v>
      </c>
      <c r="BN20" s="46" t="s">
        <v>227</v>
      </c>
      <c r="BO20" s="47">
        <v>7</v>
      </c>
      <c r="BP20" s="259"/>
      <c r="BQ20" s="274"/>
      <c r="BR20" s="253" t="s">
        <v>84</v>
      </c>
      <c r="BS20" s="254"/>
      <c r="BT20" s="255"/>
      <c r="BU20" s="45" t="e">
        <v>#VALUE!</v>
      </c>
      <c r="BV20" s="279"/>
      <c r="BW20" s="276" t="str">
        <f>IF(AI21&gt;AJ21,BC21,IF(AJ21&gt;AI21,BD21," "))</f>
        <v>0 - 3</v>
      </c>
      <c r="BX20" s="277"/>
      <c r="BY20" s="277"/>
      <c r="BZ20" s="270"/>
      <c r="CA20" s="271"/>
      <c r="CB20" s="272"/>
      <c r="CC20" s="277" t="str">
        <f>IF(AI20&lt;AJ20,AR20,IF(AJ20&lt;AI20,AS20," "))</f>
        <v>0 - 3</v>
      </c>
      <c r="CD20" s="277"/>
      <c r="CE20" s="277"/>
      <c r="CF20" s="256" t="str">
        <f>IF(AI18&lt;AJ18,AR18,IF(AJ18&lt;AI18,AS18," "))</f>
        <v>4,9,6,9,10</v>
      </c>
      <c r="CG20" s="257"/>
      <c r="CH20" s="257"/>
      <c r="CI20" s="114"/>
      <c r="CJ20" s="307"/>
      <c r="CK20" s="251"/>
      <c r="CL20" s="252"/>
      <c r="CO20" s="304"/>
      <c r="CP20" s="304"/>
      <c r="CQ20" s="304"/>
      <c r="CR20" s="169"/>
    </row>
    <row r="21" spans="1:96" ht="14.4">
      <c r="A21" s="23">
        <v>5</v>
      </c>
      <c r="B21" s="49"/>
      <c r="C21" s="25">
        <v>1</v>
      </c>
      <c r="D21" s="25">
        <v>2</v>
      </c>
      <c r="E21" s="26">
        <v>11</v>
      </c>
      <c r="F21" s="27">
        <v>8</v>
      </c>
      <c r="G21" s="28">
        <v>11</v>
      </c>
      <c r="H21" s="29">
        <v>7</v>
      </c>
      <c r="I21" s="26">
        <v>14</v>
      </c>
      <c r="J21" s="27">
        <v>12</v>
      </c>
      <c r="K21" s="28"/>
      <c r="L21" s="29"/>
      <c r="M21" s="26"/>
      <c r="N21" s="27"/>
      <c r="O21" s="28"/>
      <c r="P21" s="29"/>
      <c r="Q21" s="26"/>
      <c r="R21" s="27"/>
      <c r="S21" s="30">
        <f t="shared" si="38"/>
        <v>1</v>
      </c>
      <c r="T21" s="30">
        <f t="shared" si="39"/>
        <v>0</v>
      </c>
      <c r="U21" s="30">
        <f t="shared" si="40"/>
        <v>1</v>
      </c>
      <c r="V21" s="30">
        <f t="shared" si="41"/>
        <v>0</v>
      </c>
      <c r="W21" s="30">
        <f t="shared" si="42"/>
        <v>1</v>
      </c>
      <c r="X21" s="30">
        <f t="shared" si="43"/>
        <v>0</v>
      </c>
      <c r="Y21" s="30">
        <f t="shared" si="44"/>
        <v>0</v>
      </c>
      <c r="Z21" s="30">
        <f t="shared" si="45"/>
        <v>0</v>
      </c>
      <c r="AA21" s="30">
        <f t="shared" si="46"/>
        <v>0</v>
      </c>
      <c r="AB21" s="30">
        <f t="shared" si="47"/>
        <v>0</v>
      </c>
      <c r="AC21" s="30">
        <f t="shared" si="48"/>
        <v>0</v>
      </c>
      <c r="AD21" s="30">
        <f t="shared" si="49"/>
        <v>0</v>
      </c>
      <c r="AE21" s="30">
        <f t="shared" si="50"/>
        <v>0</v>
      </c>
      <c r="AF21" s="30">
        <f t="shared" si="51"/>
        <v>0</v>
      </c>
      <c r="AG21" s="31">
        <f t="shared" si="52"/>
        <v>3</v>
      </c>
      <c r="AH21" s="31">
        <f t="shared" si="52"/>
        <v>0</v>
      </c>
      <c r="AI21" s="32">
        <f t="shared" si="53"/>
        <v>2</v>
      </c>
      <c r="AJ21" s="32">
        <f t="shared" si="54"/>
        <v>1</v>
      </c>
      <c r="AK21" s="33">
        <f t="shared" si="55"/>
        <v>8</v>
      </c>
      <c r="AL21" s="33">
        <f t="shared" si="56"/>
        <v>7</v>
      </c>
      <c r="AM21" s="33">
        <f t="shared" si="57"/>
        <v>12</v>
      </c>
      <c r="AN21" s="33" t="str">
        <f t="shared" si="58"/>
        <v/>
      </c>
      <c r="AO21" s="33" t="str">
        <f t="shared" si="59"/>
        <v/>
      </c>
      <c r="AP21" s="33" t="str">
        <f t="shared" si="60"/>
        <v/>
      </c>
      <c r="AQ21" s="33" t="str">
        <f t="shared" si="61"/>
        <v/>
      </c>
      <c r="AR21" s="34" t="str">
        <f t="shared" si="62"/>
        <v>3 - 0</v>
      </c>
      <c r="AS21" s="35" t="str">
        <f t="shared" si="63"/>
        <v>8,7,12</v>
      </c>
      <c r="AT21" s="32">
        <f t="shared" si="64"/>
        <v>1</v>
      </c>
      <c r="AU21" s="32">
        <f t="shared" si="65"/>
        <v>2</v>
      </c>
      <c r="AV21" s="33">
        <f t="shared" si="66"/>
        <v>-8</v>
      </c>
      <c r="AW21" s="33">
        <f t="shared" si="67"/>
        <v>-7</v>
      </c>
      <c r="AX21" s="33">
        <f t="shared" si="68"/>
        <v>-12</v>
      </c>
      <c r="AY21" s="33" t="str">
        <f t="shared" si="69"/>
        <v/>
      </c>
      <c r="AZ21" s="33" t="str">
        <f t="shared" si="70"/>
        <v/>
      </c>
      <c r="BA21" s="33" t="str">
        <f t="shared" si="71"/>
        <v/>
      </c>
      <c r="BB21" s="33" t="str">
        <f t="shared" si="72"/>
        <v/>
      </c>
      <c r="BC21" s="34" t="str">
        <f t="shared" si="73"/>
        <v>0 - 3</v>
      </c>
      <c r="BD21" s="35" t="str">
        <f t="shared" si="74"/>
        <v>-8, -7, -12</v>
      </c>
      <c r="BE21" s="36">
        <f>SUMIF(C17:C24,3,AI17:AI24)+SUMIF(D17:D24,3,AJ17:AJ24)</f>
        <v>5</v>
      </c>
      <c r="BF21" s="36">
        <f>IF(BE21&lt;&gt;0,RANK(BE21,BE17:BE23),"")</f>
        <v>2</v>
      </c>
      <c r="BG21" s="37" t="e">
        <f>SUMIF(A17:A20,C21,B17:B20)</f>
        <v>#VALUE!</v>
      </c>
      <c r="BH21" s="38" t="e">
        <f>SUMIF(A17:A20,D21,B17:B20)</f>
        <v>#VALUE!</v>
      </c>
      <c r="BI21" s="10">
        <f t="shared" si="75"/>
        <v>2</v>
      </c>
      <c r="BJ21" s="11">
        <f>1+BJ20</f>
        <v>11</v>
      </c>
      <c r="BK21" s="39">
        <v>3</v>
      </c>
      <c r="BL21" s="64" t="s">
        <v>23</v>
      </c>
      <c r="BM21" s="40" t="s">
        <v>135</v>
      </c>
      <c r="BN21" s="41" t="s">
        <v>33</v>
      </c>
      <c r="BO21" s="42">
        <v>7</v>
      </c>
      <c r="BP21" s="259">
        <v>3</v>
      </c>
      <c r="BQ21" s="260" t="e">
        <f>B19</f>
        <v>#VALUE!</v>
      </c>
      <c r="BR21" s="283" t="s">
        <v>77</v>
      </c>
      <c r="BS21" s="283"/>
      <c r="BT21" s="283"/>
      <c r="BU21" s="43" t="e">
        <v>#VALUE!</v>
      </c>
      <c r="BV21" s="265" t="e">
        <v>#VALUE!</v>
      </c>
      <c r="BW21" s="93"/>
      <c r="BX21" s="94">
        <f>IF(AG17&lt;AH17,AT17,IF(AH17&lt;AG17,AT17," "))</f>
        <v>1</v>
      </c>
      <c r="BY21" s="95"/>
      <c r="BZ21" s="100"/>
      <c r="CA21" s="48">
        <f>IF(AG20&lt;AH20,AT20,IF(AH20&lt;AG20,AT20," "))</f>
        <v>2</v>
      </c>
      <c r="CB21" s="100"/>
      <c r="CC21" s="267"/>
      <c r="CD21" s="268"/>
      <c r="CE21" s="269"/>
      <c r="CF21" s="97"/>
      <c r="CG21" s="48">
        <f>IF(AG22&lt;AH22,AI22,IF(AH22&lt;AG22,AI22," "))</f>
        <v>2</v>
      </c>
      <c r="CH21" s="100"/>
      <c r="CI21" s="115"/>
      <c r="CJ21" s="307">
        <f>BE21</f>
        <v>5</v>
      </c>
      <c r="CK21" s="251"/>
      <c r="CL21" s="252">
        <v>6</v>
      </c>
    </row>
    <row r="22" spans="1:96" ht="14.4">
      <c r="A22" s="23">
        <v>6</v>
      </c>
      <c r="C22" s="25">
        <v>3</v>
      </c>
      <c r="D22" s="25">
        <v>4</v>
      </c>
      <c r="E22" s="26">
        <v>11</v>
      </c>
      <c r="F22" s="27">
        <v>8</v>
      </c>
      <c r="G22" s="28">
        <v>11</v>
      </c>
      <c r="H22" s="29">
        <v>9</v>
      </c>
      <c r="I22" s="26">
        <v>13</v>
      </c>
      <c r="J22" s="27">
        <v>11</v>
      </c>
      <c r="K22" s="28"/>
      <c r="L22" s="29"/>
      <c r="M22" s="26"/>
      <c r="N22" s="27"/>
      <c r="O22" s="28"/>
      <c r="P22" s="29"/>
      <c r="Q22" s="26"/>
      <c r="R22" s="27"/>
      <c r="S22" s="30">
        <f t="shared" si="38"/>
        <v>1</v>
      </c>
      <c r="T22" s="30">
        <f t="shared" si="39"/>
        <v>0</v>
      </c>
      <c r="U22" s="30">
        <f t="shared" si="40"/>
        <v>1</v>
      </c>
      <c r="V22" s="30">
        <f t="shared" si="41"/>
        <v>0</v>
      </c>
      <c r="W22" s="30">
        <f t="shared" si="42"/>
        <v>1</v>
      </c>
      <c r="X22" s="30">
        <f t="shared" si="43"/>
        <v>0</v>
      </c>
      <c r="Y22" s="30">
        <f t="shared" si="44"/>
        <v>0</v>
      </c>
      <c r="Z22" s="30">
        <f t="shared" si="45"/>
        <v>0</v>
      </c>
      <c r="AA22" s="30">
        <f t="shared" si="46"/>
        <v>0</v>
      </c>
      <c r="AB22" s="30">
        <f t="shared" si="47"/>
        <v>0</v>
      </c>
      <c r="AC22" s="30">
        <f t="shared" si="48"/>
        <v>0</v>
      </c>
      <c r="AD22" s="30">
        <f t="shared" si="49"/>
        <v>0</v>
      </c>
      <c r="AE22" s="30">
        <f t="shared" si="50"/>
        <v>0</v>
      </c>
      <c r="AF22" s="30">
        <f t="shared" si="51"/>
        <v>0</v>
      </c>
      <c r="AG22" s="31">
        <f t="shared" si="52"/>
        <v>3</v>
      </c>
      <c r="AH22" s="31">
        <f t="shared" si="52"/>
        <v>0</v>
      </c>
      <c r="AI22" s="32">
        <f t="shared" si="53"/>
        <v>2</v>
      </c>
      <c r="AJ22" s="32">
        <f t="shared" si="54"/>
        <v>1</v>
      </c>
      <c r="AK22" s="33">
        <f t="shared" si="55"/>
        <v>8</v>
      </c>
      <c r="AL22" s="33">
        <f t="shared" si="56"/>
        <v>9</v>
      </c>
      <c r="AM22" s="33">
        <f t="shared" si="57"/>
        <v>11</v>
      </c>
      <c r="AN22" s="33" t="str">
        <f t="shared" si="58"/>
        <v/>
      </c>
      <c r="AO22" s="33" t="str">
        <f t="shared" si="59"/>
        <v/>
      </c>
      <c r="AP22" s="33" t="str">
        <f t="shared" si="60"/>
        <v/>
      </c>
      <c r="AQ22" s="33" t="str">
        <f t="shared" si="61"/>
        <v/>
      </c>
      <c r="AR22" s="34" t="str">
        <f t="shared" si="62"/>
        <v>3 - 0</v>
      </c>
      <c r="AS22" s="35" t="str">
        <f t="shared" si="63"/>
        <v>8,9,11</v>
      </c>
      <c r="AT22" s="32">
        <f t="shared" si="64"/>
        <v>1</v>
      </c>
      <c r="AU22" s="32">
        <f t="shared" si="65"/>
        <v>2</v>
      </c>
      <c r="AV22" s="33">
        <f t="shared" si="66"/>
        <v>-8</v>
      </c>
      <c r="AW22" s="33">
        <f t="shared" si="67"/>
        <v>-9</v>
      </c>
      <c r="AX22" s="33">
        <f t="shared" si="68"/>
        <v>-11</v>
      </c>
      <c r="AY22" s="33" t="str">
        <f t="shared" si="69"/>
        <v/>
      </c>
      <c r="AZ22" s="33" t="str">
        <f t="shared" si="70"/>
        <v/>
      </c>
      <c r="BA22" s="33" t="str">
        <f t="shared" si="71"/>
        <v/>
      </c>
      <c r="BB22" s="33" t="str">
        <f t="shared" si="72"/>
        <v/>
      </c>
      <c r="BC22" s="34" t="str">
        <f t="shared" si="73"/>
        <v>0 - 3</v>
      </c>
      <c r="BD22" s="35" t="str">
        <f t="shared" si="74"/>
        <v>-8, -9, -11</v>
      </c>
      <c r="BE22" s="44"/>
      <c r="BF22" s="44"/>
      <c r="BG22" s="37" t="e">
        <f>SUMIF(A17:A20,C22,B17:B20)</f>
        <v>#VALUE!</v>
      </c>
      <c r="BH22" s="38" t="e">
        <f>SUMIF(A17:A20,D22,B17:B20)</f>
        <v>#VALUE!</v>
      </c>
      <c r="BI22" s="10">
        <f t="shared" si="75"/>
        <v>2</v>
      </c>
      <c r="BJ22" s="11">
        <f>1+BJ21</f>
        <v>12</v>
      </c>
      <c r="BK22" s="39">
        <v>3</v>
      </c>
      <c r="BL22" s="65" t="s">
        <v>24</v>
      </c>
      <c r="BM22" s="149" t="s">
        <v>135</v>
      </c>
      <c r="BN22" s="50" t="s">
        <v>34</v>
      </c>
      <c r="BO22" s="51">
        <v>7</v>
      </c>
      <c r="BP22" s="259"/>
      <c r="BQ22" s="274"/>
      <c r="BR22" s="283" t="s">
        <v>78</v>
      </c>
      <c r="BS22" s="283"/>
      <c r="BT22" s="283"/>
      <c r="BU22" s="45" t="e">
        <v>#VALUE!</v>
      </c>
      <c r="BV22" s="275"/>
      <c r="BW22" s="256" t="str">
        <f>IF(AI17&gt;AJ17,BC17,IF(AJ17&gt;AI17,BD17," "))</f>
        <v>1 - 3</v>
      </c>
      <c r="BX22" s="257"/>
      <c r="BY22" s="258"/>
      <c r="BZ22" s="277" t="str">
        <f>IF(AI20&gt;AJ20,BC20,IF(AJ20&gt;AI20,BD20," "))</f>
        <v>4, 7, 6</v>
      </c>
      <c r="CA22" s="277"/>
      <c r="CB22" s="277"/>
      <c r="CC22" s="270"/>
      <c r="CD22" s="271"/>
      <c r="CE22" s="272"/>
      <c r="CF22" s="277" t="str">
        <f>IF(AI22&lt;AJ22,AR22,IF(AJ22&lt;AI22,AS22," "))</f>
        <v>8,9,11</v>
      </c>
      <c r="CG22" s="277"/>
      <c r="CH22" s="277"/>
      <c r="CI22" s="114"/>
      <c r="CJ22" s="307"/>
      <c r="CK22" s="251"/>
      <c r="CL22" s="252"/>
    </row>
    <row r="23" spans="1:96" ht="14.4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V23" s="2"/>
      <c r="AW23" s="2"/>
      <c r="AX23" s="2"/>
      <c r="AY23" s="2"/>
      <c r="AZ23" s="2"/>
      <c r="BE23" s="36">
        <f>SUMIF(C17:C24,4,AI17:AI24)+SUMIF(D17:D24,4,AJ17:AJ24)</f>
        <v>3</v>
      </c>
      <c r="BF23" s="36">
        <f>IF(BE23&lt;&gt;0,RANK(BE23,BE17:BE23),"")</f>
        <v>4</v>
      </c>
      <c r="BG23" s="52"/>
      <c r="BH23" s="52"/>
      <c r="BK23" s="19"/>
      <c r="BP23" s="259">
        <v>4</v>
      </c>
      <c r="BQ23" s="260" t="e">
        <f>B20</f>
        <v>#VALUE!</v>
      </c>
      <c r="BR23" s="262" t="s">
        <v>75</v>
      </c>
      <c r="BS23" s="263"/>
      <c r="BT23" s="264"/>
      <c r="BU23" s="43" t="e">
        <v>#VALUE!</v>
      </c>
      <c r="BV23" s="278" t="e">
        <v>#VALUE!</v>
      </c>
      <c r="BW23" s="99"/>
      <c r="BX23" s="48">
        <v>1</v>
      </c>
      <c r="BY23" s="100"/>
      <c r="BZ23" s="96"/>
      <c r="CA23" s="94">
        <f>IF(AG18&lt;AH18,AT18,IF(AH18&lt;AG18,AT18," "))</f>
        <v>1</v>
      </c>
      <c r="CB23" s="95"/>
      <c r="CC23" s="100"/>
      <c r="CD23" s="48">
        <f>IF(AG22&lt;AH22,AT22,IF(AH22&lt;AG22,AT22," "))</f>
        <v>1</v>
      </c>
      <c r="CE23" s="100"/>
      <c r="CF23" s="267"/>
      <c r="CG23" s="268"/>
      <c r="CH23" s="268"/>
      <c r="CI23" s="115"/>
      <c r="CJ23" s="307">
        <f>BE23</f>
        <v>3</v>
      </c>
      <c r="CK23" s="251"/>
      <c r="CL23" s="252">
        <v>8</v>
      </c>
    </row>
    <row r="24" spans="1:96" ht="14.4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V24" s="2"/>
      <c r="AW24" s="2"/>
      <c r="AX24" s="2"/>
      <c r="AY24" s="2"/>
      <c r="AZ24" s="2"/>
      <c r="BD24" s="3"/>
      <c r="BE24" s="44"/>
      <c r="BF24" s="44"/>
      <c r="BG24" s="52"/>
      <c r="BH24" s="52"/>
      <c r="BK24" s="19"/>
      <c r="BL24" s="53"/>
      <c r="BM24" s="54"/>
      <c r="BN24" s="55"/>
      <c r="BO24" s="56"/>
      <c r="BP24" s="259"/>
      <c r="BQ24" s="261"/>
      <c r="BR24" s="253" t="s">
        <v>76</v>
      </c>
      <c r="BS24" s="254"/>
      <c r="BT24" s="255"/>
      <c r="BU24" s="57" t="e">
        <v>#VALUE!</v>
      </c>
      <c r="BV24" s="301"/>
      <c r="BW24" s="306" t="s">
        <v>4</v>
      </c>
      <c r="BX24" s="298"/>
      <c r="BY24" s="298"/>
      <c r="BZ24" s="256" t="str">
        <f>IF(AI18&gt;AJ18,BC18,IF(AJ18&gt;AI18,BD18," "))</f>
        <v>2 - 3</v>
      </c>
      <c r="CA24" s="257"/>
      <c r="CB24" s="258"/>
      <c r="CC24" s="257" t="str">
        <f>IF(AI22&gt;AJ22,BC22,IF(AJ22&gt;AI22,BD22," "))</f>
        <v>0 - 3</v>
      </c>
      <c r="CD24" s="257"/>
      <c r="CE24" s="257"/>
      <c r="CF24" s="270"/>
      <c r="CG24" s="271"/>
      <c r="CH24" s="271"/>
      <c r="CI24" s="116"/>
      <c r="CJ24" s="307"/>
      <c r="CK24" s="251"/>
      <c r="CL24" s="252"/>
    </row>
    <row r="25" spans="1:96" ht="16.2">
      <c r="Z25" s="8"/>
      <c r="BK25" s="19"/>
      <c r="BL25" s="289" t="str">
        <f>C26</f>
        <v>Мужчины. 9-12 места</v>
      </c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</row>
    <row r="26" spans="1:96" ht="14.4">
      <c r="A26" s="12">
        <f>1+A16</f>
        <v>3</v>
      </c>
      <c r="B26" s="13">
        <v>4</v>
      </c>
      <c r="C26" s="14" t="s">
        <v>220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>
        <f>1+R16</f>
        <v>3</v>
      </c>
      <c r="Z26" s="8"/>
      <c r="AR26" s="17" t="e">
        <f>IF(B27=0,0,(IF(B28=0,1,IF(B29=0,2,IF(B30=0,3,IF(B30&gt;0,4))))))</f>
        <v>#VALUE!</v>
      </c>
      <c r="BC26" s="17">
        <f>IF(BE26=15,3,IF(BE26&gt;15,4))</f>
        <v>4</v>
      </c>
      <c r="BE26" s="18">
        <f>SUM(BE27,BE29,BE31,BE33)</f>
        <v>18</v>
      </c>
      <c r="BF26" s="18">
        <f>SUM(BF27,BF29,BF31,BF33)</f>
        <v>10</v>
      </c>
      <c r="BK26" s="19"/>
      <c r="BL26" s="20" t="s">
        <v>6</v>
      </c>
      <c r="BM26" s="21" t="s">
        <v>7</v>
      </c>
      <c r="BN26" s="21" t="s">
        <v>8</v>
      </c>
      <c r="BO26" s="22" t="s">
        <v>9</v>
      </c>
      <c r="BP26" s="105" t="s">
        <v>10</v>
      </c>
      <c r="BQ26" s="290" t="s">
        <v>11</v>
      </c>
      <c r="BR26" s="290"/>
      <c r="BS26" s="290"/>
      <c r="BT26" s="290"/>
      <c r="BU26" s="291" t="s">
        <v>12</v>
      </c>
      <c r="BV26" s="291"/>
      <c r="BW26" s="292">
        <v>1</v>
      </c>
      <c r="BX26" s="292"/>
      <c r="BY26" s="292"/>
      <c r="BZ26" s="292">
        <v>2</v>
      </c>
      <c r="CA26" s="292"/>
      <c r="CB26" s="292"/>
      <c r="CC26" s="292">
        <v>3</v>
      </c>
      <c r="CD26" s="292"/>
      <c r="CE26" s="292"/>
      <c r="CF26" s="292">
        <v>4</v>
      </c>
      <c r="CG26" s="292"/>
      <c r="CH26" s="292"/>
      <c r="CI26" s="106"/>
      <c r="CJ26" s="170" t="s">
        <v>1</v>
      </c>
      <c r="CK26" s="170" t="s">
        <v>2</v>
      </c>
      <c r="CL26" s="170" t="s">
        <v>3</v>
      </c>
    </row>
    <row r="27" spans="1:96" ht="14.4">
      <c r="A27" s="23">
        <v>1</v>
      </c>
      <c r="B27" s="24" t="e">
        <v>#VALUE!</v>
      </c>
      <c r="C27" s="25">
        <v>1</v>
      </c>
      <c r="D27" s="25">
        <v>3</v>
      </c>
      <c r="E27" s="26">
        <v>11</v>
      </c>
      <c r="F27" s="27">
        <v>7</v>
      </c>
      <c r="G27" s="28">
        <v>-7</v>
      </c>
      <c r="H27" s="29">
        <v>11</v>
      </c>
      <c r="I27" s="26">
        <v>11</v>
      </c>
      <c r="J27" s="27">
        <v>9</v>
      </c>
      <c r="K27" s="28">
        <v>11</v>
      </c>
      <c r="L27" s="29">
        <v>6</v>
      </c>
      <c r="M27" s="26"/>
      <c r="N27" s="27"/>
      <c r="O27" s="28"/>
      <c r="P27" s="29"/>
      <c r="Q27" s="26"/>
      <c r="R27" s="27"/>
      <c r="S27" s="30">
        <f t="shared" ref="S27:S32" si="77">IF(E27="wo",0,IF(F27="wo",1,IF(E27&gt;F27,1,0)))</f>
        <v>1</v>
      </c>
      <c r="T27" s="30">
        <f t="shared" ref="T27:T32" si="78">IF(E27="wo",1,IF(F27="wo",0,IF(F27&gt;E27,1,0)))</f>
        <v>0</v>
      </c>
      <c r="U27" s="30">
        <f t="shared" ref="U27:U32" si="79">IF(G27="wo",0,IF(H27="wo",1,IF(G27&gt;H27,1,0)))</f>
        <v>0</v>
      </c>
      <c r="V27" s="30">
        <f t="shared" ref="V27:V32" si="80">IF(G27="wo",1,IF(H27="wo",0,IF(H27&gt;G27,1,0)))</f>
        <v>1</v>
      </c>
      <c r="W27" s="30">
        <f t="shared" ref="W27:W32" si="81">IF(I27="wo",0,IF(J27="wo",1,IF(I27&gt;J27,1,0)))</f>
        <v>1</v>
      </c>
      <c r="X27" s="30">
        <f t="shared" ref="X27:X32" si="82">IF(I27="wo",1,IF(J27="wo",0,IF(J27&gt;I27,1,0)))</f>
        <v>0</v>
      </c>
      <c r="Y27" s="30">
        <f t="shared" ref="Y27:Y32" si="83">IF(K27="wo",0,IF(L27="wo",1,IF(K27&gt;L27,1,0)))</f>
        <v>1</v>
      </c>
      <c r="Z27" s="30">
        <f t="shared" ref="Z27:Z32" si="84">IF(K27="wo",1,IF(L27="wo",0,IF(L27&gt;K27,1,0)))</f>
        <v>0</v>
      </c>
      <c r="AA27" s="30">
        <f t="shared" ref="AA27:AA32" si="85">IF(M27="wo",0,IF(N27="wo",1,IF(M27&gt;N27,1,0)))</f>
        <v>0</v>
      </c>
      <c r="AB27" s="30">
        <f t="shared" ref="AB27:AB32" si="86">IF(M27="wo",1,IF(N27="wo",0,IF(N27&gt;M27,1,0)))</f>
        <v>0</v>
      </c>
      <c r="AC27" s="30">
        <f t="shared" ref="AC27:AC32" si="87">IF(O27="wo",0,IF(P27="wo",1,IF(O27&gt;P27,1,0)))</f>
        <v>0</v>
      </c>
      <c r="AD27" s="30">
        <f t="shared" ref="AD27:AD32" si="88">IF(O27="wo",1,IF(P27="wo",0,IF(P27&gt;O27,1,0)))</f>
        <v>0</v>
      </c>
      <c r="AE27" s="30">
        <f t="shared" ref="AE27:AE32" si="89">IF(Q27="wo",0,IF(R27="wo",1,IF(Q27&gt;R27,1,0)))</f>
        <v>0</v>
      </c>
      <c r="AF27" s="30">
        <f t="shared" ref="AF27:AF32" si="90">IF(Q27="wo",1,IF(R27="wo",0,IF(R27&gt;Q27,1,0)))</f>
        <v>0</v>
      </c>
      <c r="AG27" s="31">
        <f t="shared" ref="AG27:AH32" si="91">IF(E27="wo","wo",+S27+U27+W27+Y27+AA27+AC27+AE27)</f>
        <v>3</v>
      </c>
      <c r="AH27" s="31">
        <f t="shared" si="91"/>
        <v>1</v>
      </c>
      <c r="AI27" s="32">
        <f t="shared" ref="AI27:AI32" si="92">IF(E27="",0,IF(E27="wo",0,IF(F27="wo",2,IF(AG27=AH27,0,IF(AG27&gt;AH27,2,1)))))</f>
        <v>2</v>
      </c>
      <c r="AJ27" s="32">
        <f t="shared" ref="AJ27:AJ32" si="93">IF(F27="",0,IF(F27="wo",0,IF(E27="wo",2,IF(AH27=AG27,0,IF(AH27&gt;AG27,2,1)))))</f>
        <v>1</v>
      </c>
      <c r="AK27" s="33">
        <f t="shared" ref="AK27:AK32" si="94">IF(E27="","",IF(E27="wo",0,IF(F27="wo",0,IF(E27=F27,"ERROR",IF(E27&gt;F27,F27,-1*E27)))))</f>
        <v>7</v>
      </c>
      <c r="AL27" s="33">
        <f t="shared" ref="AL27:AL32" si="95">IF(G27="","",IF(G27="wo",0,IF(H27="wo",0,IF(G27=H27,"ERROR",IF(G27&gt;H27,H27,-1*G27)))))</f>
        <v>7</v>
      </c>
      <c r="AM27" s="33">
        <f t="shared" ref="AM27:AM32" si="96">IF(I27="","",IF(I27="wo",0,IF(J27="wo",0,IF(I27=J27,"ERROR",IF(I27&gt;J27,J27,-1*I27)))))</f>
        <v>9</v>
      </c>
      <c r="AN27" s="33">
        <f t="shared" ref="AN27:AN32" si="97">IF(K27="","",IF(K27="wo",0,IF(L27="wo",0,IF(K27=L27,"ERROR",IF(K27&gt;L27,L27,-1*K27)))))</f>
        <v>6</v>
      </c>
      <c r="AO27" s="33" t="str">
        <f t="shared" ref="AO27:AO32" si="98">IF(M27="","",IF(M27="wo",0,IF(N27="wo",0,IF(M27=N27,"ERROR",IF(M27&gt;N27,N27,-1*M27)))))</f>
        <v/>
      </c>
      <c r="AP27" s="33" t="str">
        <f t="shared" ref="AP27:AP32" si="99">IF(O27="","",IF(O27="wo",0,IF(P27="wo",0,IF(O27=P27,"ERROR",IF(O27&gt;P27,P27,-1*O27)))))</f>
        <v/>
      </c>
      <c r="AQ27" s="33" t="str">
        <f t="shared" ref="AQ27:AQ32" si="100">IF(Q27="","",IF(Q27="wo",0,IF(R27="wo",0,IF(Q27=R27,"ERROR",IF(Q27&gt;R27,R27,-1*Q27)))))</f>
        <v/>
      </c>
      <c r="AR27" s="34" t="str">
        <f t="shared" ref="AR27:AR32" si="101">CONCATENATE(AG27," - ",AH27)</f>
        <v>3 - 1</v>
      </c>
      <c r="AS27" s="35" t="str">
        <f t="shared" ref="AS27:AS32" si="102">IF(E27="","",(IF(K27="",AK27&amp;","&amp;AL27&amp;","&amp;AM27,IF(M27="",AK27&amp;","&amp;AL27&amp;","&amp;AM27&amp;","&amp;AN27,IF(O27="",AK27&amp;","&amp;AL27&amp;","&amp;AM27&amp;","&amp;AN27&amp;","&amp;AO27,IF(Q27="",AK27&amp;","&amp;AL27&amp;","&amp;AM27&amp;","&amp;AN27&amp;","&amp;AO27&amp;","&amp;AP27,AK27&amp;","&amp;AL27&amp;","&amp;AM27&amp;","&amp;AN27&amp;","&amp;AO27&amp;","&amp;AP27&amp;","&amp;AQ27))))))</f>
        <v>7,7,9,6</v>
      </c>
      <c r="AT27" s="32">
        <f t="shared" ref="AT27:AT32" si="103">IF(F27="",0,IF(F27="wo",0,IF(E27="wo",2,IF(AH27=AG27,0,IF(AH27&gt;AG27,2,1)))))</f>
        <v>1</v>
      </c>
      <c r="AU27" s="32">
        <f t="shared" ref="AU27:AU32" si="104">IF(E27="",0,IF(E27="wo",0,IF(F27="wo",2,IF(AG27=AH27,0,IF(AG27&gt;AH27,2,1)))))</f>
        <v>2</v>
      </c>
      <c r="AV27" s="33">
        <f t="shared" ref="AV27:AV32" si="105">IF(F27="","",IF(F27="wo",0,IF(E27="wo",0,IF(F27=E27,"ERROR",IF(F27&gt;E27,E27,-1*F27)))))</f>
        <v>-7</v>
      </c>
      <c r="AW27" s="33">
        <f t="shared" ref="AW27:AW32" si="106">IF(H27="","",IF(H27="wo",0,IF(G27="wo",0,IF(H27=G27,"ERROR",IF(H27&gt;G27,G27,-1*H27)))))</f>
        <v>-7</v>
      </c>
      <c r="AX27" s="33">
        <f t="shared" ref="AX27:AX32" si="107">IF(J27="","",IF(J27="wo",0,IF(I27="wo",0,IF(J27=I27,"ERROR",IF(J27&gt;I27,I27,-1*J27)))))</f>
        <v>-9</v>
      </c>
      <c r="AY27" s="33">
        <f t="shared" ref="AY27:AY32" si="108">IF(L27="","",IF(L27="wo",0,IF(K27="wo",0,IF(L27=K27,"ERROR",IF(L27&gt;K27,K27,-1*L27)))))</f>
        <v>-6</v>
      </c>
      <c r="AZ27" s="33" t="str">
        <f t="shared" ref="AZ27:AZ32" si="109">IF(N27="","",IF(N27="wo",0,IF(M27="wo",0,IF(N27=M27,"ERROR",IF(N27&gt;M27,M27,-1*N27)))))</f>
        <v/>
      </c>
      <c r="BA27" s="33" t="str">
        <f t="shared" ref="BA27:BA32" si="110">IF(P27="","",IF(P27="wo",0,IF(O27="wo",0,IF(P27=O27,"ERROR",IF(P27&gt;O27,O27,-1*P27)))))</f>
        <v/>
      </c>
      <c r="BB27" s="33" t="str">
        <f t="shared" ref="BB27:BB32" si="111">IF(R27="","",IF(R27="wo",0,IF(Q27="wo",0,IF(R27=Q27,"ERROR",IF(R27&gt;Q27,Q27,-1*R27)))))</f>
        <v/>
      </c>
      <c r="BC27" s="34" t="str">
        <f t="shared" ref="BC27:BC32" si="112">CONCATENATE(AH27," - ",AG27)</f>
        <v>1 - 3</v>
      </c>
      <c r="BD27" s="35" t="str">
        <f t="shared" ref="BD27:BD32" si="113">IF(E27="","",(IF(K27="",AV27&amp;", "&amp;AW27&amp;", "&amp;AX27,IF(M27="",AV27&amp;","&amp;AW27&amp;","&amp;AX27&amp;","&amp;AY27,IF(O27="",AV27&amp;","&amp;AW27&amp;","&amp;AX27&amp;","&amp;AY27&amp;","&amp;AZ27,IF(Q27="",AV27&amp;","&amp;AW27&amp;","&amp;AX27&amp;","&amp;AY27&amp;","&amp;AZ27&amp;","&amp;BA27,AV27&amp;","&amp;AW27&amp;","&amp;AX27&amp;","&amp;AY27&amp;","&amp;AZ27&amp;","&amp;BA27&amp;","&amp;BB27))))))</f>
        <v>-7,-7,-9,-6</v>
      </c>
      <c r="BE27" s="36">
        <f>SUMIF(C27:C34,1,AI27:AI34)+SUMIF(D27:D34,1,AJ27:AJ34)</f>
        <v>6</v>
      </c>
      <c r="BF27" s="36">
        <f>IF(BE27&lt;&gt;0,RANK(BE27,BE27:BE33),"")</f>
        <v>1</v>
      </c>
      <c r="BG27" s="37" t="e">
        <f>SUMIF(A27:A30,C27,B27:B30)</f>
        <v>#VALUE!</v>
      </c>
      <c r="BH27" s="38" t="e">
        <f>SUMIF(A27:A30,D27,B27:B30)</f>
        <v>#VALUE!</v>
      </c>
      <c r="BI27" s="10">
        <f t="shared" ref="BI27:BI32" si="114">1+BI17</f>
        <v>3</v>
      </c>
      <c r="BJ27" s="11">
        <f>1*BJ22+1</f>
        <v>13</v>
      </c>
      <c r="BK27" s="39">
        <v>1</v>
      </c>
      <c r="BL27" s="62" t="str">
        <f t="shared" ref="BL27:BL28" si="115">CONCATENATE(C27," ","-"," ",D27)</f>
        <v>1 - 3</v>
      </c>
      <c r="BM27" s="40"/>
      <c r="BN27" s="41"/>
      <c r="BO27" s="42"/>
      <c r="BP27" s="280">
        <v>1</v>
      </c>
      <c r="BQ27" s="281" t="e">
        <f>B27</f>
        <v>#VALUE!</v>
      </c>
      <c r="BR27" s="262" t="s">
        <v>136</v>
      </c>
      <c r="BS27" s="263"/>
      <c r="BT27" s="264"/>
      <c r="BU27" s="101" t="e">
        <v>#VALUE!</v>
      </c>
      <c r="BV27" s="285" t="e">
        <v>#VALUE!</v>
      </c>
      <c r="BW27" s="286"/>
      <c r="BX27" s="287"/>
      <c r="BY27" s="288"/>
      <c r="BZ27" s="97"/>
      <c r="CA27" s="48">
        <f>IF(AG29&lt;AH29,AI29,IF(AH29&lt;AG29,AI29," "))</f>
        <v>2</v>
      </c>
      <c r="CB27" s="100"/>
      <c r="CC27" s="104"/>
      <c r="CD27" s="48">
        <f>IF(AG27&lt;AH27,AI27,IF(AH27&lt;AG27,AI27," "))</f>
        <v>2</v>
      </c>
      <c r="CE27" s="103"/>
      <c r="CF27" s="100"/>
      <c r="CG27" s="48">
        <f>IF(AG31&lt;AH31,AI31,IF(AH31&lt;AG31,AI31," "))</f>
        <v>2</v>
      </c>
      <c r="CH27" s="103"/>
      <c r="CI27" s="107"/>
      <c r="CJ27" s="273">
        <f>BE27</f>
        <v>6</v>
      </c>
      <c r="CK27" s="251"/>
      <c r="CL27" s="252">
        <v>9</v>
      </c>
      <c r="CO27" s="304"/>
      <c r="CP27" s="304"/>
      <c r="CQ27" s="304"/>
    </row>
    <row r="28" spans="1:96" ht="14.4">
      <c r="A28" s="23">
        <v>2</v>
      </c>
      <c r="B28" s="24" t="e">
        <v>#VALUE!</v>
      </c>
      <c r="C28" s="25">
        <v>2</v>
      </c>
      <c r="D28" s="25">
        <v>4</v>
      </c>
      <c r="E28" s="26">
        <v>11</v>
      </c>
      <c r="F28" s="27">
        <v>7</v>
      </c>
      <c r="G28" s="28">
        <v>-5</v>
      </c>
      <c r="H28" s="29">
        <v>11</v>
      </c>
      <c r="I28" s="26">
        <v>11</v>
      </c>
      <c r="J28" s="27">
        <v>6</v>
      </c>
      <c r="K28" s="28">
        <v>11</v>
      </c>
      <c r="L28" s="29">
        <v>3</v>
      </c>
      <c r="M28" s="26"/>
      <c r="N28" s="27"/>
      <c r="O28" s="28"/>
      <c r="P28" s="29"/>
      <c r="Q28" s="26"/>
      <c r="R28" s="27"/>
      <c r="S28" s="30">
        <f t="shared" si="77"/>
        <v>1</v>
      </c>
      <c r="T28" s="30">
        <f t="shared" si="78"/>
        <v>0</v>
      </c>
      <c r="U28" s="30">
        <f t="shared" si="79"/>
        <v>0</v>
      </c>
      <c r="V28" s="30">
        <f t="shared" si="80"/>
        <v>1</v>
      </c>
      <c r="W28" s="30">
        <f t="shared" si="81"/>
        <v>1</v>
      </c>
      <c r="X28" s="30">
        <f t="shared" si="82"/>
        <v>0</v>
      </c>
      <c r="Y28" s="30">
        <f t="shared" si="83"/>
        <v>1</v>
      </c>
      <c r="Z28" s="30">
        <f t="shared" si="84"/>
        <v>0</v>
      </c>
      <c r="AA28" s="30">
        <f t="shared" si="85"/>
        <v>0</v>
      </c>
      <c r="AB28" s="30">
        <f t="shared" si="86"/>
        <v>0</v>
      </c>
      <c r="AC28" s="30">
        <f t="shared" si="87"/>
        <v>0</v>
      </c>
      <c r="AD28" s="30">
        <f t="shared" si="88"/>
        <v>0</v>
      </c>
      <c r="AE28" s="30">
        <f t="shared" si="89"/>
        <v>0</v>
      </c>
      <c r="AF28" s="30">
        <f t="shared" si="90"/>
        <v>0</v>
      </c>
      <c r="AG28" s="31">
        <f t="shared" si="91"/>
        <v>3</v>
      </c>
      <c r="AH28" s="31">
        <f t="shared" si="91"/>
        <v>1</v>
      </c>
      <c r="AI28" s="32">
        <f t="shared" si="92"/>
        <v>2</v>
      </c>
      <c r="AJ28" s="32">
        <f t="shared" si="93"/>
        <v>1</v>
      </c>
      <c r="AK28" s="33">
        <f t="shared" si="94"/>
        <v>7</v>
      </c>
      <c r="AL28" s="33">
        <f t="shared" si="95"/>
        <v>5</v>
      </c>
      <c r="AM28" s="33">
        <f t="shared" si="96"/>
        <v>6</v>
      </c>
      <c r="AN28" s="33">
        <f t="shared" si="97"/>
        <v>3</v>
      </c>
      <c r="AO28" s="33" t="str">
        <f t="shared" si="98"/>
        <v/>
      </c>
      <c r="AP28" s="33" t="str">
        <f t="shared" si="99"/>
        <v/>
      </c>
      <c r="AQ28" s="33" t="str">
        <f t="shared" si="100"/>
        <v/>
      </c>
      <c r="AR28" s="34" t="str">
        <f t="shared" si="101"/>
        <v>3 - 1</v>
      </c>
      <c r="AS28" s="35" t="str">
        <f t="shared" si="102"/>
        <v>7,5,6,3</v>
      </c>
      <c r="AT28" s="32">
        <f t="shared" si="103"/>
        <v>1</v>
      </c>
      <c r="AU28" s="32">
        <f t="shared" si="104"/>
        <v>2</v>
      </c>
      <c r="AV28" s="33">
        <f t="shared" si="105"/>
        <v>-7</v>
      </c>
      <c r="AW28" s="33">
        <f t="shared" si="106"/>
        <v>-5</v>
      </c>
      <c r="AX28" s="33">
        <f t="shared" si="107"/>
        <v>-6</v>
      </c>
      <c r="AY28" s="33">
        <f t="shared" si="108"/>
        <v>-3</v>
      </c>
      <c r="AZ28" s="33" t="str">
        <f t="shared" si="109"/>
        <v/>
      </c>
      <c r="BA28" s="33" t="str">
        <f t="shared" si="110"/>
        <v/>
      </c>
      <c r="BB28" s="33" t="str">
        <f t="shared" si="111"/>
        <v/>
      </c>
      <c r="BC28" s="34" t="str">
        <f t="shared" si="112"/>
        <v>1 - 3</v>
      </c>
      <c r="BD28" s="35" t="str">
        <f t="shared" si="113"/>
        <v>-7,-5,-6,-3</v>
      </c>
      <c r="BE28" s="44"/>
      <c r="BF28" s="44"/>
      <c r="BG28" s="37" t="e">
        <f>SUMIF(A27:A30,C28,B27:B30)</f>
        <v>#VALUE!</v>
      </c>
      <c r="BH28" s="38" t="e">
        <f>SUMIF(A27:A30,D28,B27:B30)</f>
        <v>#VALUE!</v>
      </c>
      <c r="BI28" s="10">
        <f t="shared" si="114"/>
        <v>3</v>
      </c>
      <c r="BJ28" s="11">
        <f>1+BJ27</f>
        <v>14</v>
      </c>
      <c r="BK28" s="39">
        <v>1</v>
      </c>
      <c r="BL28" s="62" t="str">
        <f t="shared" si="115"/>
        <v>2 - 4</v>
      </c>
      <c r="BM28" s="40"/>
      <c r="BN28" s="41"/>
      <c r="BO28" s="42"/>
      <c r="BP28" s="280"/>
      <c r="BQ28" s="274"/>
      <c r="BR28" s="283" t="s">
        <v>137</v>
      </c>
      <c r="BS28" s="283"/>
      <c r="BT28" s="283"/>
      <c r="BU28" s="45" t="e">
        <v>#VALUE!</v>
      </c>
      <c r="BV28" s="275"/>
      <c r="BW28" s="270"/>
      <c r="BX28" s="271"/>
      <c r="BY28" s="272"/>
      <c r="BZ28" s="277" t="str">
        <f>IF(AI29&lt;AJ29,AR29,IF(AJ29&lt;AI29,AS29," "))</f>
        <v>-7,6,-8,8,7</v>
      </c>
      <c r="CA28" s="277"/>
      <c r="CB28" s="277"/>
      <c r="CC28" s="256" t="str">
        <f>IF(AI27&lt;AJ27,AR27,IF(AJ27&lt;AI27,AS27," "))</f>
        <v>7,7,9,6</v>
      </c>
      <c r="CD28" s="257"/>
      <c r="CE28" s="258"/>
      <c r="CF28" s="277" t="str">
        <f>IF(AI31&lt;AJ31,AR31,IF(AJ31&lt;AI31,AS31," "))</f>
        <v>-9,6,6,-5,6</v>
      </c>
      <c r="CG28" s="277"/>
      <c r="CH28" s="305"/>
      <c r="CI28" s="108"/>
      <c r="CJ28" s="273"/>
      <c r="CK28" s="251"/>
      <c r="CL28" s="252"/>
      <c r="CO28" s="304"/>
      <c r="CP28" s="304"/>
      <c r="CQ28" s="304"/>
    </row>
    <row r="29" spans="1:96" ht="14.4">
      <c r="A29" s="23">
        <v>3</v>
      </c>
      <c r="B29" s="24" t="e">
        <v>#VALUE!</v>
      </c>
      <c r="C29" s="25">
        <v>1</v>
      </c>
      <c r="D29" s="25">
        <v>2</v>
      </c>
      <c r="E29" s="26">
        <v>7</v>
      </c>
      <c r="F29" s="27">
        <v>11</v>
      </c>
      <c r="G29" s="28">
        <v>11</v>
      </c>
      <c r="H29" s="29">
        <v>6</v>
      </c>
      <c r="I29" s="26">
        <v>8</v>
      </c>
      <c r="J29" s="27">
        <v>11</v>
      </c>
      <c r="K29" s="28">
        <v>11</v>
      </c>
      <c r="L29" s="29">
        <v>8</v>
      </c>
      <c r="M29" s="26">
        <v>11</v>
      </c>
      <c r="N29" s="27">
        <v>7</v>
      </c>
      <c r="O29" s="28"/>
      <c r="P29" s="29"/>
      <c r="Q29" s="26"/>
      <c r="R29" s="27"/>
      <c r="S29" s="30">
        <f t="shared" si="77"/>
        <v>0</v>
      </c>
      <c r="T29" s="30">
        <f t="shared" si="78"/>
        <v>1</v>
      </c>
      <c r="U29" s="30">
        <f t="shared" si="79"/>
        <v>1</v>
      </c>
      <c r="V29" s="30">
        <f t="shared" si="80"/>
        <v>0</v>
      </c>
      <c r="W29" s="30">
        <f t="shared" si="81"/>
        <v>0</v>
      </c>
      <c r="X29" s="30">
        <f t="shared" si="82"/>
        <v>1</v>
      </c>
      <c r="Y29" s="30">
        <f t="shared" si="83"/>
        <v>1</v>
      </c>
      <c r="Z29" s="30">
        <f t="shared" si="84"/>
        <v>0</v>
      </c>
      <c r="AA29" s="30">
        <f t="shared" si="85"/>
        <v>1</v>
      </c>
      <c r="AB29" s="30">
        <f t="shared" si="86"/>
        <v>0</v>
      </c>
      <c r="AC29" s="30">
        <f t="shared" si="87"/>
        <v>0</v>
      </c>
      <c r="AD29" s="30">
        <f t="shared" si="88"/>
        <v>0</v>
      </c>
      <c r="AE29" s="30">
        <f t="shared" si="89"/>
        <v>0</v>
      </c>
      <c r="AF29" s="30">
        <f t="shared" si="90"/>
        <v>0</v>
      </c>
      <c r="AG29" s="31">
        <f t="shared" si="91"/>
        <v>3</v>
      </c>
      <c r="AH29" s="31">
        <f t="shared" si="91"/>
        <v>2</v>
      </c>
      <c r="AI29" s="32">
        <f t="shared" si="92"/>
        <v>2</v>
      </c>
      <c r="AJ29" s="32">
        <f t="shared" si="93"/>
        <v>1</v>
      </c>
      <c r="AK29" s="33">
        <f t="shared" si="94"/>
        <v>-7</v>
      </c>
      <c r="AL29" s="33">
        <f t="shared" si="95"/>
        <v>6</v>
      </c>
      <c r="AM29" s="33">
        <f t="shared" si="96"/>
        <v>-8</v>
      </c>
      <c r="AN29" s="33">
        <f t="shared" si="97"/>
        <v>8</v>
      </c>
      <c r="AO29" s="33">
        <f t="shared" si="98"/>
        <v>7</v>
      </c>
      <c r="AP29" s="33" t="str">
        <f t="shared" si="99"/>
        <v/>
      </c>
      <c r="AQ29" s="33" t="str">
        <f t="shared" si="100"/>
        <v/>
      </c>
      <c r="AR29" s="34" t="str">
        <f t="shared" si="101"/>
        <v>3 - 2</v>
      </c>
      <c r="AS29" s="35" t="str">
        <f t="shared" si="102"/>
        <v>-7,6,-8,8,7</v>
      </c>
      <c r="AT29" s="32">
        <f t="shared" si="103"/>
        <v>1</v>
      </c>
      <c r="AU29" s="32">
        <f t="shared" si="104"/>
        <v>2</v>
      </c>
      <c r="AV29" s="33">
        <f t="shared" si="105"/>
        <v>7</v>
      </c>
      <c r="AW29" s="33">
        <f t="shared" si="106"/>
        <v>-6</v>
      </c>
      <c r="AX29" s="33">
        <f t="shared" si="107"/>
        <v>8</v>
      </c>
      <c r="AY29" s="33">
        <f t="shared" si="108"/>
        <v>-8</v>
      </c>
      <c r="AZ29" s="33">
        <f t="shared" si="109"/>
        <v>-7</v>
      </c>
      <c r="BA29" s="33" t="str">
        <f t="shared" si="110"/>
        <v/>
      </c>
      <c r="BB29" s="33" t="str">
        <f t="shared" si="111"/>
        <v/>
      </c>
      <c r="BC29" s="34" t="str">
        <f t="shared" si="112"/>
        <v>2 - 3</v>
      </c>
      <c r="BD29" s="35" t="str">
        <f t="shared" si="113"/>
        <v>7,-6,8,-8,-7</v>
      </c>
      <c r="BE29" s="36">
        <f>SUMIF(C27:C34,2,AI27:AI34)+SUMIF(D27:D34,2,AJ27:AJ34)</f>
        <v>5</v>
      </c>
      <c r="BF29" s="36">
        <f>IF(BE29&lt;&gt;0,RANK(BE29,BE27:BE33),"")</f>
        <v>2</v>
      </c>
      <c r="BG29" s="37" t="e">
        <f>SUMIF(A27:A30,C29,B27:B30)</f>
        <v>#VALUE!</v>
      </c>
      <c r="BH29" s="38" t="e">
        <f>SUMIF(A27:A30,D29,B27:B30)</f>
        <v>#VALUE!</v>
      </c>
      <c r="BI29" s="10">
        <f t="shared" si="114"/>
        <v>3</v>
      </c>
      <c r="BJ29" s="11">
        <f>1+BJ28</f>
        <v>15</v>
      </c>
      <c r="BK29" s="39">
        <v>2</v>
      </c>
      <c r="BL29" s="63" t="s">
        <v>25</v>
      </c>
      <c r="BM29" s="40" t="s">
        <v>135</v>
      </c>
      <c r="BN29" s="46" t="s">
        <v>226</v>
      </c>
      <c r="BO29" s="47">
        <v>5</v>
      </c>
      <c r="BP29" s="259">
        <v>2</v>
      </c>
      <c r="BQ29" s="260" t="e">
        <f>B28</f>
        <v>#VALUE!</v>
      </c>
      <c r="BR29" s="262" t="s">
        <v>211</v>
      </c>
      <c r="BS29" s="263"/>
      <c r="BT29" s="264"/>
      <c r="BU29" s="43" t="e">
        <v>#VALUE!</v>
      </c>
      <c r="BV29" s="278" t="e">
        <v>#VALUE!</v>
      </c>
      <c r="BW29" s="99"/>
      <c r="BX29" s="48">
        <f>IF(AG29&lt;AH29,AT29,IF(AH29&lt;AG29,AT29," "))</f>
        <v>1</v>
      </c>
      <c r="BY29" s="100"/>
      <c r="BZ29" s="267"/>
      <c r="CA29" s="268"/>
      <c r="CB29" s="269"/>
      <c r="CC29" s="100"/>
      <c r="CD29" s="48">
        <f>IF(AG32&lt;AH32,AI32,IF(AH32&lt;AG32,AI32," "))</f>
        <v>2</v>
      </c>
      <c r="CE29" s="100"/>
      <c r="CF29" s="98"/>
      <c r="CG29" s="94">
        <f>IF(AG28&lt;AH28,AI28,IF(AH28&lt;AG28,AI28," "))</f>
        <v>2</v>
      </c>
      <c r="CH29" s="95"/>
      <c r="CI29" s="107"/>
      <c r="CJ29" s="273">
        <f>BE29</f>
        <v>5</v>
      </c>
      <c r="CK29" s="251"/>
      <c r="CL29" s="252">
        <v>10</v>
      </c>
      <c r="CO29" s="304"/>
      <c r="CP29" s="304"/>
      <c r="CQ29" s="304"/>
    </row>
    <row r="30" spans="1:96" ht="14.4">
      <c r="A30" s="23">
        <v>4</v>
      </c>
      <c r="B30" s="24" t="e">
        <v>#VALUE!</v>
      </c>
      <c r="C30" s="25">
        <v>3</v>
      </c>
      <c r="D30" s="25">
        <v>4</v>
      </c>
      <c r="E30" s="26">
        <v>11</v>
      </c>
      <c r="F30" s="27">
        <v>8</v>
      </c>
      <c r="G30" s="28">
        <v>8</v>
      </c>
      <c r="H30" s="29">
        <v>11</v>
      </c>
      <c r="I30" s="26">
        <v>11</v>
      </c>
      <c r="J30" s="27">
        <v>4</v>
      </c>
      <c r="K30" s="28">
        <v>6</v>
      </c>
      <c r="L30" s="29">
        <v>11</v>
      </c>
      <c r="M30" s="26">
        <v>11</v>
      </c>
      <c r="N30" s="27">
        <v>5</v>
      </c>
      <c r="O30" s="28"/>
      <c r="P30" s="29"/>
      <c r="Q30" s="26"/>
      <c r="R30" s="27"/>
      <c r="S30" s="30">
        <f t="shared" si="77"/>
        <v>1</v>
      </c>
      <c r="T30" s="30">
        <f t="shared" si="78"/>
        <v>0</v>
      </c>
      <c r="U30" s="30">
        <f t="shared" si="79"/>
        <v>0</v>
      </c>
      <c r="V30" s="30">
        <f t="shared" si="80"/>
        <v>1</v>
      </c>
      <c r="W30" s="30">
        <f t="shared" si="81"/>
        <v>1</v>
      </c>
      <c r="X30" s="30">
        <f t="shared" si="82"/>
        <v>0</v>
      </c>
      <c r="Y30" s="30">
        <f t="shared" si="83"/>
        <v>0</v>
      </c>
      <c r="Z30" s="30">
        <f t="shared" si="84"/>
        <v>1</v>
      </c>
      <c r="AA30" s="30">
        <f t="shared" si="85"/>
        <v>1</v>
      </c>
      <c r="AB30" s="30">
        <f t="shared" si="86"/>
        <v>0</v>
      </c>
      <c r="AC30" s="30">
        <f t="shared" si="87"/>
        <v>0</v>
      </c>
      <c r="AD30" s="30">
        <f t="shared" si="88"/>
        <v>0</v>
      </c>
      <c r="AE30" s="30">
        <f t="shared" si="89"/>
        <v>0</v>
      </c>
      <c r="AF30" s="30">
        <f t="shared" si="90"/>
        <v>0</v>
      </c>
      <c r="AG30" s="31">
        <f t="shared" si="91"/>
        <v>3</v>
      </c>
      <c r="AH30" s="31">
        <f t="shared" si="91"/>
        <v>2</v>
      </c>
      <c r="AI30" s="32">
        <f t="shared" si="92"/>
        <v>2</v>
      </c>
      <c r="AJ30" s="32">
        <f t="shared" si="93"/>
        <v>1</v>
      </c>
      <c r="AK30" s="33">
        <f t="shared" si="94"/>
        <v>8</v>
      </c>
      <c r="AL30" s="33">
        <f t="shared" si="95"/>
        <v>-8</v>
      </c>
      <c r="AM30" s="33">
        <f t="shared" si="96"/>
        <v>4</v>
      </c>
      <c r="AN30" s="33">
        <f t="shared" si="97"/>
        <v>-6</v>
      </c>
      <c r="AO30" s="33">
        <f t="shared" si="98"/>
        <v>5</v>
      </c>
      <c r="AP30" s="33" t="str">
        <f t="shared" si="99"/>
        <v/>
      </c>
      <c r="AQ30" s="33" t="str">
        <f t="shared" si="100"/>
        <v/>
      </c>
      <c r="AR30" s="34" t="str">
        <f t="shared" si="101"/>
        <v>3 - 2</v>
      </c>
      <c r="AS30" s="35" t="str">
        <f t="shared" si="102"/>
        <v>8,-8,4,-6,5</v>
      </c>
      <c r="AT30" s="32">
        <f t="shared" si="103"/>
        <v>1</v>
      </c>
      <c r="AU30" s="32">
        <f t="shared" si="104"/>
        <v>2</v>
      </c>
      <c r="AV30" s="33">
        <f t="shared" si="105"/>
        <v>-8</v>
      </c>
      <c r="AW30" s="33">
        <f t="shared" si="106"/>
        <v>8</v>
      </c>
      <c r="AX30" s="33">
        <f t="shared" si="107"/>
        <v>-4</v>
      </c>
      <c r="AY30" s="33">
        <f t="shared" si="108"/>
        <v>6</v>
      </c>
      <c r="AZ30" s="33">
        <f t="shared" si="109"/>
        <v>-5</v>
      </c>
      <c r="BA30" s="33" t="str">
        <f t="shared" si="110"/>
        <v/>
      </c>
      <c r="BB30" s="33" t="str">
        <f t="shared" si="111"/>
        <v/>
      </c>
      <c r="BC30" s="34" t="str">
        <f t="shared" si="112"/>
        <v>2 - 3</v>
      </c>
      <c r="BD30" s="35" t="str">
        <f t="shared" si="113"/>
        <v>-8,8,-4,6,-5</v>
      </c>
      <c r="BE30" s="44"/>
      <c r="BF30" s="44"/>
      <c r="BG30" s="37" t="e">
        <f>SUMIF(A27:A30,C30,B27:B30)</f>
        <v>#VALUE!</v>
      </c>
      <c r="BH30" s="38" t="e">
        <f>SUMIF(A27:A30,D30,B27:B30)</f>
        <v>#VALUE!</v>
      </c>
      <c r="BI30" s="10">
        <f t="shared" si="114"/>
        <v>3</v>
      </c>
      <c r="BJ30" s="11">
        <f>1+BJ29</f>
        <v>16</v>
      </c>
      <c r="BK30" s="39">
        <v>2</v>
      </c>
      <c r="BL30" s="63" t="s">
        <v>216</v>
      </c>
      <c r="BM30" s="40" t="s">
        <v>135</v>
      </c>
      <c r="BN30" s="46" t="s">
        <v>227</v>
      </c>
      <c r="BO30" s="47">
        <v>5</v>
      </c>
      <c r="BP30" s="259"/>
      <c r="BQ30" s="274"/>
      <c r="BR30" s="253" t="s">
        <v>72</v>
      </c>
      <c r="BS30" s="254"/>
      <c r="BT30" s="255"/>
      <c r="BU30" s="45" t="e">
        <v>#VALUE!</v>
      </c>
      <c r="BV30" s="279"/>
      <c r="BW30" s="276" t="str">
        <f>IF(AI29&gt;AJ29,BC29,IF(AJ29&gt;AI29,BD29," "))</f>
        <v>2 - 3</v>
      </c>
      <c r="BX30" s="277"/>
      <c r="BY30" s="277"/>
      <c r="BZ30" s="270"/>
      <c r="CA30" s="271"/>
      <c r="CB30" s="272"/>
      <c r="CC30" s="277" t="str">
        <f>IF(AI32&lt;AJ32,AR32,IF(AJ32&lt;AI32,AS32," "))</f>
        <v>-7,-5,8,9,9</v>
      </c>
      <c r="CD30" s="277"/>
      <c r="CE30" s="277"/>
      <c r="CF30" s="256" t="str">
        <f>IF(AI28&lt;AJ28,AR28,IF(AJ28&lt;AI28,AS28," "))</f>
        <v>7,5,6,3</v>
      </c>
      <c r="CG30" s="257"/>
      <c r="CH30" s="258"/>
      <c r="CI30" s="108"/>
      <c r="CJ30" s="273"/>
      <c r="CK30" s="251"/>
      <c r="CL30" s="252"/>
      <c r="CO30" s="304"/>
      <c r="CP30" s="304"/>
      <c r="CQ30" s="304"/>
    </row>
    <row r="31" spans="1:96" ht="14.4">
      <c r="A31" s="23">
        <v>5</v>
      </c>
      <c r="B31" s="49"/>
      <c r="C31" s="25">
        <v>1</v>
      </c>
      <c r="D31" s="25">
        <v>4</v>
      </c>
      <c r="E31" s="26">
        <v>9</v>
      </c>
      <c r="F31" s="27">
        <v>11</v>
      </c>
      <c r="G31" s="28">
        <v>11</v>
      </c>
      <c r="H31" s="29">
        <v>6</v>
      </c>
      <c r="I31" s="26">
        <v>11</v>
      </c>
      <c r="J31" s="27">
        <v>6</v>
      </c>
      <c r="K31" s="28">
        <v>5</v>
      </c>
      <c r="L31" s="29">
        <v>11</v>
      </c>
      <c r="M31" s="26">
        <v>11</v>
      </c>
      <c r="N31" s="27">
        <v>6</v>
      </c>
      <c r="O31" s="28"/>
      <c r="P31" s="29"/>
      <c r="Q31" s="26"/>
      <c r="R31" s="27"/>
      <c r="S31" s="30">
        <f t="shared" si="77"/>
        <v>0</v>
      </c>
      <c r="T31" s="30">
        <f t="shared" si="78"/>
        <v>1</v>
      </c>
      <c r="U31" s="30">
        <f t="shared" si="79"/>
        <v>1</v>
      </c>
      <c r="V31" s="30">
        <f t="shared" si="80"/>
        <v>0</v>
      </c>
      <c r="W31" s="30">
        <f t="shared" si="81"/>
        <v>1</v>
      </c>
      <c r="X31" s="30">
        <f t="shared" si="82"/>
        <v>0</v>
      </c>
      <c r="Y31" s="30">
        <f t="shared" si="83"/>
        <v>0</v>
      </c>
      <c r="Z31" s="30">
        <f t="shared" si="84"/>
        <v>1</v>
      </c>
      <c r="AA31" s="30">
        <f t="shared" si="85"/>
        <v>1</v>
      </c>
      <c r="AB31" s="30">
        <f t="shared" si="86"/>
        <v>0</v>
      </c>
      <c r="AC31" s="30">
        <f t="shared" si="87"/>
        <v>0</v>
      </c>
      <c r="AD31" s="30">
        <f t="shared" si="88"/>
        <v>0</v>
      </c>
      <c r="AE31" s="30">
        <f t="shared" si="89"/>
        <v>0</v>
      </c>
      <c r="AF31" s="30">
        <f t="shared" si="90"/>
        <v>0</v>
      </c>
      <c r="AG31" s="31">
        <f t="shared" si="91"/>
        <v>3</v>
      </c>
      <c r="AH31" s="31">
        <f t="shared" si="91"/>
        <v>2</v>
      </c>
      <c r="AI31" s="32">
        <f t="shared" si="92"/>
        <v>2</v>
      </c>
      <c r="AJ31" s="32">
        <f t="shared" si="93"/>
        <v>1</v>
      </c>
      <c r="AK31" s="33">
        <f t="shared" si="94"/>
        <v>-9</v>
      </c>
      <c r="AL31" s="33">
        <f t="shared" si="95"/>
        <v>6</v>
      </c>
      <c r="AM31" s="33">
        <f t="shared" si="96"/>
        <v>6</v>
      </c>
      <c r="AN31" s="33">
        <f t="shared" si="97"/>
        <v>-5</v>
      </c>
      <c r="AO31" s="33">
        <f t="shared" si="98"/>
        <v>6</v>
      </c>
      <c r="AP31" s="33" t="str">
        <f t="shared" si="99"/>
        <v/>
      </c>
      <c r="AQ31" s="33" t="str">
        <f t="shared" si="100"/>
        <v/>
      </c>
      <c r="AR31" s="34" t="str">
        <f t="shared" si="101"/>
        <v>3 - 2</v>
      </c>
      <c r="AS31" s="35" t="str">
        <f t="shared" si="102"/>
        <v>-9,6,6,-5,6</v>
      </c>
      <c r="AT31" s="32">
        <f t="shared" si="103"/>
        <v>1</v>
      </c>
      <c r="AU31" s="32">
        <f t="shared" si="104"/>
        <v>2</v>
      </c>
      <c r="AV31" s="33">
        <f t="shared" si="105"/>
        <v>9</v>
      </c>
      <c r="AW31" s="33">
        <f t="shared" si="106"/>
        <v>-6</v>
      </c>
      <c r="AX31" s="33">
        <f t="shared" si="107"/>
        <v>-6</v>
      </c>
      <c r="AY31" s="33">
        <f t="shared" si="108"/>
        <v>5</v>
      </c>
      <c r="AZ31" s="33">
        <f t="shared" si="109"/>
        <v>-6</v>
      </c>
      <c r="BA31" s="33" t="str">
        <f t="shared" si="110"/>
        <v/>
      </c>
      <c r="BB31" s="33" t="str">
        <f t="shared" si="111"/>
        <v/>
      </c>
      <c r="BC31" s="34" t="str">
        <f t="shared" si="112"/>
        <v>2 - 3</v>
      </c>
      <c r="BD31" s="35" t="str">
        <f t="shared" si="113"/>
        <v>9,-6,-6,5,-6</v>
      </c>
      <c r="BE31" s="36">
        <f>SUMIF(C27:C34,3,AI27:AI34)+SUMIF(D27:D34,3,AJ27:AJ34)</f>
        <v>4</v>
      </c>
      <c r="BF31" s="36">
        <f>IF(BE31&lt;&gt;0,RANK(BE31,BE27:BE33),"")</f>
        <v>3</v>
      </c>
      <c r="BG31" s="37" t="e">
        <f>SUMIF(A27:A30,C31,B27:B30)</f>
        <v>#VALUE!</v>
      </c>
      <c r="BH31" s="38" t="e">
        <f>SUMIF(A27:A30,D31,B27:B30)</f>
        <v>#VALUE!</v>
      </c>
      <c r="BI31" s="10">
        <f t="shared" si="114"/>
        <v>3</v>
      </c>
      <c r="BJ31" s="11">
        <f>1+BJ30</f>
        <v>17</v>
      </c>
      <c r="BK31" s="39">
        <v>3</v>
      </c>
      <c r="BL31" s="64" t="s">
        <v>23</v>
      </c>
      <c r="BM31" s="40" t="s">
        <v>135</v>
      </c>
      <c r="BN31" s="41" t="s">
        <v>33</v>
      </c>
      <c r="BO31" s="42">
        <v>5</v>
      </c>
      <c r="BP31" s="259">
        <v>3</v>
      </c>
      <c r="BQ31" s="260" t="e">
        <f>B29</f>
        <v>#VALUE!</v>
      </c>
      <c r="BR31" s="283" t="s">
        <v>164</v>
      </c>
      <c r="BS31" s="283"/>
      <c r="BT31" s="283"/>
      <c r="BU31" s="43" t="e">
        <v>#VALUE!</v>
      </c>
      <c r="BV31" s="265" t="e">
        <v>#VALUE!</v>
      </c>
      <c r="BW31" s="93"/>
      <c r="BX31" s="94">
        <f>IF(AG27&lt;AH27,AT27,IF(AH27&lt;AG27,AT27," "))</f>
        <v>1</v>
      </c>
      <c r="BY31" s="95"/>
      <c r="BZ31" s="100"/>
      <c r="CA31" s="48">
        <f>IF(AG32&lt;AH32,AT32,IF(AH32&lt;AG32,AT32," "))</f>
        <v>1</v>
      </c>
      <c r="CB31" s="100"/>
      <c r="CC31" s="267"/>
      <c r="CD31" s="268"/>
      <c r="CE31" s="269"/>
      <c r="CF31" s="97"/>
      <c r="CG31" s="48">
        <f>IF(AG30&lt;AH30,AI30,IF(AH30&lt;AG30,AI30," "))</f>
        <v>2</v>
      </c>
      <c r="CH31" s="103"/>
      <c r="CI31" s="107"/>
      <c r="CJ31" s="273">
        <f>BE31</f>
        <v>4</v>
      </c>
      <c r="CK31" s="251"/>
      <c r="CL31" s="252">
        <v>11</v>
      </c>
    </row>
    <row r="32" spans="1:96" ht="14.4">
      <c r="A32" s="23">
        <v>6</v>
      </c>
      <c r="C32" s="25">
        <v>2</v>
      </c>
      <c r="D32" s="25">
        <v>3</v>
      </c>
      <c r="E32" s="26">
        <v>7</v>
      </c>
      <c r="F32" s="27">
        <v>11</v>
      </c>
      <c r="G32" s="28">
        <v>5</v>
      </c>
      <c r="H32" s="29">
        <v>11</v>
      </c>
      <c r="I32" s="26">
        <v>11</v>
      </c>
      <c r="J32" s="27">
        <v>8</v>
      </c>
      <c r="K32" s="28">
        <v>11</v>
      </c>
      <c r="L32" s="29">
        <v>9</v>
      </c>
      <c r="M32" s="26">
        <v>11</v>
      </c>
      <c r="N32" s="27">
        <v>9</v>
      </c>
      <c r="O32" s="28"/>
      <c r="P32" s="29"/>
      <c r="Q32" s="26"/>
      <c r="R32" s="27"/>
      <c r="S32" s="30">
        <f t="shared" si="77"/>
        <v>0</v>
      </c>
      <c r="T32" s="30">
        <f t="shared" si="78"/>
        <v>1</v>
      </c>
      <c r="U32" s="30">
        <f t="shared" si="79"/>
        <v>0</v>
      </c>
      <c r="V32" s="30">
        <f t="shared" si="80"/>
        <v>1</v>
      </c>
      <c r="W32" s="30">
        <f t="shared" si="81"/>
        <v>1</v>
      </c>
      <c r="X32" s="30">
        <f t="shared" si="82"/>
        <v>0</v>
      </c>
      <c r="Y32" s="30">
        <f t="shared" si="83"/>
        <v>1</v>
      </c>
      <c r="Z32" s="30">
        <f t="shared" si="84"/>
        <v>0</v>
      </c>
      <c r="AA32" s="30">
        <f t="shared" si="85"/>
        <v>1</v>
      </c>
      <c r="AB32" s="30">
        <f t="shared" si="86"/>
        <v>0</v>
      </c>
      <c r="AC32" s="30">
        <f t="shared" si="87"/>
        <v>0</v>
      </c>
      <c r="AD32" s="30">
        <f t="shared" si="88"/>
        <v>0</v>
      </c>
      <c r="AE32" s="30">
        <f t="shared" si="89"/>
        <v>0</v>
      </c>
      <c r="AF32" s="30">
        <f t="shared" si="90"/>
        <v>0</v>
      </c>
      <c r="AG32" s="31">
        <f t="shared" si="91"/>
        <v>3</v>
      </c>
      <c r="AH32" s="31">
        <f t="shared" si="91"/>
        <v>2</v>
      </c>
      <c r="AI32" s="32">
        <f t="shared" si="92"/>
        <v>2</v>
      </c>
      <c r="AJ32" s="32">
        <f t="shared" si="93"/>
        <v>1</v>
      </c>
      <c r="AK32" s="33">
        <f t="shared" si="94"/>
        <v>-7</v>
      </c>
      <c r="AL32" s="33">
        <f t="shared" si="95"/>
        <v>-5</v>
      </c>
      <c r="AM32" s="33">
        <f t="shared" si="96"/>
        <v>8</v>
      </c>
      <c r="AN32" s="33">
        <f t="shared" si="97"/>
        <v>9</v>
      </c>
      <c r="AO32" s="33">
        <f t="shared" si="98"/>
        <v>9</v>
      </c>
      <c r="AP32" s="33" t="str">
        <f t="shared" si="99"/>
        <v/>
      </c>
      <c r="AQ32" s="33" t="str">
        <f t="shared" si="100"/>
        <v/>
      </c>
      <c r="AR32" s="34" t="str">
        <f t="shared" si="101"/>
        <v>3 - 2</v>
      </c>
      <c r="AS32" s="35" t="str">
        <f t="shared" si="102"/>
        <v>-7,-5,8,9,9</v>
      </c>
      <c r="AT32" s="32">
        <f t="shared" si="103"/>
        <v>1</v>
      </c>
      <c r="AU32" s="32">
        <f t="shared" si="104"/>
        <v>2</v>
      </c>
      <c r="AV32" s="33">
        <f t="shared" si="105"/>
        <v>7</v>
      </c>
      <c r="AW32" s="33">
        <f t="shared" si="106"/>
        <v>5</v>
      </c>
      <c r="AX32" s="33">
        <f t="shared" si="107"/>
        <v>-8</v>
      </c>
      <c r="AY32" s="33">
        <f t="shared" si="108"/>
        <v>-9</v>
      </c>
      <c r="AZ32" s="33">
        <f t="shared" si="109"/>
        <v>-9</v>
      </c>
      <c r="BA32" s="33" t="str">
        <f t="shared" si="110"/>
        <v/>
      </c>
      <c r="BB32" s="33" t="str">
        <f t="shared" si="111"/>
        <v/>
      </c>
      <c r="BC32" s="34" t="str">
        <f t="shared" si="112"/>
        <v>2 - 3</v>
      </c>
      <c r="BD32" s="35" t="str">
        <f t="shared" si="113"/>
        <v>7,5,-8,-9,-9</v>
      </c>
      <c r="BE32" s="44"/>
      <c r="BF32" s="44"/>
      <c r="BG32" s="37" t="e">
        <f>SUMIF(A27:A30,C32,B27:B30)</f>
        <v>#VALUE!</v>
      </c>
      <c r="BH32" s="38" t="e">
        <f>SUMIF(A27:A30,D32,B27:B30)</f>
        <v>#VALUE!</v>
      </c>
      <c r="BI32" s="10">
        <f t="shared" si="114"/>
        <v>3</v>
      </c>
      <c r="BJ32" s="11">
        <f>1+BJ31</f>
        <v>18</v>
      </c>
      <c r="BK32" s="39">
        <v>3</v>
      </c>
      <c r="BL32" s="65" t="s">
        <v>24</v>
      </c>
      <c r="BM32" s="149" t="s">
        <v>135</v>
      </c>
      <c r="BN32" s="50" t="s">
        <v>34</v>
      </c>
      <c r="BO32" s="51">
        <v>5</v>
      </c>
      <c r="BP32" s="259"/>
      <c r="BQ32" s="274"/>
      <c r="BR32" s="283" t="s">
        <v>210</v>
      </c>
      <c r="BS32" s="283"/>
      <c r="BT32" s="283"/>
      <c r="BU32" s="45" t="e">
        <v>#VALUE!</v>
      </c>
      <c r="BV32" s="275"/>
      <c r="BW32" s="256" t="str">
        <f>IF(AI27&gt;AJ27,BC27,IF(AJ27&gt;AI27,BD27," "))</f>
        <v>1 - 3</v>
      </c>
      <c r="BX32" s="257"/>
      <c r="BY32" s="258"/>
      <c r="BZ32" s="277" t="str">
        <f>IF(AI32&gt;AJ32,BC32,IF(AJ32&gt;AI32,BD32," "))</f>
        <v>2 - 3</v>
      </c>
      <c r="CA32" s="277"/>
      <c r="CB32" s="277"/>
      <c r="CC32" s="270"/>
      <c r="CD32" s="271"/>
      <c r="CE32" s="272"/>
      <c r="CF32" s="277" t="str">
        <f>IF(AI30&lt;AJ30,AR30,IF(AJ30&lt;AI30,AS30," "))</f>
        <v>8,-8,4,-6,5</v>
      </c>
      <c r="CG32" s="277"/>
      <c r="CH32" s="305"/>
      <c r="CI32" s="108"/>
      <c r="CJ32" s="273"/>
      <c r="CK32" s="251"/>
      <c r="CL32" s="252"/>
    </row>
    <row r="33" spans="1:95" ht="14.4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V33" s="2"/>
      <c r="AW33" s="2"/>
      <c r="AX33" s="2"/>
      <c r="AY33" s="2"/>
      <c r="AZ33" s="2"/>
      <c r="BE33" s="36">
        <f>SUMIF(C27:C34,4,AI27:AI34)+SUMIF(D27:D34,4,AJ27:AJ34)</f>
        <v>3</v>
      </c>
      <c r="BF33" s="36">
        <f>IF(BE33&lt;&gt;0,RANK(BE33,BE27:BE33),"")</f>
        <v>4</v>
      </c>
      <c r="BG33" s="52"/>
      <c r="BH33" s="52"/>
      <c r="BK33" s="19"/>
      <c r="BP33" s="259">
        <v>4</v>
      </c>
      <c r="BQ33" s="260" t="e">
        <f>B30</f>
        <v>#VALUE!</v>
      </c>
      <c r="BR33" s="262" t="s">
        <v>161</v>
      </c>
      <c r="BS33" s="263"/>
      <c r="BT33" s="264"/>
      <c r="BU33" s="43" t="e">
        <v>#VALUE!</v>
      </c>
      <c r="BV33" s="278" t="e">
        <v>#VALUE!</v>
      </c>
      <c r="BW33" s="99"/>
      <c r="BX33" s="48">
        <f>IF(AG31&lt;AH31,AT31,IF(AH31&lt;AG31,AT31," "))</f>
        <v>1</v>
      </c>
      <c r="BY33" s="100"/>
      <c r="BZ33" s="96"/>
      <c r="CA33" s="94">
        <f>IF(AG28&lt;AH28,AT28,IF(AH28&lt;AG28,AT28," "))</f>
        <v>1</v>
      </c>
      <c r="CB33" s="95"/>
      <c r="CC33" s="100"/>
      <c r="CD33" s="48">
        <f>IF(AG30&lt;AH30,AT30,IF(AH30&lt;AG30,AT30," "))</f>
        <v>1</v>
      </c>
      <c r="CE33" s="100"/>
      <c r="CF33" s="267"/>
      <c r="CG33" s="268"/>
      <c r="CH33" s="269"/>
      <c r="CI33" s="107"/>
      <c r="CJ33" s="273">
        <f>BE33</f>
        <v>3</v>
      </c>
      <c r="CK33" s="251"/>
      <c r="CL33" s="252">
        <v>12</v>
      </c>
    </row>
    <row r="34" spans="1:95" ht="14.4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V34" s="2"/>
      <c r="AW34" s="2"/>
      <c r="AX34" s="2"/>
      <c r="AY34" s="2"/>
      <c r="AZ34" s="2"/>
      <c r="BE34" s="44"/>
      <c r="BF34" s="44"/>
      <c r="BG34" s="52"/>
      <c r="BH34" s="52"/>
      <c r="BK34" s="59"/>
      <c r="BL34" s="53"/>
      <c r="BM34" s="54"/>
      <c r="BN34" s="55"/>
      <c r="BO34" s="56"/>
      <c r="BP34" s="259"/>
      <c r="BQ34" s="261"/>
      <c r="BR34" s="253" t="s">
        <v>162</v>
      </c>
      <c r="BS34" s="254"/>
      <c r="BT34" s="255"/>
      <c r="BU34" s="57" t="e">
        <v>#VALUE!</v>
      </c>
      <c r="BV34" s="301"/>
      <c r="BW34" s="300" t="str">
        <f>IF(AI31&gt;AJ31,BC31,IF(AJ31&gt;AI31,BD31," "))</f>
        <v>2 - 3</v>
      </c>
      <c r="BX34" s="257"/>
      <c r="BY34" s="257"/>
      <c r="BZ34" s="256" t="str">
        <f>IF(AI28&gt;AJ28,BC28,IF(AJ28&gt;AI28,BD28," "))</f>
        <v>1 - 3</v>
      </c>
      <c r="CA34" s="257"/>
      <c r="CB34" s="258"/>
      <c r="CC34" s="257" t="str">
        <f>IF(AI30&gt;AJ30,BC30,IF(AJ30&gt;AI30,BD30," "))</f>
        <v>2 - 3</v>
      </c>
      <c r="CD34" s="257"/>
      <c r="CE34" s="257"/>
      <c r="CF34" s="270"/>
      <c r="CG34" s="271"/>
      <c r="CH34" s="272"/>
      <c r="CI34" s="109"/>
      <c r="CJ34" s="273"/>
      <c r="CK34" s="251"/>
      <c r="CL34" s="252"/>
    </row>
    <row r="35" spans="1:95" ht="16.2">
      <c r="Z35" s="8"/>
      <c r="BK35" s="19"/>
      <c r="BL35" s="289" t="str">
        <f>C36</f>
        <v>Мужчины. 13-16 места</v>
      </c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</row>
    <row r="36" spans="1:95" ht="14.4">
      <c r="A36" s="12">
        <f>1+A26</f>
        <v>4</v>
      </c>
      <c r="B36" s="13">
        <v>4</v>
      </c>
      <c r="C36" s="14" t="s">
        <v>221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>
        <f>1+R26</f>
        <v>4</v>
      </c>
      <c r="Z36" s="8"/>
      <c r="AR36" s="17" t="e">
        <f>IF(B37=0,0,(IF(B38=0,1,IF(B39=0,2,IF(B40=0,3,IF(B40&gt;0,4))))))</f>
        <v>#VALUE!</v>
      </c>
      <c r="BC36" s="17">
        <f>IF(BE36=15,3,IF(BE36&gt;15,4))</f>
        <v>4</v>
      </c>
      <c r="BE36" s="18">
        <f>SUM(BE37,BE39,BE41,BE43)</f>
        <v>18</v>
      </c>
      <c r="BF36" s="18">
        <f>SUM(BF37,BF39,BF41,BF43)</f>
        <v>10</v>
      </c>
      <c r="BK36" s="19"/>
      <c r="BL36" s="20" t="s">
        <v>6</v>
      </c>
      <c r="BM36" s="21" t="s">
        <v>7</v>
      </c>
      <c r="BN36" s="21" t="s">
        <v>8</v>
      </c>
      <c r="BO36" s="22" t="s">
        <v>9</v>
      </c>
      <c r="BP36" s="105" t="s">
        <v>10</v>
      </c>
      <c r="BQ36" s="290" t="s">
        <v>11</v>
      </c>
      <c r="BR36" s="290"/>
      <c r="BS36" s="290"/>
      <c r="BT36" s="290"/>
      <c r="BU36" s="291" t="s">
        <v>12</v>
      </c>
      <c r="BV36" s="291"/>
      <c r="BW36" s="292">
        <v>1</v>
      </c>
      <c r="BX36" s="292"/>
      <c r="BY36" s="292"/>
      <c r="BZ36" s="292">
        <v>2</v>
      </c>
      <c r="CA36" s="292"/>
      <c r="CB36" s="292"/>
      <c r="CC36" s="292">
        <v>3</v>
      </c>
      <c r="CD36" s="292"/>
      <c r="CE36" s="292"/>
      <c r="CF36" s="292">
        <v>4</v>
      </c>
      <c r="CG36" s="292"/>
      <c r="CH36" s="292"/>
      <c r="CI36" s="106"/>
      <c r="CJ36" s="170" t="s">
        <v>1</v>
      </c>
      <c r="CK36" s="170" t="s">
        <v>2</v>
      </c>
      <c r="CL36" s="170" t="s">
        <v>3</v>
      </c>
    </row>
    <row r="37" spans="1:95" ht="14.4">
      <c r="A37" s="23">
        <v>1</v>
      </c>
      <c r="B37" s="24" t="e">
        <v>#VALUE!</v>
      </c>
      <c r="C37" s="25">
        <v>1</v>
      </c>
      <c r="D37" s="25">
        <v>3</v>
      </c>
      <c r="E37" s="26">
        <v>11</v>
      </c>
      <c r="F37" s="27">
        <v>3</v>
      </c>
      <c r="G37" s="28">
        <v>12</v>
      </c>
      <c r="H37" s="29">
        <v>10</v>
      </c>
      <c r="I37" s="26">
        <v>12</v>
      </c>
      <c r="J37" s="27">
        <v>10</v>
      </c>
      <c r="K37" s="28"/>
      <c r="L37" s="29"/>
      <c r="M37" s="26"/>
      <c r="N37" s="27"/>
      <c r="O37" s="28"/>
      <c r="P37" s="29"/>
      <c r="Q37" s="26"/>
      <c r="R37" s="27"/>
      <c r="S37" s="30">
        <f t="shared" ref="S37:S42" si="116">IF(E37="wo",0,IF(F37="wo",1,IF(E37&gt;F37,1,0)))</f>
        <v>1</v>
      </c>
      <c r="T37" s="30">
        <f t="shared" ref="T37:T42" si="117">IF(E37="wo",1,IF(F37="wo",0,IF(F37&gt;E37,1,0)))</f>
        <v>0</v>
      </c>
      <c r="U37" s="30">
        <f t="shared" ref="U37:U42" si="118">IF(G37="wo",0,IF(H37="wo",1,IF(G37&gt;H37,1,0)))</f>
        <v>1</v>
      </c>
      <c r="V37" s="30">
        <f t="shared" ref="V37:V42" si="119">IF(G37="wo",1,IF(H37="wo",0,IF(H37&gt;G37,1,0)))</f>
        <v>0</v>
      </c>
      <c r="W37" s="30">
        <f t="shared" ref="W37:W42" si="120">IF(I37="wo",0,IF(J37="wo",1,IF(I37&gt;J37,1,0)))</f>
        <v>1</v>
      </c>
      <c r="X37" s="30">
        <f t="shared" ref="X37:X42" si="121">IF(I37="wo",1,IF(J37="wo",0,IF(J37&gt;I37,1,0)))</f>
        <v>0</v>
      </c>
      <c r="Y37" s="30">
        <f t="shared" ref="Y37:Y42" si="122">IF(K37="wo",0,IF(L37="wo",1,IF(K37&gt;L37,1,0)))</f>
        <v>0</v>
      </c>
      <c r="Z37" s="30">
        <f t="shared" ref="Z37:Z42" si="123">IF(K37="wo",1,IF(L37="wo",0,IF(L37&gt;K37,1,0)))</f>
        <v>0</v>
      </c>
      <c r="AA37" s="30">
        <f t="shared" ref="AA37:AA42" si="124">IF(M37="wo",0,IF(N37="wo",1,IF(M37&gt;N37,1,0)))</f>
        <v>0</v>
      </c>
      <c r="AB37" s="30">
        <f t="shared" ref="AB37:AB42" si="125">IF(M37="wo",1,IF(N37="wo",0,IF(N37&gt;M37,1,0)))</f>
        <v>0</v>
      </c>
      <c r="AC37" s="30">
        <f t="shared" ref="AC37:AC42" si="126">IF(O37="wo",0,IF(P37="wo",1,IF(O37&gt;P37,1,0)))</f>
        <v>0</v>
      </c>
      <c r="AD37" s="30">
        <f t="shared" ref="AD37:AD42" si="127">IF(O37="wo",1,IF(P37="wo",0,IF(P37&gt;O37,1,0)))</f>
        <v>0</v>
      </c>
      <c r="AE37" s="30">
        <f t="shared" ref="AE37:AE42" si="128">IF(Q37="wo",0,IF(R37="wo",1,IF(Q37&gt;R37,1,0)))</f>
        <v>0</v>
      </c>
      <c r="AF37" s="30">
        <f t="shared" ref="AF37:AF42" si="129">IF(Q37="wo",1,IF(R37="wo",0,IF(R37&gt;Q37,1,0)))</f>
        <v>0</v>
      </c>
      <c r="AG37" s="31">
        <f t="shared" ref="AG37:AH42" si="130">IF(E37="wo","wo",+S37+U37+W37+Y37+AA37+AC37+AE37)</f>
        <v>3</v>
      </c>
      <c r="AH37" s="31">
        <f t="shared" si="130"/>
        <v>0</v>
      </c>
      <c r="AI37" s="32">
        <f t="shared" ref="AI37:AI42" si="131">IF(E37="",0,IF(E37="wo",0,IF(F37="wo",2,IF(AG37=AH37,0,IF(AG37&gt;AH37,2,1)))))</f>
        <v>2</v>
      </c>
      <c r="AJ37" s="32">
        <f t="shared" ref="AJ37:AJ42" si="132">IF(F37="",0,IF(F37="wo",0,IF(E37="wo",2,IF(AH37=AG37,0,IF(AH37&gt;AG37,2,1)))))</f>
        <v>1</v>
      </c>
      <c r="AK37" s="33">
        <f t="shared" ref="AK37:AK42" si="133">IF(E37="","",IF(E37="wo",0,IF(F37="wo",0,IF(E37=F37,"ERROR",IF(E37&gt;F37,F37,-1*E37)))))</f>
        <v>3</v>
      </c>
      <c r="AL37" s="33">
        <f t="shared" ref="AL37:AL42" si="134">IF(G37="","",IF(G37="wo",0,IF(H37="wo",0,IF(G37=H37,"ERROR",IF(G37&gt;H37,H37,-1*G37)))))</f>
        <v>10</v>
      </c>
      <c r="AM37" s="33">
        <f t="shared" ref="AM37:AM42" si="135">IF(I37="","",IF(I37="wo",0,IF(J37="wo",0,IF(I37=J37,"ERROR",IF(I37&gt;J37,J37,-1*I37)))))</f>
        <v>10</v>
      </c>
      <c r="AN37" s="33" t="str">
        <f t="shared" ref="AN37:AN42" si="136">IF(K37="","",IF(K37="wo",0,IF(L37="wo",0,IF(K37=L37,"ERROR",IF(K37&gt;L37,L37,-1*K37)))))</f>
        <v/>
      </c>
      <c r="AO37" s="33" t="str">
        <f t="shared" ref="AO37:AO42" si="137">IF(M37="","",IF(M37="wo",0,IF(N37="wo",0,IF(M37=N37,"ERROR",IF(M37&gt;N37,N37,-1*M37)))))</f>
        <v/>
      </c>
      <c r="AP37" s="33" t="str">
        <f t="shared" ref="AP37:AP42" si="138">IF(O37="","",IF(O37="wo",0,IF(P37="wo",0,IF(O37=P37,"ERROR",IF(O37&gt;P37,P37,-1*O37)))))</f>
        <v/>
      </c>
      <c r="AQ37" s="33" t="str">
        <f t="shared" ref="AQ37:AQ42" si="139">IF(Q37="","",IF(Q37="wo",0,IF(R37="wo",0,IF(Q37=R37,"ERROR",IF(Q37&gt;R37,R37,-1*Q37)))))</f>
        <v/>
      </c>
      <c r="AR37" s="34" t="str">
        <f t="shared" ref="AR37:AR42" si="140">CONCATENATE(AG37," - ",AH37)</f>
        <v>3 - 0</v>
      </c>
      <c r="AS37" s="35" t="str">
        <f t="shared" ref="AS37:AS42" si="141">IF(E37="","",(IF(K37="",AK37&amp;","&amp;AL37&amp;","&amp;AM37,IF(M37="",AK37&amp;","&amp;AL37&amp;","&amp;AM37&amp;","&amp;AN37,IF(O37="",AK37&amp;","&amp;AL37&amp;","&amp;AM37&amp;","&amp;AN37&amp;","&amp;AO37,IF(Q37="",AK37&amp;","&amp;AL37&amp;","&amp;AM37&amp;","&amp;AN37&amp;","&amp;AO37&amp;","&amp;AP37,AK37&amp;","&amp;AL37&amp;","&amp;AM37&amp;","&amp;AN37&amp;","&amp;AO37&amp;","&amp;AP37&amp;","&amp;AQ37))))))</f>
        <v>3,10,10</v>
      </c>
      <c r="AT37" s="32">
        <f t="shared" ref="AT37:AT42" si="142">IF(F37="",0,IF(F37="wo",0,IF(E37="wo",2,IF(AH37=AG37,0,IF(AH37&gt;AG37,2,1)))))</f>
        <v>1</v>
      </c>
      <c r="AU37" s="32">
        <f t="shared" ref="AU37:AU42" si="143">IF(E37="",0,IF(E37="wo",0,IF(F37="wo",2,IF(AG37=AH37,0,IF(AG37&gt;AH37,2,1)))))</f>
        <v>2</v>
      </c>
      <c r="AV37" s="33">
        <f t="shared" ref="AV37:AV42" si="144">IF(F37="","",IF(F37="wo",0,IF(E37="wo",0,IF(F37=E37,"ERROR",IF(F37&gt;E37,E37,-1*F37)))))</f>
        <v>-3</v>
      </c>
      <c r="AW37" s="33">
        <f t="shared" ref="AW37:AW42" si="145">IF(H37="","",IF(H37="wo",0,IF(G37="wo",0,IF(H37=G37,"ERROR",IF(H37&gt;G37,G37,-1*H37)))))</f>
        <v>-10</v>
      </c>
      <c r="AX37" s="33">
        <f t="shared" ref="AX37:AX42" si="146">IF(J37="","",IF(J37="wo",0,IF(I37="wo",0,IF(J37=I37,"ERROR",IF(J37&gt;I37,I37,-1*J37)))))</f>
        <v>-10</v>
      </c>
      <c r="AY37" s="33" t="str">
        <f t="shared" ref="AY37:AY42" si="147">IF(L37="","",IF(L37="wo",0,IF(K37="wo",0,IF(L37=K37,"ERROR",IF(L37&gt;K37,K37,-1*L37)))))</f>
        <v/>
      </c>
      <c r="AZ37" s="33" t="str">
        <f t="shared" ref="AZ37:AZ42" si="148">IF(N37="","",IF(N37="wo",0,IF(M37="wo",0,IF(N37=M37,"ERROR",IF(N37&gt;M37,M37,-1*N37)))))</f>
        <v/>
      </c>
      <c r="BA37" s="33" t="str">
        <f t="shared" ref="BA37:BA42" si="149">IF(P37="","",IF(P37="wo",0,IF(O37="wo",0,IF(P37=O37,"ERROR",IF(P37&gt;O37,O37,-1*P37)))))</f>
        <v/>
      </c>
      <c r="BB37" s="33" t="str">
        <f t="shared" ref="BB37:BB42" si="150">IF(R37="","",IF(R37="wo",0,IF(Q37="wo",0,IF(R37=Q37,"ERROR",IF(R37&gt;Q37,Q37,-1*R37)))))</f>
        <v/>
      </c>
      <c r="BC37" s="34" t="str">
        <f t="shared" ref="BC37:BC42" si="151">CONCATENATE(AH37," - ",AG37)</f>
        <v>0 - 3</v>
      </c>
      <c r="BD37" s="35" t="str">
        <f t="shared" ref="BD37:BD42" si="152">IF(E37="","",(IF(K37="",AV37&amp;", "&amp;AW37&amp;", "&amp;AX37,IF(M37="",AV37&amp;","&amp;AW37&amp;","&amp;AX37&amp;","&amp;AY37,IF(O37="",AV37&amp;","&amp;AW37&amp;","&amp;AX37&amp;","&amp;AY37&amp;","&amp;AZ37,IF(Q37="",AV37&amp;","&amp;AW37&amp;","&amp;AX37&amp;","&amp;AY37&amp;","&amp;AZ37&amp;","&amp;BA37,AV37&amp;","&amp;AW37&amp;","&amp;AX37&amp;","&amp;AY37&amp;","&amp;AZ37&amp;","&amp;BA37&amp;","&amp;BB37))))))</f>
        <v>-3, -10, -10</v>
      </c>
      <c r="BE37" s="36">
        <f>SUMIF(C37:C44,1,AI37:AI44)+SUMIF(D37:D44,1,AJ37:AJ44)</f>
        <v>4</v>
      </c>
      <c r="BF37" s="36">
        <f>IF(BE37&lt;&gt;0,RANK(BE37,BE37:BE43),"")</f>
        <v>3</v>
      </c>
      <c r="BG37" s="37" t="e">
        <f>SUMIF(A37:A40,C37,B37:B40)</f>
        <v>#VALUE!</v>
      </c>
      <c r="BH37" s="38" t="e">
        <f>SUMIF(A37:A40,D37,B37:B40)</f>
        <v>#VALUE!</v>
      </c>
      <c r="BI37" s="10">
        <f t="shared" ref="BI37:BI42" si="153">1+BI27</f>
        <v>4</v>
      </c>
      <c r="BJ37" s="11">
        <f>1*BJ32+1</f>
        <v>19</v>
      </c>
      <c r="BK37" s="39">
        <v>1</v>
      </c>
      <c r="BL37" s="62" t="str">
        <f t="shared" ref="BL37:BL38" si="154">CONCATENATE(C37," ","-"," ",D37)</f>
        <v>1 - 3</v>
      </c>
      <c r="BM37" s="40"/>
      <c r="BN37" s="41"/>
      <c r="BO37" s="42"/>
      <c r="BP37" s="280">
        <v>1</v>
      </c>
      <c r="BQ37" s="281" t="e">
        <f>B37</f>
        <v>#VALUE!</v>
      </c>
      <c r="BR37" s="262" t="s">
        <v>138</v>
      </c>
      <c r="BS37" s="263"/>
      <c r="BT37" s="264"/>
      <c r="BU37" s="101" t="e">
        <v>#VALUE!</v>
      </c>
      <c r="BV37" s="285" t="e">
        <v>#VALUE!</v>
      </c>
      <c r="BW37" s="286"/>
      <c r="BX37" s="287"/>
      <c r="BY37" s="288"/>
      <c r="BZ37" s="97"/>
      <c r="CA37" s="48">
        <f>IF(AG39&lt;AH39,AI39,IF(AH39&lt;AG39,AI39," "))</f>
        <v>1</v>
      </c>
      <c r="CB37" s="100"/>
      <c r="CC37" s="104"/>
      <c r="CD37" s="48">
        <f>IF(AG37&lt;AH37,AI37,IF(AH37&lt;AG37,AI37," "))</f>
        <v>2</v>
      </c>
      <c r="CE37" s="103"/>
      <c r="CF37" s="96"/>
      <c r="CG37" s="94">
        <f>IF(AG41&lt;AH41,AI41,IF(AH41&lt;AG41,AI41," "))</f>
        <v>1</v>
      </c>
      <c r="CH37" s="95"/>
      <c r="CI37" s="107"/>
      <c r="CJ37" s="273">
        <f>BE37</f>
        <v>4</v>
      </c>
      <c r="CK37" s="251"/>
      <c r="CL37" s="252">
        <v>15</v>
      </c>
      <c r="CO37" s="304"/>
      <c r="CP37" s="304"/>
      <c r="CQ37" s="304"/>
    </row>
    <row r="38" spans="1:95" ht="14.4">
      <c r="A38" s="23">
        <v>2</v>
      </c>
      <c r="B38" s="24" t="e">
        <v>#VALUE!</v>
      </c>
      <c r="C38" s="25">
        <v>2</v>
      </c>
      <c r="D38" s="25">
        <v>4</v>
      </c>
      <c r="E38" s="26">
        <v>-8</v>
      </c>
      <c r="F38" s="27">
        <v>11</v>
      </c>
      <c r="G38" s="28">
        <v>12</v>
      </c>
      <c r="H38" s="29">
        <v>10</v>
      </c>
      <c r="I38" s="26">
        <v>-9</v>
      </c>
      <c r="J38" s="27">
        <v>11</v>
      </c>
      <c r="K38" s="28">
        <v>13</v>
      </c>
      <c r="L38" s="29">
        <v>11</v>
      </c>
      <c r="M38" s="26">
        <v>11</v>
      </c>
      <c r="N38" s="27">
        <v>8</v>
      </c>
      <c r="O38" s="28"/>
      <c r="P38" s="29"/>
      <c r="Q38" s="26"/>
      <c r="R38" s="27"/>
      <c r="S38" s="30">
        <f t="shared" si="116"/>
        <v>0</v>
      </c>
      <c r="T38" s="30">
        <f t="shared" si="117"/>
        <v>1</v>
      </c>
      <c r="U38" s="30">
        <f t="shared" si="118"/>
        <v>1</v>
      </c>
      <c r="V38" s="30">
        <f t="shared" si="119"/>
        <v>0</v>
      </c>
      <c r="W38" s="30">
        <f t="shared" si="120"/>
        <v>0</v>
      </c>
      <c r="X38" s="30">
        <f t="shared" si="121"/>
        <v>1</v>
      </c>
      <c r="Y38" s="30">
        <f t="shared" si="122"/>
        <v>1</v>
      </c>
      <c r="Z38" s="30">
        <f t="shared" si="123"/>
        <v>0</v>
      </c>
      <c r="AA38" s="30">
        <f t="shared" si="124"/>
        <v>1</v>
      </c>
      <c r="AB38" s="30">
        <f t="shared" si="125"/>
        <v>0</v>
      </c>
      <c r="AC38" s="30">
        <f t="shared" si="126"/>
        <v>0</v>
      </c>
      <c r="AD38" s="30">
        <f t="shared" si="127"/>
        <v>0</v>
      </c>
      <c r="AE38" s="30">
        <f t="shared" si="128"/>
        <v>0</v>
      </c>
      <c r="AF38" s="30">
        <f t="shared" si="129"/>
        <v>0</v>
      </c>
      <c r="AG38" s="31">
        <f t="shared" si="130"/>
        <v>3</v>
      </c>
      <c r="AH38" s="31">
        <f t="shared" si="130"/>
        <v>2</v>
      </c>
      <c r="AI38" s="32">
        <f t="shared" si="131"/>
        <v>2</v>
      </c>
      <c r="AJ38" s="32">
        <f t="shared" si="132"/>
        <v>1</v>
      </c>
      <c r="AK38" s="33">
        <f t="shared" si="133"/>
        <v>8</v>
      </c>
      <c r="AL38" s="33">
        <f t="shared" si="134"/>
        <v>10</v>
      </c>
      <c r="AM38" s="33">
        <f t="shared" si="135"/>
        <v>9</v>
      </c>
      <c r="AN38" s="33">
        <f t="shared" si="136"/>
        <v>11</v>
      </c>
      <c r="AO38" s="33">
        <f t="shared" si="137"/>
        <v>8</v>
      </c>
      <c r="AP38" s="33" t="str">
        <f t="shared" si="138"/>
        <v/>
      </c>
      <c r="AQ38" s="33" t="str">
        <f t="shared" si="139"/>
        <v/>
      </c>
      <c r="AR38" s="34" t="str">
        <f t="shared" si="140"/>
        <v>3 - 2</v>
      </c>
      <c r="AS38" s="35" t="str">
        <f t="shared" si="141"/>
        <v>8,10,9,11,8</v>
      </c>
      <c r="AT38" s="32">
        <f t="shared" si="142"/>
        <v>1</v>
      </c>
      <c r="AU38" s="32">
        <f t="shared" si="143"/>
        <v>2</v>
      </c>
      <c r="AV38" s="33">
        <f t="shared" si="144"/>
        <v>-8</v>
      </c>
      <c r="AW38" s="33">
        <f t="shared" si="145"/>
        <v>-10</v>
      </c>
      <c r="AX38" s="33">
        <f t="shared" si="146"/>
        <v>-9</v>
      </c>
      <c r="AY38" s="33">
        <f t="shared" si="147"/>
        <v>-11</v>
      </c>
      <c r="AZ38" s="33">
        <f t="shared" si="148"/>
        <v>-8</v>
      </c>
      <c r="BA38" s="33" t="str">
        <f t="shared" si="149"/>
        <v/>
      </c>
      <c r="BB38" s="33" t="str">
        <f t="shared" si="150"/>
        <v/>
      </c>
      <c r="BC38" s="34" t="str">
        <f t="shared" si="151"/>
        <v>2 - 3</v>
      </c>
      <c r="BD38" s="35" t="str">
        <f t="shared" si="152"/>
        <v>-8,-10,-9,-11,-8</v>
      </c>
      <c r="BE38" s="44"/>
      <c r="BF38" s="44"/>
      <c r="BG38" s="37" t="e">
        <f>SUMIF(A37:A40,C38,B37:B40)</f>
        <v>#VALUE!</v>
      </c>
      <c r="BH38" s="38" t="e">
        <f>SUMIF(A37:A40,D38,B37:B40)</f>
        <v>#VALUE!</v>
      </c>
      <c r="BI38" s="10">
        <f t="shared" si="153"/>
        <v>4</v>
      </c>
      <c r="BJ38" s="11">
        <f>1+BJ37</f>
        <v>20</v>
      </c>
      <c r="BK38" s="39">
        <v>1</v>
      </c>
      <c r="BL38" s="62" t="str">
        <f t="shared" si="154"/>
        <v>2 - 4</v>
      </c>
      <c r="BM38" s="40"/>
      <c r="BN38" s="41"/>
      <c r="BO38" s="42"/>
      <c r="BP38" s="280"/>
      <c r="BQ38" s="274"/>
      <c r="BR38" s="253" t="s">
        <v>82</v>
      </c>
      <c r="BS38" s="254"/>
      <c r="BT38" s="255"/>
      <c r="BU38" s="45" t="e">
        <v>#VALUE!</v>
      </c>
      <c r="BV38" s="275"/>
      <c r="BW38" s="270"/>
      <c r="BX38" s="271"/>
      <c r="BY38" s="272"/>
      <c r="BZ38" s="277" t="str">
        <f>IF(AI39&lt;AJ39,AR39,IF(AJ39&lt;AI39,AS39," "))</f>
        <v>0 - 3</v>
      </c>
      <c r="CA38" s="277"/>
      <c r="CB38" s="277"/>
      <c r="CC38" s="256" t="str">
        <f>IF(AI37&lt;AJ37,AR37,IF(AJ37&lt;AI37,AS37," "))</f>
        <v>3,10,10</v>
      </c>
      <c r="CD38" s="257"/>
      <c r="CE38" s="258"/>
      <c r="CF38" s="256" t="str">
        <f>IF(AI41&lt;AJ41,AR41,IF(AJ41&lt;AI41,AS41," "))</f>
        <v>2 - 3</v>
      </c>
      <c r="CG38" s="257"/>
      <c r="CH38" s="258"/>
      <c r="CI38" s="108"/>
      <c r="CJ38" s="273"/>
      <c r="CK38" s="251"/>
      <c r="CL38" s="252"/>
      <c r="CO38" s="304"/>
      <c r="CP38" s="304"/>
      <c r="CQ38" s="304"/>
    </row>
    <row r="39" spans="1:95" ht="14.4">
      <c r="A39" s="23">
        <v>3</v>
      </c>
      <c r="B39" s="24" t="e">
        <v>#VALUE!</v>
      </c>
      <c r="C39" s="25">
        <v>1</v>
      </c>
      <c r="D39" s="25">
        <v>2</v>
      </c>
      <c r="E39" s="26">
        <v>5</v>
      </c>
      <c r="F39" s="27">
        <v>11</v>
      </c>
      <c r="G39" s="28">
        <v>11</v>
      </c>
      <c r="H39" s="29">
        <v>13</v>
      </c>
      <c r="I39" s="26">
        <v>5</v>
      </c>
      <c r="J39" s="27">
        <v>11</v>
      </c>
      <c r="K39" s="28"/>
      <c r="L39" s="29"/>
      <c r="M39" s="26"/>
      <c r="N39" s="27"/>
      <c r="O39" s="28"/>
      <c r="P39" s="29"/>
      <c r="Q39" s="26"/>
      <c r="R39" s="27"/>
      <c r="S39" s="30">
        <f t="shared" si="116"/>
        <v>0</v>
      </c>
      <c r="T39" s="30">
        <f t="shared" si="117"/>
        <v>1</v>
      </c>
      <c r="U39" s="30">
        <f t="shared" si="118"/>
        <v>0</v>
      </c>
      <c r="V39" s="30">
        <f t="shared" si="119"/>
        <v>1</v>
      </c>
      <c r="W39" s="30">
        <f t="shared" si="120"/>
        <v>0</v>
      </c>
      <c r="X39" s="30">
        <f t="shared" si="121"/>
        <v>1</v>
      </c>
      <c r="Y39" s="30">
        <f t="shared" si="122"/>
        <v>0</v>
      </c>
      <c r="Z39" s="30">
        <f t="shared" si="123"/>
        <v>0</v>
      </c>
      <c r="AA39" s="30">
        <f t="shared" si="124"/>
        <v>0</v>
      </c>
      <c r="AB39" s="30">
        <f t="shared" si="125"/>
        <v>0</v>
      </c>
      <c r="AC39" s="30">
        <f t="shared" si="126"/>
        <v>0</v>
      </c>
      <c r="AD39" s="30">
        <f t="shared" si="127"/>
        <v>0</v>
      </c>
      <c r="AE39" s="30">
        <f t="shared" si="128"/>
        <v>0</v>
      </c>
      <c r="AF39" s="30">
        <f t="shared" si="129"/>
        <v>0</v>
      </c>
      <c r="AG39" s="31">
        <f t="shared" si="130"/>
        <v>0</v>
      </c>
      <c r="AH39" s="31">
        <f t="shared" si="130"/>
        <v>3</v>
      </c>
      <c r="AI39" s="32">
        <f t="shared" si="131"/>
        <v>1</v>
      </c>
      <c r="AJ39" s="32">
        <f t="shared" si="132"/>
        <v>2</v>
      </c>
      <c r="AK39" s="33">
        <f t="shared" si="133"/>
        <v>-5</v>
      </c>
      <c r="AL39" s="33">
        <f t="shared" si="134"/>
        <v>-11</v>
      </c>
      <c r="AM39" s="33">
        <f t="shared" si="135"/>
        <v>-5</v>
      </c>
      <c r="AN39" s="33" t="str">
        <f t="shared" si="136"/>
        <v/>
      </c>
      <c r="AO39" s="33" t="str">
        <f t="shared" si="137"/>
        <v/>
      </c>
      <c r="AP39" s="33" t="str">
        <f t="shared" si="138"/>
        <v/>
      </c>
      <c r="AQ39" s="33" t="str">
        <f t="shared" si="139"/>
        <v/>
      </c>
      <c r="AR39" s="34" t="str">
        <f t="shared" si="140"/>
        <v>0 - 3</v>
      </c>
      <c r="AS39" s="35" t="str">
        <f t="shared" si="141"/>
        <v>-5,-11,-5</v>
      </c>
      <c r="AT39" s="32">
        <f t="shared" si="142"/>
        <v>2</v>
      </c>
      <c r="AU39" s="32">
        <f t="shared" si="143"/>
        <v>1</v>
      </c>
      <c r="AV39" s="33">
        <f t="shared" si="144"/>
        <v>5</v>
      </c>
      <c r="AW39" s="33">
        <f t="shared" si="145"/>
        <v>11</v>
      </c>
      <c r="AX39" s="33">
        <f t="shared" si="146"/>
        <v>5</v>
      </c>
      <c r="AY39" s="33" t="str">
        <f t="shared" si="147"/>
        <v/>
      </c>
      <c r="AZ39" s="33" t="str">
        <f t="shared" si="148"/>
        <v/>
      </c>
      <c r="BA39" s="33" t="str">
        <f t="shared" si="149"/>
        <v/>
      </c>
      <c r="BB39" s="33" t="str">
        <f t="shared" si="150"/>
        <v/>
      </c>
      <c r="BC39" s="34" t="str">
        <f t="shared" si="151"/>
        <v>3 - 0</v>
      </c>
      <c r="BD39" s="35" t="str">
        <f t="shared" si="152"/>
        <v>5, 11, 5</v>
      </c>
      <c r="BE39" s="36">
        <f>SUMIF(C37:C44,2,AI37:AI44)+SUMIF(D37:D44,2,AJ37:AJ44)</f>
        <v>6</v>
      </c>
      <c r="BF39" s="36">
        <f>IF(BE39&lt;&gt;0,RANK(BE39,BE37:BE43),"")</f>
        <v>1</v>
      </c>
      <c r="BG39" s="37" t="e">
        <f>SUMIF(A37:A40,C39,B37:B40)</f>
        <v>#VALUE!</v>
      </c>
      <c r="BH39" s="38" t="e">
        <f>SUMIF(A37:A40,D39,B37:B40)</f>
        <v>#VALUE!</v>
      </c>
      <c r="BI39" s="10">
        <f t="shared" si="153"/>
        <v>4</v>
      </c>
      <c r="BJ39" s="11">
        <f>1+BJ38</f>
        <v>21</v>
      </c>
      <c r="BK39" s="39">
        <v>2</v>
      </c>
      <c r="BL39" s="63" t="s">
        <v>25</v>
      </c>
      <c r="BM39" s="40" t="s">
        <v>135</v>
      </c>
      <c r="BN39" s="46" t="s">
        <v>226</v>
      </c>
      <c r="BO39" s="47">
        <v>8</v>
      </c>
      <c r="BP39" s="259">
        <v>2</v>
      </c>
      <c r="BQ39" s="260" t="e">
        <f>B38</f>
        <v>#VALUE!</v>
      </c>
      <c r="BR39" s="262" t="s">
        <v>69</v>
      </c>
      <c r="BS39" s="263"/>
      <c r="BT39" s="264"/>
      <c r="BU39" s="43" t="e">
        <v>#VALUE!</v>
      </c>
      <c r="BV39" s="278" t="e">
        <v>#VALUE!</v>
      </c>
      <c r="BW39" s="99"/>
      <c r="BX39" s="48">
        <f>IF(AG39&lt;AH39,AT39,IF(AH39&lt;AG39,AT39," "))</f>
        <v>2</v>
      </c>
      <c r="BY39" s="100"/>
      <c r="BZ39" s="267"/>
      <c r="CA39" s="268"/>
      <c r="CB39" s="269"/>
      <c r="CC39" s="100"/>
      <c r="CD39" s="48">
        <f>IF(AG42&lt;AH42,AI42,IF(AH42&lt;AG42,AI42," "))</f>
        <v>2</v>
      </c>
      <c r="CE39" s="100"/>
      <c r="CF39" s="98"/>
      <c r="CG39" s="94">
        <f>IF(AG38&lt;AH38,AI38,IF(AH38&lt;AG38,AI38," "))</f>
        <v>2</v>
      </c>
      <c r="CH39" s="95"/>
      <c r="CI39" s="107"/>
      <c r="CJ39" s="273">
        <f>BE39</f>
        <v>6</v>
      </c>
      <c r="CK39" s="251"/>
      <c r="CL39" s="252">
        <v>13</v>
      </c>
      <c r="CO39" s="304"/>
      <c r="CP39" s="304"/>
      <c r="CQ39" s="304"/>
    </row>
    <row r="40" spans="1:95" ht="14.4">
      <c r="A40" s="23">
        <v>4</v>
      </c>
      <c r="B40" s="24" t="e">
        <v>#VALUE!</v>
      </c>
      <c r="C40" s="25">
        <v>3</v>
      </c>
      <c r="D40" s="25">
        <v>4</v>
      </c>
      <c r="E40" s="26">
        <v>4</v>
      </c>
      <c r="F40" s="27">
        <v>11</v>
      </c>
      <c r="G40" s="28">
        <v>3</v>
      </c>
      <c r="H40" s="29">
        <v>11</v>
      </c>
      <c r="I40" s="26">
        <v>6</v>
      </c>
      <c r="J40" s="27">
        <v>11</v>
      </c>
      <c r="K40" s="28"/>
      <c r="L40" s="29"/>
      <c r="M40" s="26"/>
      <c r="N40" s="27"/>
      <c r="O40" s="28"/>
      <c r="P40" s="29"/>
      <c r="Q40" s="26"/>
      <c r="R40" s="27"/>
      <c r="S40" s="30">
        <f t="shared" si="116"/>
        <v>0</v>
      </c>
      <c r="T40" s="30">
        <f t="shared" si="117"/>
        <v>1</v>
      </c>
      <c r="U40" s="30">
        <f t="shared" si="118"/>
        <v>0</v>
      </c>
      <c r="V40" s="30">
        <f t="shared" si="119"/>
        <v>1</v>
      </c>
      <c r="W40" s="30">
        <f t="shared" si="120"/>
        <v>0</v>
      </c>
      <c r="X40" s="30">
        <f t="shared" si="121"/>
        <v>1</v>
      </c>
      <c r="Y40" s="30">
        <f t="shared" si="122"/>
        <v>0</v>
      </c>
      <c r="Z40" s="30">
        <f t="shared" si="123"/>
        <v>0</v>
      </c>
      <c r="AA40" s="30">
        <f t="shared" si="124"/>
        <v>0</v>
      </c>
      <c r="AB40" s="30">
        <f t="shared" si="125"/>
        <v>0</v>
      </c>
      <c r="AC40" s="30">
        <f t="shared" si="126"/>
        <v>0</v>
      </c>
      <c r="AD40" s="30">
        <f t="shared" si="127"/>
        <v>0</v>
      </c>
      <c r="AE40" s="30">
        <f t="shared" si="128"/>
        <v>0</v>
      </c>
      <c r="AF40" s="30">
        <f t="shared" si="129"/>
        <v>0</v>
      </c>
      <c r="AG40" s="31">
        <f t="shared" si="130"/>
        <v>0</v>
      </c>
      <c r="AH40" s="31">
        <f t="shared" si="130"/>
        <v>3</v>
      </c>
      <c r="AI40" s="32">
        <f t="shared" si="131"/>
        <v>1</v>
      </c>
      <c r="AJ40" s="32">
        <f t="shared" si="132"/>
        <v>2</v>
      </c>
      <c r="AK40" s="33">
        <f t="shared" si="133"/>
        <v>-4</v>
      </c>
      <c r="AL40" s="33">
        <f t="shared" si="134"/>
        <v>-3</v>
      </c>
      <c r="AM40" s="33">
        <f t="shared" si="135"/>
        <v>-6</v>
      </c>
      <c r="AN40" s="33" t="str">
        <f t="shared" si="136"/>
        <v/>
      </c>
      <c r="AO40" s="33" t="str">
        <f t="shared" si="137"/>
        <v/>
      </c>
      <c r="AP40" s="33" t="str">
        <f t="shared" si="138"/>
        <v/>
      </c>
      <c r="AQ40" s="33" t="str">
        <f t="shared" si="139"/>
        <v/>
      </c>
      <c r="AR40" s="34" t="str">
        <f t="shared" si="140"/>
        <v>0 - 3</v>
      </c>
      <c r="AS40" s="35" t="str">
        <f t="shared" si="141"/>
        <v>-4,-3,-6</v>
      </c>
      <c r="AT40" s="32">
        <f t="shared" si="142"/>
        <v>2</v>
      </c>
      <c r="AU40" s="32">
        <f t="shared" si="143"/>
        <v>1</v>
      </c>
      <c r="AV40" s="33">
        <f t="shared" si="144"/>
        <v>4</v>
      </c>
      <c r="AW40" s="33">
        <f t="shared" si="145"/>
        <v>3</v>
      </c>
      <c r="AX40" s="33">
        <f t="shared" si="146"/>
        <v>6</v>
      </c>
      <c r="AY40" s="33" t="str">
        <f t="shared" si="147"/>
        <v/>
      </c>
      <c r="AZ40" s="33" t="str">
        <f t="shared" si="148"/>
        <v/>
      </c>
      <c r="BA40" s="33" t="str">
        <f t="shared" si="149"/>
        <v/>
      </c>
      <c r="BB40" s="33" t="str">
        <f t="shared" si="150"/>
        <v/>
      </c>
      <c r="BC40" s="34" t="str">
        <f t="shared" si="151"/>
        <v>3 - 0</v>
      </c>
      <c r="BD40" s="35" t="str">
        <f t="shared" si="152"/>
        <v>4, 3, 6</v>
      </c>
      <c r="BE40" s="44"/>
      <c r="BF40" s="44"/>
      <c r="BG40" s="37" t="e">
        <f>SUMIF(A37:A40,C40,B37:B40)</f>
        <v>#VALUE!</v>
      </c>
      <c r="BH40" s="38" t="e">
        <f>SUMIF(A37:A40,D40,B37:B40)</f>
        <v>#VALUE!</v>
      </c>
      <c r="BI40" s="10">
        <f t="shared" si="153"/>
        <v>4</v>
      </c>
      <c r="BJ40" s="11">
        <f>1+BJ39</f>
        <v>22</v>
      </c>
      <c r="BK40" s="39">
        <v>2</v>
      </c>
      <c r="BL40" s="63" t="s">
        <v>26</v>
      </c>
      <c r="BM40" s="40" t="s">
        <v>135</v>
      </c>
      <c r="BN40" s="46" t="s">
        <v>227</v>
      </c>
      <c r="BO40" s="47">
        <v>8</v>
      </c>
      <c r="BP40" s="259"/>
      <c r="BQ40" s="274"/>
      <c r="BR40" s="253" t="s">
        <v>70</v>
      </c>
      <c r="BS40" s="254"/>
      <c r="BT40" s="255"/>
      <c r="BU40" s="45" t="e">
        <v>#VALUE!</v>
      </c>
      <c r="BV40" s="279"/>
      <c r="BW40" s="276" t="str">
        <f>IF(AI39&gt;AJ39,BC39,IF(AJ39&gt;AI39,BD39," "))</f>
        <v>5, 11, 5</v>
      </c>
      <c r="BX40" s="277"/>
      <c r="BY40" s="277"/>
      <c r="BZ40" s="270"/>
      <c r="CA40" s="271"/>
      <c r="CB40" s="272"/>
      <c r="CC40" s="277" t="str">
        <f>IF(AI42&lt;AJ42,AR42,IF(AJ42&lt;AI42,AS42," "))</f>
        <v>7,9,8</v>
      </c>
      <c r="CD40" s="277"/>
      <c r="CE40" s="277"/>
      <c r="CF40" s="256" t="str">
        <f>IF(AI38&lt;AJ38,AR38,IF(AJ38&lt;AI38,AS38," "))</f>
        <v>8,10,9,11,8</v>
      </c>
      <c r="CG40" s="257"/>
      <c r="CH40" s="258"/>
      <c r="CI40" s="108"/>
      <c r="CJ40" s="273"/>
      <c r="CK40" s="251"/>
      <c r="CL40" s="252"/>
      <c r="CO40" s="304"/>
      <c r="CP40" s="304"/>
      <c r="CQ40" s="304"/>
    </row>
    <row r="41" spans="1:95" ht="14.4">
      <c r="A41" s="23">
        <v>5</v>
      </c>
      <c r="B41" s="49"/>
      <c r="C41" s="25">
        <v>1</v>
      </c>
      <c r="D41" s="25">
        <v>4</v>
      </c>
      <c r="E41" s="26">
        <v>9</v>
      </c>
      <c r="F41" s="27">
        <v>11</v>
      </c>
      <c r="G41" s="28">
        <v>11</v>
      </c>
      <c r="H41" s="29">
        <v>7</v>
      </c>
      <c r="I41" s="26">
        <v>11</v>
      </c>
      <c r="J41" s="27">
        <v>8</v>
      </c>
      <c r="K41" s="28">
        <v>8</v>
      </c>
      <c r="L41" s="29">
        <v>11</v>
      </c>
      <c r="M41" s="26">
        <v>6</v>
      </c>
      <c r="N41" s="27">
        <v>11</v>
      </c>
      <c r="O41" s="28"/>
      <c r="P41" s="29"/>
      <c r="Q41" s="26"/>
      <c r="R41" s="27"/>
      <c r="S41" s="30">
        <f t="shared" si="116"/>
        <v>0</v>
      </c>
      <c r="T41" s="30">
        <f t="shared" si="117"/>
        <v>1</v>
      </c>
      <c r="U41" s="30">
        <f t="shared" si="118"/>
        <v>1</v>
      </c>
      <c r="V41" s="30">
        <f t="shared" si="119"/>
        <v>0</v>
      </c>
      <c r="W41" s="30">
        <f t="shared" si="120"/>
        <v>1</v>
      </c>
      <c r="X41" s="30">
        <f t="shared" si="121"/>
        <v>0</v>
      </c>
      <c r="Y41" s="30">
        <f t="shared" si="122"/>
        <v>0</v>
      </c>
      <c r="Z41" s="30">
        <f t="shared" si="123"/>
        <v>1</v>
      </c>
      <c r="AA41" s="30">
        <f t="shared" si="124"/>
        <v>0</v>
      </c>
      <c r="AB41" s="30">
        <f t="shared" si="125"/>
        <v>1</v>
      </c>
      <c r="AC41" s="30">
        <f t="shared" si="126"/>
        <v>0</v>
      </c>
      <c r="AD41" s="30">
        <f t="shared" si="127"/>
        <v>0</v>
      </c>
      <c r="AE41" s="30">
        <f t="shared" si="128"/>
        <v>0</v>
      </c>
      <c r="AF41" s="30">
        <f t="shared" si="129"/>
        <v>0</v>
      </c>
      <c r="AG41" s="31">
        <f t="shared" si="130"/>
        <v>2</v>
      </c>
      <c r="AH41" s="31">
        <f t="shared" si="130"/>
        <v>3</v>
      </c>
      <c r="AI41" s="32">
        <f t="shared" si="131"/>
        <v>1</v>
      </c>
      <c r="AJ41" s="32">
        <f t="shared" si="132"/>
        <v>2</v>
      </c>
      <c r="AK41" s="33">
        <f t="shared" si="133"/>
        <v>-9</v>
      </c>
      <c r="AL41" s="33">
        <f t="shared" si="134"/>
        <v>7</v>
      </c>
      <c r="AM41" s="33">
        <f t="shared" si="135"/>
        <v>8</v>
      </c>
      <c r="AN41" s="33">
        <f t="shared" si="136"/>
        <v>-8</v>
      </c>
      <c r="AO41" s="33">
        <f t="shared" si="137"/>
        <v>-6</v>
      </c>
      <c r="AP41" s="33" t="str">
        <f t="shared" si="138"/>
        <v/>
      </c>
      <c r="AQ41" s="33" t="str">
        <f t="shared" si="139"/>
        <v/>
      </c>
      <c r="AR41" s="34" t="str">
        <f t="shared" si="140"/>
        <v>2 - 3</v>
      </c>
      <c r="AS41" s="35" t="str">
        <f t="shared" si="141"/>
        <v>-9,7,8,-8,-6</v>
      </c>
      <c r="AT41" s="32">
        <f t="shared" si="142"/>
        <v>2</v>
      </c>
      <c r="AU41" s="32">
        <f t="shared" si="143"/>
        <v>1</v>
      </c>
      <c r="AV41" s="33">
        <f t="shared" si="144"/>
        <v>9</v>
      </c>
      <c r="AW41" s="33">
        <f t="shared" si="145"/>
        <v>-7</v>
      </c>
      <c r="AX41" s="33">
        <f t="shared" si="146"/>
        <v>-8</v>
      </c>
      <c r="AY41" s="33">
        <f t="shared" si="147"/>
        <v>8</v>
      </c>
      <c r="AZ41" s="33">
        <f t="shared" si="148"/>
        <v>6</v>
      </c>
      <c r="BA41" s="33" t="str">
        <f t="shared" si="149"/>
        <v/>
      </c>
      <c r="BB41" s="33" t="str">
        <f t="shared" si="150"/>
        <v/>
      </c>
      <c r="BC41" s="34" t="str">
        <f t="shared" si="151"/>
        <v>3 - 2</v>
      </c>
      <c r="BD41" s="35" t="str">
        <f t="shared" si="152"/>
        <v>9,-7,-8,8,6</v>
      </c>
      <c r="BE41" s="36">
        <f>SUMIF(C37:C44,3,AI37:AI44)+SUMIF(D37:D44,3,AJ37:AJ44)</f>
        <v>3</v>
      </c>
      <c r="BF41" s="36">
        <f>IF(BE41&lt;&gt;0,RANK(BE41,BE37:BE43),"")</f>
        <v>4</v>
      </c>
      <c r="BG41" s="37" t="e">
        <f>SUMIF(A37:A40,C41,B37:B40)</f>
        <v>#VALUE!</v>
      </c>
      <c r="BH41" s="38" t="e">
        <f>SUMIF(A37:A40,D41,B37:B40)</f>
        <v>#VALUE!</v>
      </c>
      <c r="BI41" s="10">
        <f t="shared" si="153"/>
        <v>4</v>
      </c>
      <c r="BJ41" s="11">
        <f>1+BJ40</f>
        <v>23</v>
      </c>
      <c r="BK41" s="39">
        <v>3</v>
      </c>
      <c r="BL41" s="64" t="s">
        <v>23</v>
      </c>
      <c r="BM41" s="40" t="s">
        <v>135</v>
      </c>
      <c r="BN41" s="41" t="s">
        <v>33</v>
      </c>
      <c r="BO41" s="42">
        <v>8</v>
      </c>
      <c r="BP41" s="259">
        <v>3</v>
      </c>
      <c r="BQ41" s="260" t="e">
        <f>B39</f>
        <v>#VALUE!</v>
      </c>
      <c r="BR41" s="283" t="s">
        <v>87</v>
      </c>
      <c r="BS41" s="283"/>
      <c r="BT41" s="283"/>
      <c r="BU41" s="43" t="e">
        <v>#VALUE!</v>
      </c>
      <c r="BV41" s="265" t="e">
        <v>#VALUE!</v>
      </c>
      <c r="BW41" s="93"/>
      <c r="BX41" s="94">
        <f>IF(AG37&lt;AH37,AT37,IF(AH37&lt;AG37,AT37," "))</f>
        <v>1</v>
      </c>
      <c r="BY41" s="95"/>
      <c r="BZ41" s="100"/>
      <c r="CA41" s="48">
        <f>IF(AG42&lt;AH42,AT42,IF(AH42&lt;AG42,AT42," "))</f>
        <v>1</v>
      </c>
      <c r="CB41" s="100"/>
      <c r="CC41" s="267"/>
      <c r="CD41" s="268"/>
      <c r="CE41" s="269"/>
      <c r="CF41" s="98"/>
      <c r="CG41" s="94">
        <f>IF(AG40&lt;AH40,AI40,IF(AH40&lt;AG40,AI40," "))</f>
        <v>1</v>
      </c>
      <c r="CH41" s="95"/>
      <c r="CI41" s="107"/>
      <c r="CJ41" s="273">
        <f>BE41</f>
        <v>3</v>
      </c>
      <c r="CK41" s="251"/>
      <c r="CL41" s="252">
        <v>16</v>
      </c>
    </row>
    <row r="42" spans="1:95" ht="14.4">
      <c r="A42" s="23">
        <v>6</v>
      </c>
      <c r="C42" s="25">
        <v>2</v>
      </c>
      <c r="D42" s="25">
        <v>3</v>
      </c>
      <c r="E42" s="26">
        <v>11</v>
      </c>
      <c r="F42" s="27">
        <v>7</v>
      </c>
      <c r="G42" s="28">
        <v>11</v>
      </c>
      <c r="H42" s="29">
        <v>9</v>
      </c>
      <c r="I42" s="26">
        <v>11</v>
      </c>
      <c r="J42" s="27">
        <v>8</v>
      </c>
      <c r="K42" s="28"/>
      <c r="L42" s="29"/>
      <c r="M42" s="26"/>
      <c r="N42" s="27"/>
      <c r="O42" s="28"/>
      <c r="P42" s="29"/>
      <c r="Q42" s="26"/>
      <c r="R42" s="27"/>
      <c r="S42" s="30">
        <f t="shared" si="116"/>
        <v>1</v>
      </c>
      <c r="T42" s="30">
        <f t="shared" si="117"/>
        <v>0</v>
      </c>
      <c r="U42" s="30">
        <f t="shared" si="118"/>
        <v>1</v>
      </c>
      <c r="V42" s="30">
        <f t="shared" si="119"/>
        <v>0</v>
      </c>
      <c r="W42" s="30">
        <f t="shared" si="120"/>
        <v>1</v>
      </c>
      <c r="X42" s="30">
        <f t="shared" si="121"/>
        <v>0</v>
      </c>
      <c r="Y42" s="30">
        <f t="shared" si="122"/>
        <v>0</v>
      </c>
      <c r="Z42" s="30">
        <f t="shared" si="123"/>
        <v>0</v>
      </c>
      <c r="AA42" s="30">
        <f t="shared" si="124"/>
        <v>0</v>
      </c>
      <c r="AB42" s="30">
        <f t="shared" si="125"/>
        <v>0</v>
      </c>
      <c r="AC42" s="30">
        <f t="shared" si="126"/>
        <v>0</v>
      </c>
      <c r="AD42" s="30">
        <f t="shared" si="127"/>
        <v>0</v>
      </c>
      <c r="AE42" s="30">
        <f t="shared" si="128"/>
        <v>0</v>
      </c>
      <c r="AF42" s="30">
        <f t="shared" si="129"/>
        <v>0</v>
      </c>
      <c r="AG42" s="31">
        <f t="shared" si="130"/>
        <v>3</v>
      </c>
      <c r="AH42" s="31">
        <f t="shared" si="130"/>
        <v>0</v>
      </c>
      <c r="AI42" s="32">
        <f t="shared" si="131"/>
        <v>2</v>
      </c>
      <c r="AJ42" s="32">
        <f t="shared" si="132"/>
        <v>1</v>
      </c>
      <c r="AK42" s="33">
        <f t="shared" si="133"/>
        <v>7</v>
      </c>
      <c r="AL42" s="33">
        <f t="shared" si="134"/>
        <v>9</v>
      </c>
      <c r="AM42" s="33">
        <f t="shared" si="135"/>
        <v>8</v>
      </c>
      <c r="AN42" s="33" t="str">
        <f t="shared" si="136"/>
        <v/>
      </c>
      <c r="AO42" s="33" t="str">
        <f t="shared" si="137"/>
        <v/>
      </c>
      <c r="AP42" s="33" t="str">
        <f t="shared" si="138"/>
        <v/>
      </c>
      <c r="AQ42" s="33" t="str">
        <f t="shared" si="139"/>
        <v/>
      </c>
      <c r="AR42" s="34" t="str">
        <f t="shared" si="140"/>
        <v>3 - 0</v>
      </c>
      <c r="AS42" s="35" t="str">
        <f t="shared" si="141"/>
        <v>7,9,8</v>
      </c>
      <c r="AT42" s="32">
        <f t="shared" si="142"/>
        <v>1</v>
      </c>
      <c r="AU42" s="32">
        <f t="shared" si="143"/>
        <v>2</v>
      </c>
      <c r="AV42" s="33">
        <f t="shared" si="144"/>
        <v>-7</v>
      </c>
      <c r="AW42" s="33">
        <f t="shared" si="145"/>
        <v>-9</v>
      </c>
      <c r="AX42" s="33">
        <f t="shared" si="146"/>
        <v>-8</v>
      </c>
      <c r="AY42" s="33" t="str">
        <f t="shared" si="147"/>
        <v/>
      </c>
      <c r="AZ42" s="33" t="str">
        <f t="shared" si="148"/>
        <v/>
      </c>
      <c r="BA42" s="33" t="str">
        <f t="shared" si="149"/>
        <v/>
      </c>
      <c r="BB42" s="33" t="str">
        <f t="shared" si="150"/>
        <v/>
      </c>
      <c r="BC42" s="34" t="str">
        <f t="shared" si="151"/>
        <v>0 - 3</v>
      </c>
      <c r="BD42" s="35" t="str">
        <f t="shared" si="152"/>
        <v>-7, -9, -8</v>
      </c>
      <c r="BE42" s="44"/>
      <c r="BF42" s="44"/>
      <c r="BG42" s="37" t="e">
        <f>SUMIF(A37:A40,C42,B37:B40)</f>
        <v>#VALUE!</v>
      </c>
      <c r="BH42" s="38" t="e">
        <f>SUMIF(A37:A40,D42,B37:B40)</f>
        <v>#VALUE!</v>
      </c>
      <c r="BI42" s="10">
        <f t="shared" si="153"/>
        <v>4</v>
      </c>
      <c r="BJ42" s="11">
        <f>1+BJ41</f>
        <v>24</v>
      </c>
      <c r="BK42" s="39">
        <v>3</v>
      </c>
      <c r="BL42" s="65" t="s">
        <v>24</v>
      </c>
      <c r="BM42" s="149" t="s">
        <v>135</v>
      </c>
      <c r="BN42" s="50" t="s">
        <v>34</v>
      </c>
      <c r="BO42" s="51">
        <v>8</v>
      </c>
      <c r="BP42" s="259"/>
      <c r="BQ42" s="274"/>
      <c r="BR42" s="283" t="s">
        <v>158</v>
      </c>
      <c r="BS42" s="283"/>
      <c r="BT42" s="283"/>
      <c r="BU42" s="45" t="e">
        <v>#VALUE!</v>
      </c>
      <c r="BV42" s="275"/>
      <c r="BW42" s="256" t="str">
        <f>IF(AI37&gt;AJ37,BC37,IF(AJ37&gt;AI37,BD37," "))</f>
        <v>0 - 3</v>
      </c>
      <c r="BX42" s="257"/>
      <c r="BY42" s="258"/>
      <c r="BZ42" s="277" t="str">
        <f>IF(AI42&gt;AJ42,BC42,IF(AJ42&gt;AI42,BD42," "))</f>
        <v>0 - 3</v>
      </c>
      <c r="CA42" s="277"/>
      <c r="CB42" s="277"/>
      <c r="CC42" s="270"/>
      <c r="CD42" s="271"/>
      <c r="CE42" s="272"/>
      <c r="CF42" s="256" t="str">
        <f>IF(AI40&lt;AJ40,AR40,IF(AJ40&lt;AI40,AS40," "))</f>
        <v>0 - 3</v>
      </c>
      <c r="CG42" s="257"/>
      <c r="CH42" s="258"/>
      <c r="CI42" s="108"/>
      <c r="CJ42" s="273"/>
      <c r="CK42" s="251"/>
      <c r="CL42" s="252"/>
    </row>
    <row r="43" spans="1:95" ht="14.4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V43" s="2"/>
      <c r="AW43" s="2"/>
      <c r="AX43" s="2"/>
      <c r="AY43" s="2"/>
      <c r="AZ43" s="2"/>
      <c r="BE43" s="36">
        <f>SUMIF(C37:C44,4,AI37:AI44)+SUMIF(D37:D44,4,AJ37:AJ44)</f>
        <v>5</v>
      </c>
      <c r="BF43" s="36">
        <f>IF(BE43&lt;&gt;0,RANK(BE43,BE37:BE43),"")</f>
        <v>2</v>
      </c>
      <c r="BG43" s="52"/>
      <c r="BH43" s="52"/>
      <c r="BK43" s="19"/>
      <c r="BP43" s="259">
        <v>4</v>
      </c>
      <c r="BQ43" s="260" t="e">
        <f>B40</f>
        <v>#VALUE!</v>
      </c>
      <c r="BR43" s="262" t="s">
        <v>73</v>
      </c>
      <c r="BS43" s="263"/>
      <c r="BT43" s="264"/>
      <c r="BU43" s="43" t="e">
        <v>#VALUE!</v>
      </c>
      <c r="BV43" s="278" t="e">
        <v>#VALUE!</v>
      </c>
      <c r="BW43" s="99"/>
      <c r="BX43" s="48">
        <f>IF(AG41&lt;AH41,AT41,IF(AH41&lt;AG41,AT41," "))</f>
        <v>2</v>
      </c>
      <c r="BY43" s="100"/>
      <c r="BZ43" s="96"/>
      <c r="CA43" s="94">
        <f>IF(AG38&lt;AH38,AT38,IF(AH38&lt;AG38,AT38," "))</f>
        <v>1</v>
      </c>
      <c r="CB43" s="95"/>
      <c r="CC43" s="100"/>
      <c r="CD43" s="48">
        <f>IF(AG40&lt;AH40,AT40,IF(AH40&lt;AG40,AT40," "))</f>
        <v>2</v>
      </c>
      <c r="CE43" s="100"/>
      <c r="CF43" s="267"/>
      <c r="CG43" s="268"/>
      <c r="CH43" s="269"/>
      <c r="CI43" s="107"/>
      <c r="CJ43" s="273">
        <v>5</v>
      </c>
      <c r="CK43" s="251"/>
      <c r="CL43" s="252">
        <v>14</v>
      </c>
    </row>
    <row r="44" spans="1:95" ht="14.4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V44" s="2"/>
      <c r="AW44" s="2"/>
      <c r="AX44" s="2"/>
      <c r="AY44" s="2"/>
      <c r="AZ44" s="2"/>
      <c r="BE44" s="44"/>
      <c r="BF44" s="44"/>
      <c r="BG44" s="52"/>
      <c r="BH44" s="52"/>
      <c r="BK44" s="59"/>
      <c r="BL44" s="53"/>
      <c r="BM44" s="54"/>
      <c r="BN44" s="55"/>
      <c r="BO44" s="56"/>
      <c r="BP44" s="259"/>
      <c r="BQ44" s="261"/>
      <c r="BR44" s="253" t="s">
        <v>81</v>
      </c>
      <c r="BS44" s="254"/>
      <c r="BT44" s="255"/>
      <c r="BU44" s="57" t="e">
        <v>#VALUE!</v>
      </c>
      <c r="BV44" s="301"/>
      <c r="BW44" s="300" t="str">
        <f>IF(AI41&gt;AJ41,BC41,IF(AJ41&gt;AI41,BD41," "))</f>
        <v>9,-7,-8,8,6</v>
      </c>
      <c r="BX44" s="257"/>
      <c r="BY44" s="257"/>
      <c r="BZ44" s="256" t="str">
        <f>IF(AI38&gt;AJ38,BC38,IF(AJ38&gt;AI38,BD38," "))</f>
        <v>2 - 3</v>
      </c>
      <c r="CA44" s="257"/>
      <c r="CB44" s="258"/>
      <c r="CC44" s="257" t="str">
        <f>IF(AI40&gt;AJ40,BC40,IF(AJ40&gt;AI40,BD40," "))</f>
        <v>4, 3, 6</v>
      </c>
      <c r="CD44" s="257"/>
      <c r="CE44" s="257"/>
      <c r="CF44" s="270"/>
      <c r="CG44" s="271"/>
      <c r="CH44" s="272"/>
      <c r="CI44" s="109"/>
      <c r="CJ44" s="273"/>
      <c r="CK44" s="251"/>
      <c r="CL44" s="252"/>
    </row>
    <row r="45" spans="1:95" ht="16.2">
      <c r="Z45" s="8"/>
      <c r="BK45" s="19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</row>
    <row r="46" spans="1:95" ht="16.2">
      <c r="Z46" s="8"/>
      <c r="BK46" s="19"/>
      <c r="BL46" s="171"/>
      <c r="BM46" s="171"/>
      <c r="BN46" s="171"/>
      <c r="BO46" s="171"/>
      <c r="BP46" s="239" t="s">
        <v>399</v>
      </c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</row>
    <row r="47" spans="1:95" ht="16.2">
      <c r="Z47" s="8"/>
      <c r="BK47" s="19"/>
      <c r="BL47" s="171"/>
      <c r="BM47" s="171"/>
      <c r="BN47" s="171"/>
      <c r="BO47" s="171"/>
      <c r="BP47" s="239" t="s">
        <v>400</v>
      </c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</row>
    <row r="48" spans="1:95" ht="16.2">
      <c r="Z48" s="8"/>
      <c r="BK48" s="19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</row>
    <row r="49" spans="1:90" ht="16.2"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8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V49" s="175"/>
      <c r="AW49" s="175"/>
      <c r="AX49" s="175"/>
      <c r="AY49" s="175"/>
      <c r="BE49" s="175"/>
      <c r="BF49" s="175"/>
      <c r="BK49" s="19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</row>
    <row r="50" spans="1:90" ht="16.2"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8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V50" s="175"/>
      <c r="AW50" s="175"/>
      <c r="AX50" s="175"/>
      <c r="AY50" s="175"/>
      <c r="BE50" s="175"/>
      <c r="BF50" s="175"/>
      <c r="BK50" s="19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</row>
    <row r="51" spans="1:90" ht="16.2"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8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V51" s="175"/>
      <c r="AW51" s="175"/>
      <c r="AX51" s="175"/>
      <c r="AY51" s="175"/>
      <c r="BE51" s="175"/>
      <c r="BF51" s="175"/>
      <c r="BK51" s="19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</row>
    <row r="52" spans="1:90" ht="16.2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8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V52" s="175"/>
      <c r="AW52" s="175"/>
      <c r="AX52" s="175"/>
      <c r="AY52" s="175"/>
      <c r="BE52" s="175"/>
      <c r="BF52" s="175"/>
      <c r="BK52" s="19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</row>
    <row r="53" spans="1:90" ht="16.2"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8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V53" s="175"/>
      <c r="AW53" s="175"/>
      <c r="AX53" s="175"/>
      <c r="AY53" s="175"/>
      <c r="BE53" s="175"/>
      <c r="BF53" s="175"/>
      <c r="BK53" s="19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</row>
    <row r="54" spans="1:90" ht="16.2"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8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V54" s="175"/>
      <c r="AW54" s="175"/>
      <c r="AX54" s="175"/>
      <c r="AY54" s="175"/>
      <c r="BE54" s="175"/>
      <c r="BF54" s="175"/>
      <c r="BK54" s="19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</row>
    <row r="55" spans="1:90" ht="16.2"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8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V55" s="175"/>
      <c r="AW55" s="175"/>
      <c r="AX55" s="175"/>
      <c r="AY55" s="175"/>
      <c r="BE55" s="175"/>
      <c r="BF55" s="175"/>
      <c r="BK55" s="19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</row>
    <row r="56" spans="1:90" ht="16.2"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8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V56" s="175"/>
      <c r="AW56" s="175"/>
      <c r="AX56" s="175"/>
      <c r="AY56" s="175"/>
      <c r="BE56" s="175"/>
      <c r="BF56" s="175"/>
      <c r="BK56" s="19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</row>
    <row r="57" spans="1:90" ht="18">
      <c r="Z57" s="8"/>
      <c r="BK57" s="19"/>
      <c r="BL57" s="302" t="str">
        <f>BL1</f>
        <v>ОТБОРОЧНЫЙ  ТУРНИР</v>
      </c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</row>
    <row r="58" spans="1:90" ht="15.6">
      <c r="Z58" s="8"/>
      <c r="BK58" s="19"/>
      <c r="BL58" s="229" t="str">
        <f>BL2</f>
        <v>в основной состав Национальной сборной РК</v>
      </c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</row>
    <row r="59" spans="1:90" ht="16.2">
      <c r="Z59" s="8"/>
      <c r="BK59" s="19"/>
      <c r="BL59" s="230" t="str">
        <f>BL3</f>
        <v>г. Караганда                                                                   7-10 января 2021г.</v>
      </c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</row>
    <row r="60" spans="1:90" ht="16.2">
      <c r="Z60" s="8"/>
      <c r="BK60" s="19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</row>
    <row r="61" spans="1:90" ht="16.2">
      <c r="Z61" s="8"/>
      <c r="BK61" s="19"/>
      <c r="BL61" s="289" t="str">
        <f>C62</f>
        <v>Женщины. За 1-4 места</v>
      </c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</row>
    <row r="62" spans="1:90" ht="14.4">
      <c r="A62" s="12">
        <v>1</v>
      </c>
      <c r="B62" s="13">
        <v>4</v>
      </c>
      <c r="C62" s="14" t="s">
        <v>222</v>
      </c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>
        <v>1</v>
      </c>
      <c r="Z62" s="8"/>
      <c r="AR62" s="17" t="e">
        <f>IF(B63=0,0,(IF(B64=0,1,IF(B65=0,2,IF(B66=0,3,IF(B66&gt;0,4))))))</f>
        <v>#VALUE!</v>
      </c>
      <c r="BC62" s="17">
        <f>IF(BE62=15,3,IF(BE62&gt;15,4))</f>
        <v>4</v>
      </c>
      <c r="BE62" s="18">
        <f>SUM(BE63,BE65,BE67,BE69)</f>
        <v>18</v>
      </c>
      <c r="BF62" s="18">
        <f>SUM(BF63,BF65,BF67,BF69)</f>
        <v>10</v>
      </c>
      <c r="BK62" s="19"/>
      <c r="BL62" s="20" t="s">
        <v>6</v>
      </c>
      <c r="BM62" s="21" t="s">
        <v>7</v>
      </c>
      <c r="BN62" s="21" t="s">
        <v>8</v>
      </c>
      <c r="BO62" s="22" t="s">
        <v>9</v>
      </c>
      <c r="BP62" s="105" t="s">
        <v>10</v>
      </c>
      <c r="BQ62" s="290" t="s">
        <v>11</v>
      </c>
      <c r="BR62" s="290"/>
      <c r="BS62" s="290"/>
      <c r="BT62" s="290"/>
      <c r="BU62" s="291" t="s">
        <v>12</v>
      </c>
      <c r="BV62" s="291"/>
      <c r="BW62" s="292">
        <v>1</v>
      </c>
      <c r="BX62" s="292"/>
      <c r="BY62" s="292"/>
      <c r="BZ62" s="292">
        <v>2</v>
      </c>
      <c r="CA62" s="292"/>
      <c r="CB62" s="292"/>
      <c r="CC62" s="292">
        <v>3</v>
      </c>
      <c r="CD62" s="292"/>
      <c r="CE62" s="292"/>
      <c r="CF62" s="292">
        <v>4</v>
      </c>
      <c r="CG62" s="292"/>
      <c r="CH62" s="292"/>
      <c r="CI62" s="106"/>
      <c r="CJ62" s="170" t="s">
        <v>1</v>
      </c>
      <c r="CK62" s="170" t="s">
        <v>2</v>
      </c>
      <c r="CL62" s="170" t="s">
        <v>3</v>
      </c>
    </row>
    <row r="63" spans="1:90" ht="14.4">
      <c r="A63" s="23">
        <v>1</v>
      </c>
      <c r="B63" s="24" t="e">
        <v>#VALUE!</v>
      </c>
      <c r="C63" s="25">
        <v>1</v>
      </c>
      <c r="D63" s="25">
        <v>3</v>
      </c>
      <c r="E63" s="26">
        <v>11</v>
      </c>
      <c r="F63" s="27">
        <v>5</v>
      </c>
      <c r="G63" s="28">
        <v>11</v>
      </c>
      <c r="H63" s="29">
        <v>5</v>
      </c>
      <c r="I63" s="26">
        <v>-9</v>
      </c>
      <c r="J63" s="27">
        <v>11</v>
      </c>
      <c r="K63" s="28">
        <v>11</v>
      </c>
      <c r="L63" s="29">
        <v>7</v>
      </c>
      <c r="M63" s="26"/>
      <c r="N63" s="27"/>
      <c r="O63" s="28"/>
      <c r="P63" s="29"/>
      <c r="Q63" s="26"/>
      <c r="R63" s="27"/>
      <c r="S63" s="30">
        <f t="shared" ref="S63:S68" si="155">IF(E63="wo",0,IF(F63="wo",1,IF(E63&gt;F63,1,0)))</f>
        <v>1</v>
      </c>
      <c r="T63" s="30">
        <f t="shared" ref="T63:T68" si="156">IF(E63="wo",1,IF(F63="wo",0,IF(F63&gt;E63,1,0)))</f>
        <v>0</v>
      </c>
      <c r="U63" s="30">
        <f t="shared" ref="U63:U68" si="157">IF(G63="wo",0,IF(H63="wo",1,IF(G63&gt;H63,1,0)))</f>
        <v>1</v>
      </c>
      <c r="V63" s="30">
        <f t="shared" ref="V63:V68" si="158">IF(G63="wo",1,IF(H63="wo",0,IF(H63&gt;G63,1,0)))</f>
        <v>0</v>
      </c>
      <c r="W63" s="30">
        <f t="shared" ref="W63:W68" si="159">IF(I63="wo",0,IF(J63="wo",1,IF(I63&gt;J63,1,0)))</f>
        <v>0</v>
      </c>
      <c r="X63" s="30">
        <f t="shared" ref="X63:X68" si="160">IF(I63="wo",1,IF(J63="wo",0,IF(J63&gt;I63,1,0)))</f>
        <v>1</v>
      </c>
      <c r="Y63" s="30">
        <f t="shared" ref="Y63:Y68" si="161">IF(K63="wo",0,IF(L63="wo",1,IF(K63&gt;L63,1,0)))</f>
        <v>1</v>
      </c>
      <c r="Z63" s="30">
        <f t="shared" ref="Z63:Z68" si="162">IF(K63="wo",1,IF(L63="wo",0,IF(L63&gt;K63,1,0)))</f>
        <v>0</v>
      </c>
      <c r="AA63" s="30">
        <f t="shared" ref="AA63:AA68" si="163">IF(M63="wo",0,IF(N63="wo",1,IF(M63&gt;N63,1,0)))</f>
        <v>0</v>
      </c>
      <c r="AB63" s="30">
        <f t="shared" ref="AB63:AB68" si="164">IF(M63="wo",1,IF(N63="wo",0,IF(N63&gt;M63,1,0)))</f>
        <v>0</v>
      </c>
      <c r="AC63" s="30">
        <f t="shared" ref="AC63:AC68" si="165">IF(O63="wo",0,IF(P63="wo",1,IF(O63&gt;P63,1,0)))</f>
        <v>0</v>
      </c>
      <c r="AD63" s="30">
        <f t="shared" ref="AD63:AD68" si="166">IF(O63="wo",1,IF(P63="wo",0,IF(P63&gt;O63,1,0)))</f>
        <v>0</v>
      </c>
      <c r="AE63" s="30">
        <f t="shared" ref="AE63:AE68" si="167">IF(Q63="wo",0,IF(R63="wo",1,IF(Q63&gt;R63,1,0)))</f>
        <v>0</v>
      </c>
      <c r="AF63" s="30">
        <f t="shared" ref="AF63:AF68" si="168">IF(Q63="wo",1,IF(R63="wo",0,IF(R63&gt;Q63,1,0)))</f>
        <v>0</v>
      </c>
      <c r="AG63" s="31">
        <f t="shared" ref="AG63:AH68" si="169">IF(E63="wo","wo",+S63+U63+W63+Y63+AA63+AC63+AE63)</f>
        <v>3</v>
      </c>
      <c r="AH63" s="31">
        <f t="shared" si="169"/>
        <v>1</v>
      </c>
      <c r="AI63" s="32">
        <f t="shared" ref="AI63:AI68" si="170">IF(E63="",0,IF(E63="wo",0,IF(F63="wo",2,IF(AG63=AH63,0,IF(AG63&gt;AH63,2,1)))))</f>
        <v>2</v>
      </c>
      <c r="AJ63" s="32">
        <f t="shared" ref="AJ63:AJ68" si="171">IF(F63="",0,IF(F63="wo",0,IF(E63="wo",2,IF(AH63=AG63,0,IF(AH63&gt;AG63,2,1)))))</f>
        <v>1</v>
      </c>
      <c r="AK63" s="33">
        <f t="shared" ref="AK63:AK68" si="172">IF(E63="","",IF(E63="wo",0,IF(F63="wo",0,IF(E63=F63,"ERROR",IF(E63&gt;F63,F63,-1*E63)))))</f>
        <v>5</v>
      </c>
      <c r="AL63" s="33">
        <f t="shared" ref="AL63:AL68" si="173">IF(G63="","",IF(G63="wo",0,IF(H63="wo",0,IF(G63=H63,"ERROR",IF(G63&gt;H63,H63,-1*G63)))))</f>
        <v>5</v>
      </c>
      <c r="AM63" s="33">
        <f t="shared" ref="AM63:AM68" si="174">IF(I63="","",IF(I63="wo",0,IF(J63="wo",0,IF(I63=J63,"ERROR",IF(I63&gt;J63,J63,-1*I63)))))</f>
        <v>9</v>
      </c>
      <c r="AN63" s="33">
        <f t="shared" ref="AN63:AN68" si="175">IF(K63="","",IF(K63="wo",0,IF(L63="wo",0,IF(K63=L63,"ERROR",IF(K63&gt;L63,L63,-1*K63)))))</f>
        <v>7</v>
      </c>
      <c r="AO63" s="33" t="str">
        <f t="shared" ref="AO63:AO68" si="176">IF(M63="","",IF(M63="wo",0,IF(N63="wo",0,IF(M63=N63,"ERROR",IF(M63&gt;N63,N63,-1*M63)))))</f>
        <v/>
      </c>
      <c r="AP63" s="33" t="str">
        <f t="shared" ref="AP63:AP68" si="177">IF(O63="","",IF(O63="wo",0,IF(P63="wo",0,IF(O63=P63,"ERROR",IF(O63&gt;P63,P63,-1*O63)))))</f>
        <v/>
      </c>
      <c r="AQ63" s="33" t="str">
        <f t="shared" ref="AQ63:AQ68" si="178">IF(Q63="","",IF(Q63="wo",0,IF(R63="wo",0,IF(Q63=R63,"ERROR",IF(Q63&gt;R63,R63,-1*Q63)))))</f>
        <v/>
      </c>
      <c r="AR63" s="34" t="str">
        <f t="shared" ref="AR63:AR68" si="179">CONCATENATE(AG63," - ",AH63)</f>
        <v>3 - 1</v>
      </c>
      <c r="AS63" s="35" t="str">
        <f t="shared" ref="AS63:AS68" si="180">IF(E63="","",(IF(K63="",AK63&amp;","&amp;AL63&amp;","&amp;AM63,IF(M63="",AK63&amp;","&amp;AL63&amp;","&amp;AM63&amp;","&amp;AN63,IF(O63="",AK63&amp;","&amp;AL63&amp;","&amp;AM63&amp;","&amp;AN63&amp;","&amp;AO63,IF(Q63="",AK63&amp;","&amp;AL63&amp;","&amp;AM63&amp;","&amp;AN63&amp;","&amp;AO63&amp;","&amp;AP63,AK63&amp;","&amp;AL63&amp;","&amp;AM63&amp;","&amp;AN63&amp;","&amp;AO63&amp;","&amp;AP63&amp;","&amp;AQ63))))))</f>
        <v>5,5,9,7</v>
      </c>
      <c r="AT63" s="32">
        <f t="shared" ref="AT63:AT68" si="181">IF(F63="",0,IF(F63="wo",0,IF(E63="wo",2,IF(AH63=AG63,0,IF(AH63&gt;AG63,2,1)))))</f>
        <v>1</v>
      </c>
      <c r="AU63" s="32">
        <f t="shared" ref="AU63:AU68" si="182">IF(E63="",0,IF(E63="wo",0,IF(F63="wo",2,IF(AG63=AH63,0,IF(AG63&gt;AH63,2,1)))))</f>
        <v>2</v>
      </c>
      <c r="AV63" s="33">
        <f t="shared" ref="AV63:AV68" si="183">IF(F63="","",IF(F63="wo",0,IF(E63="wo",0,IF(F63=E63,"ERROR",IF(F63&gt;E63,E63,-1*F63)))))</f>
        <v>-5</v>
      </c>
      <c r="AW63" s="33">
        <f t="shared" ref="AW63:AW68" si="184">IF(H63="","",IF(H63="wo",0,IF(G63="wo",0,IF(H63=G63,"ERROR",IF(H63&gt;G63,G63,-1*H63)))))</f>
        <v>-5</v>
      </c>
      <c r="AX63" s="33">
        <f t="shared" ref="AX63:AX68" si="185">IF(J63="","",IF(J63="wo",0,IF(I63="wo",0,IF(J63=I63,"ERROR",IF(J63&gt;I63,I63,-1*J63)))))</f>
        <v>-9</v>
      </c>
      <c r="AY63" s="33">
        <f t="shared" ref="AY63:AY68" si="186">IF(L63="","",IF(L63="wo",0,IF(K63="wo",0,IF(L63=K63,"ERROR",IF(L63&gt;K63,K63,-1*L63)))))</f>
        <v>-7</v>
      </c>
      <c r="AZ63" s="33" t="str">
        <f t="shared" ref="AZ63:AZ68" si="187">IF(N63="","",IF(N63="wo",0,IF(M63="wo",0,IF(N63=M63,"ERROR",IF(N63&gt;M63,M63,-1*N63)))))</f>
        <v/>
      </c>
      <c r="BA63" s="33" t="str">
        <f t="shared" ref="BA63:BA68" si="188">IF(P63="","",IF(P63="wo",0,IF(O63="wo",0,IF(P63=O63,"ERROR",IF(P63&gt;O63,O63,-1*P63)))))</f>
        <v/>
      </c>
      <c r="BB63" s="33" t="str">
        <f t="shared" ref="BB63:BB68" si="189">IF(R63="","",IF(R63="wo",0,IF(Q63="wo",0,IF(R63=Q63,"ERROR",IF(R63&gt;Q63,Q63,-1*R63)))))</f>
        <v/>
      </c>
      <c r="BC63" s="34" t="str">
        <f t="shared" ref="BC63:BC68" si="190">CONCATENATE(AH63," - ",AG63)</f>
        <v>1 - 3</v>
      </c>
      <c r="BD63" s="35" t="str">
        <f t="shared" ref="BD63:BD68" si="191">IF(E63="","",(IF(K63="",AV63&amp;", "&amp;AW63&amp;", "&amp;AX63,IF(M63="",AV63&amp;","&amp;AW63&amp;","&amp;AX63&amp;","&amp;AY63,IF(O63="",AV63&amp;","&amp;AW63&amp;","&amp;AX63&amp;","&amp;AY63&amp;","&amp;AZ63,IF(Q63="",AV63&amp;","&amp;AW63&amp;","&amp;AX63&amp;","&amp;AY63&amp;","&amp;AZ63&amp;","&amp;BA63,AV63&amp;","&amp;AW63&amp;","&amp;AX63&amp;","&amp;AY63&amp;","&amp;AZ63&amp;","&amp;BA63&amp;","&amp;BB63))))))</f>
        <v>-5,-5,-9,-7</v>
      </c>
      <c r="BE63" s="36">
        <f>SUMIF(C63:C70,1,AI63:AI70)+SUMIF(D63:D70,1,AJ63:AJ70)</f>
        <v>5</v>
      </c>
      <c r="BF63" s="36">
        <f>IF(BE63&lt;&gt;0,RANK(BE63,BE63:BE69),"")</f>
        <v>2</v>
      </c>
      <c r="BG63" s="37" t="e">
        <f>SUMIF(A63:A66,C63,B63:B66)</f>
        <v>#VALUE!</v>
      </c>
      <c r="BH63" s="38" t="e">
        <f>SUMIF(A63:A66,D63,B63:B66)</f>
        <v>#VALUE!</v>
      </c>
      <c r="BI63" s="10">
        <v>1</v>
      </c>
      <c r="BJ63" s="11">
        <f>1*BJ42+1</f>
        <v>25</v>
      </c>
      <c r="BK63" s="39">
        <v>1</v>
      </c>
      <c r="BL63" s="62" t="str">
        <f t="shared" ref="BL63:BL64" si="192">CONCATENATE(C63," ","-"," ",D63)</f>
        <v>1 - 3</v>
      </c>
      <c r="BM63" s="40"/>
      <c r="BN63" s="41"/>
      <c r="BO63" s="42"/>
      <c r="BP63" s="280">
        <v>1</v>
      </c>
      <c r="BQ63" s="281" t="e">
        <f>B63</f>
        <v>#VALUE!</v>
      </c>
      <c r="BR63" s="283" t="s">
        <v>393</v>
      </c>
      <c r="BS63" s="283"/>
      <c r="BT63" s="283"/>
      <c r="BU63" s="101" t="e">
        <v>#VALUE!</v>
      </c>
      <c r="BV63" s="285" t="e">
        <v>#VALUE!</v>
      </c>
      <c r="BW63" s="267"/>
      <c r="BX63" s="268"/>
      <c r="BY63" s="269"/>
      <c r="BZ63" s="97"/>
      <c r="CA63" s="48">
        <f>IF(AG65&lt;AH65,AI65,IF(AH65&lt;AG65,AI65," "))</f>
        <v>1</v>
      </c>
      <c r="CB63" s="100"/>
      <c r="CC63" s="96"/>
      <c r="CD63" s="94">
        <f>IF(AG63&lt;AH63,AI63,IF(AH63&lt;AG63,AI63," "))</f>
        <v>2</v>
      </c>
      <c r="CE63" s="95"/>
      <c r="CF63" s="96"/>
      <c r="CG63" s="94">
        <f>IF(AG67&lt;AH67,AI67,IF(AH67&lt;AG67,AI67," "))</f>
        <v>2</v>
      </c>
      <c r="CH63" s="95"/>
      <c r="CI63" s="107"/>
      <c r="CJ63" s="273">
        <f>BE63</f>
        <v>5</v>
      </c>
      <c r="CK63" s="251"/>
      <c r="CL63" s="252">
        <f>IF(BF64="",BF63,BF64)</f>
        <v>2</v>
      </c>
    </row>
    <row r="64" spans="1:90" ht="14.4">
      <c r="A64" s="23">
        <v>2</v>
      </c>
      <c r="B64" s="24" t="e">
        <v>#VALUE!</v>
      </c>
      <c r="C64" s="25">
        <v>2</v>
      </c>
      <c r="D64" s="25">
        <v>4</v>
      </c>
      <c r="E64" s="26">
        <v>11</v>
      </c>
      <c r="F64" s="27">
        <v>4</v>
      </c>
      <c r="G64" s="28">
        <v>11</v>
      </c>
      <c r="H64" s="29">
        <v>7</v>
      </c>
      <c r="I64" s="26">
        <v>11</v>
      </c>
      <c r="J64" s="27">
        <v>5</v>
      </c>
      <c r="K64" s="28"/>
      <c r="L64" s="29"/>
      <c r="M64" s="26"/>
      <c r="N64" s="27"/>
      <c r="O64" s="28"/>
      <c r="P64" s="29"/>
      <c r="Q64" s="26"/>
      <c r="R64" s="27"/>
      <c r="S64" s="30">
        <f t="shared" si="155"/>
        <v>1</v>
      </c>
      <c r="T64" s="30">
        <f t="shared" si="156"/>
        <v>0</v>
      </c>
      <c r="U64" s="30">
        <f t="shared" si="157"/>
        <v>1</v>
      </c>
      <c r="V64" s="30">
        <f t="shared" si="158"/>
        <v>0</v>
      </c>
      <c r="W64" s="30">
        <f t="shared" si="159"/>
        <v>1</v>
      </c>
      <c r="X64" s="30">
        <f t="shared" si="160"/>
        <v>0</v>
      </c>
      <c r="Y64" s="30">
        <f t="shared" si="161"/>
        <v>0</v>
      </c>
      <c r="Z64" s="30">
        <f t="shared" si="162"/>
        <v>0</v>
      </c>
      <c r="AA64" s="30">
        <f t="shared" si="163"/>
        <v>0</v>
      </c>
      <c r="AB64" s="30">
        <f t="shared" si="164"/>
        <v>0</v>
      </c>
      <c r="AC64" s="30">
        <f t="shared" si="165"/>
        <v>0</v>
      </c>
      <c r="AD64" s="30">
        <f t="shared" si="166"/>
        <v>0</v>
      </c>
      <c r="AE64" s="30">
        <f t="shared" si="167"/>
        <v>0</v>
      </c>
      <c r="AF64" s="30">
        <f t="shared" si="168"/>
        <v>0</v>
      </c>
      <c r="AG64" s="31">
        <f t="shared" si="169"/>
        <v>3</v>
      </c>
      <c r="AH64" s="31">
        <f t="shared" si="169"/>
        <v>0</v>
      </c>
      <c r="AI64" s="32">
        <f t="shared" si="170"/>
        <v>2</v>
      </c>
      <c r="AJ64" s="32">
        <f t="shared" si="171"/>
        <v>1</v>
      </c>
      <c r="AK64" s="33">
        <f t="shared" si="172"/>
        <v>4</v>
      </c>
      <c r="AL64" s="33">
        <f t="shared" si="173"/>
        <v>7</v>
      </c>
      <c r="AM64" s="33">
        <f t="shared" si="174"/>
        <v>5</v>
      </c>
      <c r="AN64" s="33" t="str">
        <f t="shared" si="175"/>
        <v/>
      </c>
      <c r="AO64" s="33" t="str">
        <f t="shared" si="176"/>
        <v/>
      </c>
      <c r="AP64" s="33" t="str">
        <f t="shared" si="177"/>
        <v/>
      </c>
      <c r="AQ64" s="33" t="str">
        <f t="shared" si="178"/>
        <v/>
      </c>
      <c r="AR64" s="34" t="str">
        <f t="shared" si="179"/>
        <v>3 - 0</v>
      </c>
      <c r="AS64" s="35" t="str">
        <f t="shared" si="180"/>
        <v>4,7,5</v>
      </c>
      <c r="AT64" s="32">
        <f t="shared" si="181"/>
        <v>1</v>
      </c>
      <c r="AU64" s="32">
        <f t="shared" si="182"/>
        <v>2</v>
      </c>
      <c r="AV64" s="33">
        <f t="shared" si="183"/>
        <v>-4</v>
      </c>
      <c r="AW64" s="33">
        <f t="shared" si="184"/>
        <v>-7</v>
      </c>
      <c r="AX64" s="33">
        <f t="shared" si="185"/>
        <v>-5</v>
      </c>
      <c r="AY64" s="33" t="str">
        <f t="shared" si="186"/>
        <v/>
      </c>
      <c r="AZ64" s="33" t="str">
        <f t="shared" si="187"/>
        <v/>
      </c>
      <c r="BA64" s="33" t="str">
        <f t="shared" si="188"/>
        <v/>
      </c>
      <c r="BB64" s="33" t="str">
        <f t="shared" si="189"/>
        <v/>
      </c>
      <c r="BC64" s="34" t="str">
        <f t="shared" si="190"/>
        <v>0 - 3</v>
      </c>
      <c r="BD64" s="35" t="str">
        <f t="shared" si="191"/>
        <v>-4, -7, -5</v>
      </c>
      <c r="BE64" s="44"/>
      <c r="BF64" s="44"/>
      <c r="BG64" s="37" t="e">
        <f>SUMIF(A63:A66,C64,B63:B66)</f>
        <v>#VALUE!</v>
      </c>
      <c r="BH64" s="38" t="e">
        <f>SUMIF(A63:A66,D64,B63:B66)</f>
        <v>#VALUE!</v>
      </c>
      <c r="BI64" s="10">
        <v>1</v>
      </c>
      <c r="BJ64" s="11">
        <f>1+BJ63</f>
        <v>26</v>
      </c>
      <c r="BK64" s="39">
        <v>1</v>
      </c>
      <c r="BL64" s="62" t="str">
        <f t="shared" si="192"/>
        <v>2 - 4</v>
      </c>
      <c r="BM64" s="40"/>
      <c r="BN64" s="41"/>
      <c r="BO64" s="42"/>
      <c r="BP64" s="280"/>
      <c r="BQ64" s="274"/>
      <c r="BR64" s="283" t="s">
        <v>57</v>
      </c>
      <c r="BS64" s="283"/>
      <c r="BT64" s="283"/>
      <c r="BU64" s="45" t="e">
        <v>#VALUE!</v>
      </c>
      <c r="BV64" s="275"/>
      <c r="BW64" s="270"/>
      <c r="BX64" s="271"/>
      <c r="BY64" s="272"/>
      <c r="BZ64" s="277" t="str">
        <f>IF(AI65&lt;AJ65,AR65,IF(AJ65&lt;AI65,AS65," "))</f>
        <v>2 - 3</v>
      </c>
      <c r="CA64" s="277"/>
      <c r="CB64" s="277"/>
      <c r="CC64" s="256" t="str">
        <f>IF(AI63&lt;AJ63,AR63,IF(AJ63&lt;AI63,AS63," "))</f>
        <v>5,5,9,7</v>
      </c>
      <c r="CD64" s="257"/>
      <c r="CE64" s="258"/>
      <c r="CF64" s="256" t="str">
        <f>IF(AI67&lt;AJ67,AR67,IF(AJ67&lt;AI67,AS67," "))</f>
        <v>4,10,10</v>
      </c>
      <c r="CG64" s="257"/>
      <c r="CH64" s="258"/>
      <c r="CI64" s="108"/>
      <c r="CJ64" s="273"/>
      <c r="CK64" s="251"/>
      <c r="CL64" s="252"/>
    </row>
    <row r="65" spans="1:90" ht="14.4">
      <c r="A65" s="23">
        <v>3</v>
      </c>
      <c r="B65" s="24" t="e">
        <v>#VALUE!</v>
      </c>
      <c r="C65" s="25">
        <v>1</v>
      </c>
      <c r="D65" s="25">
        <v>2</v>
      </c>
      <c r="E65" s="26">
        <v>9</v>
      </c>
      <c r="F65" s="27">
        <v>11</v>
      </c>
      <c r="G65" s="28">
        <v>11</v>
      </c>
      <c r="H65" s="29">
        <v>6</v>
      </c>
      <c r="I65" s="26">
        <v>7</v>
      </c>
      <c r="J65" s="27">
        <v>11</v>
      </c>
      <c r="K65" s="28">
        <v>12</v>
      </c>
      <c r="L65" s="29">
        <v>10</v>
      </c>
      <c r="M65" s="26">
        <v>3</v>
      </c>
      <c r="N65" s="27">
        <v>11</v>
      </c>
      <c r="O65" s="28"/>
      <c r="P65" s="29"/>
      <c r="Q65" s="26"/>
      <c r="R65" s="27"/>
      <c r="S65" s="30">
        <f t="shared" si="155"/>
        <v>0</v>
      </c>
      <c r="T65" s="30">
        <f t="shared" si="156"/>
        <v>1</v>
      </c>
      <c r="U65" s="30">
        <f t="shared" si="157"/>
        <v>1</v>
      </c>
      <c r="V65" s="30">
        <f t="shared" si="158"/>
        <v>0</v>
      </c>
      <c r="W65" s="30">
        <f t="shared" si="159"/>
        <v>0</v>
      </c>
      <c r="X65" s="30">
        <f t="shared" si="160"/>
        <v>1</v>
      </c>
      <c r="Y65" s="30">
        <f t="shared" si="161"/>
        <v>1</v>
      </c>
      <c r="Z65" s="30">
        <f t="shared" si="162"/>
        <v>0</v>
      </c>
      <c r="AA65" s="30">
        <f t="shared" si="163"/>
        <v>0</v>
      </c>
      <c r="AB65" s="30">
        <f t="shared" si="164"/>
        <v>1</v>
      </c>
      <c r="AC65" s="30">
        <f t="shared" si="165"/>
        <v>0</v>
      </c>
      <c r="AD65" s="30">
        <f t="shared" si="166"/>
        <v>0</v>
      </c>
      <c r="AE65" s="30">
        <f t="shared" si="167"/>
        <v>0</v>
      </c>
      <c r="AF65" s="30">
        <f t="shared" si="168"/>
        <v>0</v>
      </c>
      <c r="AG65" s="31">
        <f t="shared" si="169"/>
        <v>2</v>
      </c>
      <c r="AH65" s="31">
        <f t="shared" si="169"/>
        <v>3</v>
      </c>
      <c r="AI65" s="32">
        <f t="shared" si="170"/>
        <v>1</v>
      </c>
      <c r="AJ65" s="32">
        <f t="shared" si="171"/>
        <v>2</v>
      </c>
      <c r="AK65" s="33">
        <f t="shared" si="172"/>
        <v>-9</v>
      </c>
      <c r="AL65" s="33">
        <f t="shared" si="173"/>
        <v>6</v>
      </c>
      <c r="AM65" s="33">
        <f t="shared" si="174"/>
        <v>-7</v>
      </c>
      <c r="AN65" s="33">
        <f t="shared" si="175"/>
        <v>10</v>
      </c>
      <c r="AO65" s="33">
        <f t="shared" si="176"/>
        <v>-3</v>
      </c>
      <c r="AP65" s="33" t="str">
        <f t="shared" si="177"/>
        <v/>
      </c>
      <c r="AQ65" s="33" t="str">
        <f t="shared" si="178"/>
        <v/>
      </c>
      <c r="AR65" s="34" t="str">
        <f t="shared" si="179"/>
        <v>2 - 3</v>
      </c>
      <c r="AS65" s="35" t="str">
        <f t="shared" si="180"/>
        <v>-9,6,-7,10,-3</v>
      </c>
      <c r="AT65" s="32">
        <f t="shared" si="181"/>
        <v>2</v>
      </c>
      <c r="AU65" s="32">
        <f t="shared" si="182"/>
        <v>1</v>
      </c>
      <c r="AV65" s="33">
        <f t="shared" si="183"/>
        <v>9</v>
      </c>
      <c r="AW65" s="33">
        <f t="shared" si="184"/>
        <v>-6</v>
      </c>
      <c r="AX65" s="33">
        <f t="shared" si="185"/>
        <v>7</v>
      </c>
      <c r="AY65" s="33">
        <f t="shared" si="186"/>
        <v>-10</v>
      </c>
      <c r="AZ65" s="33">
        <f t="shared" si="187"/>
        <v>3</v>
      </c>
      <c r="BA65" s="33" t="str">
        <f t="shared" si="188"/>
        <v/>
      </c>
      <c r="BB65" s="33" t="str">
        <f t="shared" si="189"/>
        <v/>
      </c>
      <c r="BC65" s="34" t="str">
        <f t="shared" si="190"/>
        <v>3 - 2</v>
      </c>
      <c r="BD65" s="35" t="str">
        <f t="shared" si="191"/>
        <v>9,-6,7,-10,3</v>
      </c>
      <c r="BE65" s="36">
        <f>SUMIF(C63:C70,2,AI63:AI70)+SUMIF(D63:D70,2,AJ63:AJ70)</f>
        <v>6</v>
      </c>
      <c r="BF65" s="36">
        <f>IF(BE65&lt;&gt;0,RANK(BE65,BE63:BE69),"")</f>
        <v>1</v>
      </c>
      <c r="BG65" s="37" t="e">
        <f>SUMIF(A63:A66,C65,B63:B66)</f>
        <v>#VALUE!</v>
      </c>
      <c r="BH65" s="38" t="e">
        <f>SUMIF(A63:A66,D65,B63:B66)</f>
        <v>#VALUE!</v>
      </c>
      <c r="BI65" s="10">
        <v>1</v>
      </c>
      <c r="BJ65" s="11">
        <f>1+BJ64</f>
        <v>27</v>
      </c>
      <c r="BK65" s="39">
        <v>2</v>
      </c>
      <c r="BL65" s="63" t="s">
        <v>25</v>
      </c>
      <c r="BM65" s="40" t="s">
        <v>135</v>
      </c>
      <c r="BN65" s="46" t="s">
        <v>226</v>
      </c>
      <c r="BO65" s="47">
        <v>2</v>
      </c>
      <c r="BP65" s="259">
        <v>2</v>
      </c>
      <c r="BQ65" s="260" t="e">
        <f>B64</f>
        <v>#VALUE!</v>
      </c>
      <c r="BR65" s="262" t="s">
        <v>51</v>
      </c>
      <c r="BS65" s="263"/>
      <c r="BT65" s="264"/>
      <c r="BU65" s="43" t="e">
        <v>#VALUE!</v>
      </c>
      <c r="BV65" s="278" t="e">
        <v>#VALUE!</v>
      </c>
      <c r="BW65" s="99"/>
      <c r="BX65" s="48">
        <f>IF(AG65&lt;AH65,AT65,IF(AH65&lt;AG65,AT65," "))</f>
        <v>2</v>
      </c>
      <c r="BY65" s="100"/>
      <c r="BZ65" s="267"/>
      <c r="CA65" s="268"/>
      <c r="CB65" s="269"/>
      <c r="CC65" s="100"/>
      <c r="CD65" s="48">
        <f>IF(AG68&lt;AH68,AI68,IF(AH68&lt;AG68,AI68," "))</f>
        <v>2</v>
      </c>
      <c r="CE65" s="100"/>
      <c r="CF65" s="98"/>
      <c r="CG65" s="94">
        <f>IF(AG64&lt;AH64,AI64,IF(AH64&lt;AG64,AI64," "))</f>
        <v>2</v>
      </c>
      <c r="CH65" s="95"/>
      <c r="CI65" s="107"/>
      <c r="CJ65" s="273">
        <f>BE65</f>
        <v>6</v>
      </c>
      <c r="CK65" s="251"/>
      <c r="CL65" s="252">
        <f>IF(BF66="",BF65,BF66)</f>
        <v>1</v>
      </c>
    </row>
    <row r="66" spans="1:90" ht="14.4">
      <c r="A66" s="23">
        <v>4</v>
      </c>
      <c r="B66" s="24" t="e">
        <v>#VALUE!</v>
      </c>
      <c r="C66" s="25">
        <v>3</v>
      </c>
      <c r="D66" s="25">
        <v>4</v>
      </c>
      <c r="E66" s="26">
        <v>11</v>
      </c>
      <c r="F66" s="27">
        <v>9</v>
      </c>
      <c r="G66" s="28">
        <v>11</v>
      </c>
      <c r="H66" s="29">
        <v>8</v>
      </c>
      <c r="I66" s="26">
        <v>11</v>
      </c>
      <c r="J66" s="27">
        <v>6</v>
      </c>
      <c r="K66" s="28"/>
      <c r="L66" s="29"/>
      <c r="M66" s="26"/>
      <c r="N66" s="27"/>
      <c r="O66" s="28"/>
      <c r="P66" s="29"/>
      <c r="Q66" s="26"/>
      <c r="R66" s="27"/>
      <c r="S66" s="30">
        <f t="shared" si="155"/>
        <v>1</v>
      </c>
      <c r="T66" s="30">
        <f t="shared" si="156"/>
        <v>0</v>
      </c>
      <c r="U66" s="30">
        <f t="shared" si="157"/>
        <v>1</v>
      </c>
      <c r="V66" s="30">
        <f t="shared" si="158"/>
        <v>0</v>
      </c>
      <c r="W66" s="30">
        <f t="shared" si="159"/>
        <v>1</v>
      </c>
      <c r="X66" s="30">
        <f t="shared" si="160"/>
        <v>0</v>
      </c>
      <c r="Y66" s="30">
        <f t="shared" si="161"/>
        <v>0</v>
      </c>
      <c r="Z66" s="30">
        <f t="shared" si="162"/>
        <v>0</v>
      </c>
      <c r="AA66" s="30">
        <f t="shared" si="163"/>
        <v>0</v>
      </c>
      <c r="AB66" s="30">
        <f t="shared" si="164"/>
        <v>0</v>
      </c>
      <c r="AC66" s="30">
        <f t="shared" si="165"/>
        <v>0</v>
      </c>
      <c r="AD66" s="30">
        <f t="shared" si="166"/>
        <v>0</v>
      </c>
      <c r="AE66" s="30">
        <f t="shared" si="167"/>
        <v>0</v>
      </c>
      <c r="AF66" s="30">
        <f t="shared" si="168"/>
        <v>0</v>
      </c>
      <c r="AG66" s="31">
        <f t="shared" si="169"/>
        <v>3</v>
      </c>
      <c r="AH66" s="31">
        <f t="shared" si="169"/>
        <v>0</v>
      </c>
      <c r="AI66" s="32">
        <f t="shared" si="170"/>
        <v>2</v>
      </c>
      <c r="AJ66" s="32">
        <f t="shared" si="171"/>
        <v>1</v>
      </c>
      <c r="AK66" s="33">
        <f t="shared" si="172"/>
        <v>9</v>
      </c>
      <c r="AL66" s="33">
        <f t="shared" si="173"/>
        <v>8</v>
      </c>
      <c r="AM66" s="33">
        <f t="shared" si="174"/>
        <v>6</v>
      </c>
      <c r="AN66" s="33" t="str">
        <f t="shared" si="175"/>
        <v/>
      </c>
      <c r="AO66" s="33" t="str">
        <f t="shared" si="176"/>
        <v/>
      </c>
      <c r="AP66" s="33" t="str">
        <f t="shared" si="177"/>
        <v/>
      </c>
      <c r="AQ66" s="33" t="str">
        <f t="shared" si="178"/>
        <v/>
      </c>
      <c r="AR66" s="34" t="str">
        <f t="shared" si="179"/>
        <v>3 - 0</v>
      </c>
      <c r="AS66" s="35" t="str">
        <f t="shared" si="180"/>
        <v>9,8,6</v>
      </c>
      <c r="AT66" s="32">
        <f t="shared" si="181"/>
        <v>1</v>
      </c>
      <c r="AU66" s="32">
        <f t="shared" si="182"/>
        <v>2</v>
      </c>
      <c r="AV66" s="33">
        <f t="shared" si="183"/>
        <v>-9</v>
      </c>
      <c r="AW66" s="33">
        <f t="shared" si="184"/>
        <v>-8</v>
      </c>
      <c r="AX66" s="33">
        <f t="shared" si="185"/>
        <v>-6</v>
      </c>
      <c r="AY66" s="33" t="str">
        <f t="shared" si="186"/>
        <v/>
      </c>
      <c r="AZ66" s="33" t="str">
        <f t="shared" si="187"/>
        <v/>
      </c>
      <c r="BA66" s="33" t="str">
        <f t="shared" si="188"/>
        <v/>
      </c>
      <c r="BB66" s="33" t="str">
        <f t="shared" si="189"/>
        <v/>
      </c>
      <c r="BC66" s="34" t="str">
        <f t="shared" si="190"/>
        <v>0 - 3</v>
      </c>
      <c r="BD66" s="35" t="str">
        <f t="shared" si="191"/>
        <v>-9, -8, -6</v>
      </c>
      <c r="BE66" s="44"/>
      <c r="BF66" s="44"/>
      <c r="BG66" s="37" t="e">
        <f>SUMIF(A63:A66,C66,B63:B66)</f>
        <v>#VALUE!</v>
      </c>
      <c r="BH66" s="38" t="e">
        <f>SUMIF(A63:A66,D66,B63:B66)</f>
        <v>#VALUE!</v>
      </c>
      <c r="BI66" s="10">
        <v>1</v>
      </c>
      <c r="BJ66" s="11">
        <f>1+BJ65</f>
        <v>28</v>
      </c>
      <c r="BK66" s="39">
        <v>2</v>
      </c>
      <c r="BL66" s="63" t="s">
        <v>26</v>
      </c>
      <c r="BM66" s="40" t="s">
        <v>135</v>
      </c>
      <c r="BN66" s="46" t="s">
        <v>227</v>
      </c>
      <c r="BO66" s="47">
        <v>2</v>
      </c>
      <c r="BP66" s="259"/>
      <c r="BQ66" s="274"/>
      <c r="BR66" s="253" t="s">
        <v>52</v>
      </c>
      <c r="BS66" s="254"/>
      <c r="BT66" s="255"/>
      <c r="BU66" s="45" t="e">
        <v>#VALUE!</v>
      </c>
      <c r="BV66" s="279"/>
      <c r="BW66" s="276" t="str">
        <f>IF(AI65&gt;AJ65,BC65,IF(AJ65&gt;AI65,BD65," "))</f>
        <v>9,-6,7,-10,3</v>
      </c>
      <c r="BX66" s="277"/>
      <c r="BY66" s="277"/>
      <c r="BZ66" s="270"/>
      <c r="CA66" s="271"/>
      <c r="CB66" s="272"/>
      <c r="CC66" s="277" t="str">
        <f>IF(AI68&lt;AJ68,AR68,IF(AJ68&lt;AI68,AS68," "))</f>
        <v>10,9,-7,-5,4</v>
      </c>
      <c r="CD66" s="277"/>
      <c r="CE66" s="277"/>
      <c r="CF66" s="256" t="str">
        <f>IF(AI64&lt;AJ64,AR64,IF(AJ64&lt;AI64,AS64," "))</f>
        <v>4,7,5</v>
      </c>
      <c r="CG66" s="257"/>
      <c r="CH66" s="258"/>
      <c r="CI66" s="108"/>
      <c r="CJ66" s="273"/>
      <c r="CK66" s="251"/>
      <c r="CL66" s="252"/>
    </row>
    <row r="67" spans="1:90" ht="14.4">
      <c r="A67" s="23">
        <v>5</v>
      </c>
      <c r="B67" s="49"/>
      <c r="C67" s="25">
        <v>1</v>
      </c>
      <c r="D67" s="25">
        <v>4</v>
      </c>
      <c r="E67" s="26">
        <v>11</v>
      </c>
      <c r="F67" s="27">
        <v>4</v>
      </c>
      <c r="G67" s="28">
        <v>12</v>
      </c>
      <c r="H67" s="29">
        <v>10</v>
      </c>
      <c r="I67" s="26">
        <v>12</v>
      </c>
      <c r="J67" s="27">
        <v>10</v>
      </c>
      <c r="K67" s="28"/>
      <c r="L67" s="29"/>
      <c r="M67" s="26"/>
      <c r="N67" s="27"/>
      <c r="O67" s="28"/>
      <c r="P67" s="29"/>
      <c r="Q67" s="26"/>
      <c r="R67" s="27"/>
      <c r="S67" s="30">
        <f t="shared" si="155"/>
        <v>1</v>
      </c>
      <c r="T67" s="30">
        <f t="shared" si="156"/>
        <v>0</v>
      </c>
      <c r="U67" s="30">
        <f t="shared" si="157"/>
        <v>1</v>
      </c>
      <c r="V67" s="30">
        <f t="shared" si="158"/>
        <v>0</v>
      </c>
      <c r="W67" s="30">
        <f t="shared" si="159"/>
        <v>1</v>
      </c>
      <c r="X67" s="30">
        <f t="shared" si="160"/>
        <v>0</v>
      </c>
      <c r="Y67" s="30">
        <f t="shared" si="161"/>
        <v>0</v>
      </c>
      <c r="Z67" s="30">
        <f t="shared" si="162"/>
        <v>0</v>
      </c>
      <c r="AA67" s="30">
        <f t="shared" si="163"/>
        <v>0</v>
      </c>
      <c r="AB67" s="30">
        <f t="shared" si="164"/>
        <v>0</v>
      </c>
      <c r="AC67" s="30">
        <f t="shared" si="165"/>
        <v>0</v>
      </c>
      <c r="AD67" s="30">
        <f t="shared" si="166"/>
        <v>0</v>
      </c>
      <c r="AE67" s="30">
        <f t="shared" si="167"/>
        <v>0</v>
      </c>
      <c r="AF67" s="30">
        <f t="shared" si="168"/>
        <v>0</v>
      </c>
      <c r="AG67" s="31">
        <f t="shared" si="169"/>
        <v>3</v>
      </c>
      <c r="AH67" s="31">
        <f t="shared" si="169"/>
        <v>0</v>
      </c>
      <c r="AI67" s="32">
        <f t="shared" si="170"/>
        <v>2</v>
      </c>
      <c r="AJ67" s="32">
        <f t="shared" si="171"/>
        <v>1</v>
      </c>
      <c r="AK67" s="33">
        <f t="shared" si="172"/>
        <v>4</v>
      </c>
      <c r="AL67" s="33">
        <f t="shared" si="173"/>
        <v>10</v>
      </c>
      <c r="AM67" s="33">
        <f t="shared" si="174"/>
        <v>10</v>
      </c>
      <c r="AN67" s="33" t="str">
        <f t="shared" si="175"/>
        <v/>
      </c>
      <c r="AO67" s="33" t="str">
        <f t="shared" si="176"/>
        <v/>
      </c>
      <c r="AP67" s="33" t="str">
        <f t="shared" si="177"/>
        <v/>
      </c>
      <c r="AQ67" s="33" t="str">
        <f t="shared" si="178"/>
        <v/>
      </c>
      <c r="AR67" s="34" t="str">
        <f t="shared" si="179"/>
        <v>3 - 0</v>
      </c>
      <c r="AS67" s="35" t="str">
        <f t="shared" si="180"/>
        <v>4,10,10</v>
      </c>
      <c r="AT67" s="32">
        <f t="shared" si="181"/>
        <v>1</v>
      </c>
      <c r="AU67" s="32">
        <f t="shared" si="182"/>
        <v>2</v>
      </c>
      <c r="AV67" s="33">
        <f t="shared" si="183"/>
        <v>-4</v>
      </c>
      <c r="AW67" s="33">
        <f t="shared" si="184"/>
        <v>-10</v>
      </c>
      <c r="AX67" s="33">
        <f t="shared" si="185"/>
        <v>-10</v>
      </c>
      <c r="AY67" s="33" t="str">
        <f t="shared" si="186"/>
        <v/>
      </c>
      <c r="AZ67" s="33" t="str">
        <f t="shared" si="187"/>
        <v/>
      </c>
      <c r="BA67" s="33" t="str">
        <f t="shared" si="188"/>
        <v/>
      </c>
      <c r="BB67" s="33" t="str">
        <f t="shared" si="189"/>
        <v/>
      </c>
      <c r="BC67" s="34" t="str">
        <f t="shared" si="190"/>
        <v>0 - 3</v>
      </c>
      <c r="BD67" s="35" t="str">
        <f t="shared" si="191"/>
        <v>-4, -10, -10</v>
      </c>
      <c r="BE67" s="36">
        <f>SUMIF(C63:C70,3,AI63:AI70)+SUMIF(D63:D70,3,AJ63:AJ70)</f>
        <v>4</v>
      </c>
      <c r="BF67" s="36">
        <f>IF(BE67&lt;&gt;0,RANK(BE67,BE63:BE69),"")</f>
        <v>3</v>
      </c>
      <c r="BG67" s="37" t="e">
        <f>SUMIF(A63:A66,C67,B63:B66)</f>
        <v>#VALUE!</v>
      </c>
      <c r="BH67" s="38" t="e">
        <f>SUMIF(A63:A66,D67,B63:B66)</f>
        <v>#VALUE!</v>
      </c>
      <c r="BI67" s="10">
        <v>1</v>
      </c>
      <c r="BJ67" s="11">
        <f>1+BJ66</f>
        <v>29</v>
      </c>
      <c r="BK67" s="39">
        <v>3</v>
      </c>
      <c r="BL67" s="64" t="s">
        <v>23</v>
      </c>
      <c r="BM67" s="40" t="s">
        <v>135</v>
      </c>
      <c r="BN67" s="58" t="s">
        <v>33</v>
      </c>
      <c r="BO67" s="42">
        <v>2</v>
      </c>
      <c r="BP67" s="259">
        <v>3</v>
      </c>
      <c r="BQ67" s="260" t="e">
        <f>B65</f>
        <v>#VALUE!</v>
      </c>
      <c r="BR67" s="283" t="s">
        <v>59</v>
      </c>
      <c r="BS67" s="283"/>
      <c r="BT67" s="283"/>
      <c r="BU67" s="43" t="e">
        <v>#VALUE!</v>
      </c>
      <c r="BV67" s="265" t="e">
        <v>#VALUE!</v>
      </c>
      <c r="BW67" s="93"/>
      <c r="BX67" s="94">
        <f>IF(AG63&lt;AH63,AT63,IF(AH63&lt;AG63,AT63," "))</f>
        <v>1</v>
      </c>
      <c r="BY67" s="95"/>
      <c r="BZ67" s="100"/>
      <c r="CA67" s="48">
        <f>IF(AG68&lt;AH68,AT68,IF(AH68&lt;AG68,AT68," "))</f>
        <v>1</v>
      </c>
      <c r="CB67" s="100"/>
      <c r="CC67" s="267"/>
      <c r="CD67" s="268"/>
      <c r="CE67" s="269"/>
      <c r="CF67" s="98"/>
      <c r="CG67" s="94">
        <f>IF(AG66&lt;AH66,AI66,IF(AH66&lt;AG66,AI66," "))</f>
        <v>2</v>
      </c>
      <c r="CH67" s="95"/>
      <c r="CI67" s="107"/>
      <c r="CJ67" s="273">
        <f>BE67</f>
        <v>4</v>
      </c>
      <c r="CK67" s="251"/>
      <c r="CL67" s="252">
        <f>IF(BF68="",BF67,BF68)</f>
        <v>3</v>
      </c>
    </row>
    <row r="68" spans="1:90" ht="14.4">
      <c r="A68" s="23">
        <v>6</v>
      </c>
      <c r="C68" s="25">
        <v>2</v>
      </c>
      <c r="D68" s="25">
        <v>3</v>
      </c>
      <c r="E68" s="26">
        <v>12</v>
      </c>
      <c r="F68" s="27">
        <v>10</v>
      </c>
      <c r="G68" s="28">
        <v>11</v>
      </c>
      <c r="H68" s="29">
        <v>9</v>
      </c>
      <c r="I68" s="26">
        <v>7</v>
      </c>
      <c r="J68" s="27">
        <v>11</v>
      </c>
      <c r="K68" s="28">
        <v>5</v>
      </c>
      <c r="L68" s="29">
        <v>11</v>
      </c>
      <c r="M68" s="26">
        <v>11</v>
      </c>
      <c r="N68" s="27">
        <v>4</v>
      </c>
      <c r="O68" s="28"/>
      <c r="P68" s="29"/>
      <c r="Q68" s="26"/>
      <c r="R68" s="27"/>
      <c r="S68" s="30">
        <f t="shared" si="155"/>
        <v>1</v>
      </c>
      <c r="T68" s="30">
        <f t="shared" si="156"/>
        <v>0</v>
      </c>
      <c r="U68" s="30">
        <f t="shared" si="157"/>
        <v>1</v>
      </c>
      <c r="V68" s="30">
        <f t="shared" si="158"/>
        <v>0</v>
      </c>
      <c r="W68" s="30">
        <f t="shared" si="159"/>
        <v>0</v>
      </c>
      <c r="X68" s="30">
        <f t="shared" si="160"/>
        <v>1</v>
      </c>
      <c r="Y68" s="30">
        <f t="shared" si="161"/>
        <v>0</v>
      </c>
      <c r="Z68" s="30">
        <f t="shared" si="162"/>
        <v>1</v>
      </c>
      <c r="AA68" s="30">
        <f t="shared" si="163"/>
        <v>1</v>
      </c>
      <c r="AB68" s="30">
        <f t="shared" si="164"/>
        <v>0</v>
      </c>
      <c r="AC68" s="30">
        <f t="shared" si="165"/>
        <v>0</v>
      </c>
      <c r="AD68" s="30">
        <f t="shared" si="166"/>
        <v>0</v>
      </c>
      <c r="AE68" s="30">
        <f t="shared" si="167"/>
        <v>0</v>
      </c>
      <c r="AF68" s="30">
        <f t="shared" si="168"/>
        <v>0</v>
      </c>
      <c r="AG68" s="31">
        <f t="shared" si="169"/>
        <v>3</v>
      </c>
      <c r="AH68" s="31">
        <f t="shared" si="169"/>
        <v>2</v>
      </c>
      <c r="AI68" s="32">
        <f t="shared" si="170"/>
        <v>2</v>
      </c>
      <c r="AJ68" s="32">
        <f t="shared" si="171"/>
        <v>1</v>
      </c>
      <c r="AK68" s="33">
        <f t="shared" si="172"/>
        <v>10</v>
      </c>
      <c r="AL68" s="33">
        <f t="shared" si="173"/>
        <v>9</v>
      </c>
      <c r="AM68" s="33">
        <f t="shared" si="174"/>
        <v>-7</v>
      </c>
      <c r="AN68" s="33">
        <f t="shared" si="175"/>
        <v>-5</v>
      </c>
      <c r="AO68" s="33">
        <f t="shared" si="176"/>
        <v>4</v>
      </c>
      <c r="AP68" s="33" t="str">
        <f t="shared" si="177"/>
        <v/>
      </c>
      <c r="AQ68" s="33" t="str">
        <f t="shared" si="178"/>
        <v/>
      </c>
      <c r="AR68" s="34" t="str">
        <f t="shared" si="179"/>
        <v>3 - 2</v>
      </c>
      <c r="AS68" s="35" t="str">
        <f t="shared" si="180"/>
        <v>10,9,-7,-5,4</v>
      </c>
      <c r="AT68" s="32">
        <f t="shared" si="181"/>
        <v>1</v>
      </c>
      <c r="AU68" s="32">
        <f t="shared" si="182"/>
        <v>2</v>
      </c>
      <c r="AV68" s="33">
        <f t="shared" si="183"/>
        <v>-10</v>
      </c>
      <c r="AW68" s="33">
        <f t="shared" si="184"/>
        <v>-9</v>
      </c>
      <c r="AX68" s="33">
        <f t="shared" si="185"/>
        <v>7</v>
      </c>
      <c r="AY68" s="33">
        <f t="shared" si="186"/>
        <v>5</v>
      </c>
      <c r="AZ68" s="33">
        <f t="shared" si="187"/>
        <v>-4</v>
      </c>
      <c r="BA68" s="33" t="str">
        <f t="shared" si="188"/>
        <v/>
      </c>
      <c r="BB68" s="33" t="str">
        <f t="shared" si="189"/>
        <v/>
      </c>
      <c r="BC68" s="34" t="str">
        <f t="shared" si="190"/>
        <v>2 - 3</v>
      </c>
      <c r="BD68" s="35" t="str">
        <f t="shared" si="191"/>
        <v>-10,-9,7,5,-4</v>
      </c>
      <c r="BE68" s="44"/>
      <c r="BF68" s="44"/>
      <c r="BG68" s="37" t="e">
        <f>SUMIF(A63:A66,C68,B63:B66)</f>
        <v>#VALUE!</v>
      </c>
      <c r="BH68" s="38" t="e">
        <f>SUMIF(A63:A66,D68,B63:B66)</f>
        <v>#VALUE!</v>
      </c>
      <c r="BI68" s="10">
        <v>1</v>
      </c>
      <c r="BJ68" s="11">
        <f>1+BJ67</f>
        <v>30</v>
      </c>
      <c r="BK68" s="39">
        <v>3</v>
      </c>
      <c r="BL68" s="65" t="s">
        <v>24</v>
      </c>
      <c r="BM68" s="149" t="s">
        <v>135</v>
      </c>
      <c r="BN68" s="50" t="s">
        <v>34</v>
      </c>
      <c r="BO68" s="51">
        <v>2</v>
      </c>
      <c r="BP68" s="259"/>
      <c r="BQ68" s="274"/>
      <c r="BR68" s="283" t="s">
        <v>60</v>
      </c>
      <c r="BS68" s="283"/>
      <c r="BT68" s="283"/>
      <c r="BU68" s="45" t="e">
        <v>#VALUE!</v>
      </c>
      <c r="BV68" s="275"/>
      <c r="BW68" s="256" t="str">
        <f>IF(AI63&gt;AJ63,BC63,IF(AJ63&gt;AI63,BD63," "))</f>
        <v>1 - 3</v>
      </c>
      <c r="BX68" s="257"/>
      <c r="BY68" s="258"/>
      <c r="BZ68" s="277" t="str">
        <f>IF(AI68&gt;AJ68,BC68,IF(AJ68&gt;AI68,BD68," "))</f>
        <v>2 - 3</v>
      </c>
      <c r="CA68" s="277"/>
      <c r="CB68" s="277"/>
      <c r="CC68" s="270"/>
      <c r="CD68" s="271"/>
      <c r="CE68" s="272"/>
      <c r="CF68" s="256" t="str">
        <f>IF(AI66&lt;AJ66,AR66,IF(AJ66&lt;AI66,AS66," "))</f>
        <v>9,8,6</v>
      </c>
      <c r="CG68" s="257"/>
      <c r="CH68" s="258"/>
      <c r="CI68" s="108"/>
      <c r="CJ68" s="273"/>
      <c r="CK68" s="251"/>
      <c r="CL68" s="252"/>
    </row>
    <row r="69" spans="1:90" ht="14.4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V69" s="2"/>
      <c r="AW69" s="2"/>
      <c r="AX69" s="2"/>
      <c r="AY69" s="2"/>
      <c r="AZ69" s="2"/>
      <c r="BE69" s="36">
        <f>SUMIF(C63:C70,4,AI63:AI70)+SUMIF(D63:D70,4,AJ63:AJ70)</f>
        <v>3</v>
      </c>
      <c r="BF69" s="36">
        <f>IF(BE69&lt;&gt;0,RANK(BE69,BE63:BE69),"")</f>
        <v>4</v>
      </c>
      <c r="BG69" s="52"/>
      <c r="BH69" s="52"/>
      <c r="BK69" s="19"/>
      <c r="BP69" s="259">
        <v>4</v>
      </c>
      <c r="BQ69" s="260" t="e">
        <f>B66</f>
        <v>#VALUE!</v>
      </c>
      <c r="BR69" s="262" t="s">
        <v>65</v>
      </c>
      <c r="BS69" s="263"/>
      <c r="BT69" s="264"/>
      <c r="BU69" s="43" t="e">
        <v>#VALUE!</v>
      </c>
      <c r="BV69" s="278" t="e">
        <v>#VALUE!</v>
      </c>
      <c r="BW69" s="99"/>
      <c r="BX69" s="48">
        <f>IF(AG67&lt;AH67,AT67,IF(AH67&lt;AG67,AT67," "))</f>
        <v>1</v>
      </c>
      <c r="BY69" s="100"/>
      <c r="BZ69" s="96"/>
      <c r="CA69" s="94">
        <f>IF(AG64&lt;AH64,AT64,IF(AH64&lt;AG64,AT64," "))</f>
        <v>1</v>
      </c>
      <c r="CB69" s="95"/>
      <c r="CC69" s="100"/>
      <c r="CD69" s="48">
        <f>IF(AG66&lt;AH66,AT66,IF(AH66&lt;AG66,AT66," "))</f>
        <v>1</v>
      </c>
      <c r="CE69" s="100"/>
      <c r="CF69" s="267"/>
      <c r="CG69" s="268"/>
      <c r="CH69" s="269"/>
      <c r="CI69" s="107"/>
      <c r="CJ69" s="273">
        <f>BE69</f>
        <v>3</v>
      </c>
      <c r="CK69" s="251"/>
      <c r="CL69" s="252">
        <v>4</v>
      </c>
    </row>
    <row r="70" spans="1:90" ht="14.4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V70" s="2"/>
      <c r="AW70" s="2"/>
      <c r="AX70" s="2"/>
      <c r="AY70" s="2"/>
      <c r="AZ70" s="2"/>
      <c r="BE70" s="44"/>
      <c r="BF70" s="44"/>
      <c r="BG70" s="52"/>
      <c r="BH70" s="52"/>
      <c r="BK70" s="59"/>
      <c r="BL70" s="53"/>
      <c r="BM70" s="54"/>
      <c r="BN70" s="55"/>
      <c r="BO70" s="56"/>
      <c r="BP70" s="259"/>
      <c r="BQ70" s="261"/>
      <c r="BR70" s="253" t="s">
        <v>66</v>
      </c>
      <c r="BS70" s="254"/>
      <c r="BT70" s="255"/>
      <c r="BU70" s="57" t="e">
        <v>#VALUE!</v>
      </c>
      <c r="BV70" s="301"/>
      <c r="BW70" s="300" t="str">
        <f>IF(AI67&gt;AJ67,BC67,IF(AJ67&gt;AI67,BD67," "))</f>
        <v>0 - 3</v>
      </c>
      <c r="BX70" s="257"/>
      <c r="BY70" s="257"/>
      <c r="BZ70" s="256" t="str">
        <f>IF(AI64&gt;AJ64,BC64,IF(AJ64&gt;AI64,BD64," "))</f>
        <v>0 - 3</v>
      </c>
      <c r="CA70" s="257"/>
      <c r="CB70" s="258"/>
      <c r="CC70" s="257" t="str">
        <f>IF(AI66&gt;AJ66,BC66,IF(AJ66&gt;AI66,BD66," "))</f>
        <v>0 - 3</v>
      </c>
      <c r="CD70" s="257"/>
      <c r="CE70" s="257"/>
      <c r="CF70" s="270"/>
      <c r="CG70" s="271"/>
      <c r="CH70" s="272"/>
      <c r="CI70" s="109"/>
      <c r="CJ70" s="273"/>
      <c r="CK70" s="251"/>
      <c r="CL70" s="252"/>
    </row>
    <row r="71" spans="1:90" ht="16.2">
      <c r="Z71" s="8"/>
      <c r="BK71" s="19"/>
      <c r="BL71" s="289" t="str">
        <f>C72</f>
        <v>Женщины. За 5-8 места</v>
      </c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</row>
    <row r="72" spans="1:90" ht="14.4">
      <c r="A72" s="12">
        <f>1+A62</f>
        <v>2</v>
      </c>
      <c r="B72" s="13">
        <v>4</v>
      </c>
      <c r="C72" s="14" t="s">
        <v>223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>
        <f>1+R62</f>
        <v>2</v>
      </c>
      <c r="Z72" s="8"/>
      <c r="AR72" s="17" t="e">
        <f>IF(B73=0,0,(IF(B74=0,1,IF(B75=0,2,IF(B76=0,3,IF(B76&gt;0,4))))))</f>
        <v>#VALUE!</v>
      </c>
      <c r="BC72" s="17">
        <f>IF(BE72=15,3,IF(BE72&gt;15,4))</f>
        <v>4</v>
      </c>
      <c r="BE72" s="18">
        <f>SUM(BE73,BE75,BE77,BE79)</f>
        <v>18</v>
      </c>
      <c r="BF72" s="18">
        <f>SUM(BF73,BF75,BF77,BF79)</f>
        <v>7</v>
      </c>
      <c r="BK72" s="19"/>
      <c r="BL72" s="20" t="s">
        <v>6</v>
      </c>
      <c r="BM72" s="21" t="s">
        <v>7</v>
      </c>
      <c r="BN72" s="21" t="s">
        <v>8</v>
      </c>
      <c r="BO72" s="22" t="s">
        <v>9</v>
      </c>
      <c r="BP72" s="105" t="s">
        <v>10</v>
      </c>
      <c r="BQ72" s="290" t="s">
        <v>11</v>
      </c>
      <c r="BR72" s="290"/>
      <c r="BS72" s="290"/>
      <c r="BT72" s="290"/>
      <c r="BU72" s="291" t="s">
        <v>12</v>
      </c>
      <c r="BV72" s="291"/>
      <c r="BW72" s="292">
        <v>1</v>
      </c>
      <c r="BX72" s="292"/>
      <c r="BY72" s="292"/>
      <c r="BZ72" s="292">
        <v>2</v>
      </c>
      <c r="CA72" s="292"/>
      <c r="CB72" s="292"/>
      <c r="CC72" s="292">
        <v>3</v>
      </c>
      <c r="CD72" s="292"/>
      <c r="CE72" s="292"/>
      <c r="CF72" s="292">
        <v>4</v>
      </c>
      <c r="CG72" s="292"/>
      <c r="CH72" s="292"/>
      <c r="CI72" s="106"/>
      <c r="CJ72" s="170" t="s">
        <v>1</v>
      </c>
      <c r="CK72" s="170" t="s">
        <v>2</v>
      </c>
      <c r="CL72" s="170" t="s">
        <v>3</v>
      </c>
    </row>
    <row r="73" spans="1:90" ht="14.4">
      <c r="A73" s="23">
        <v>1</v>
      </c>
      <c r="B73" s="24" t="e">
        <v>#VALUE!</v>
      </c>
      <c r="C73" s="25">
        <v>1</v>
      </c>
      <c r="D73" s="25">
        <v>3</v>
      </c>
      <c r="E73" s="26">
        <v>11</v>
      </c>
      <c r="F73" s="27">
        <v>5</v>
      </c>
      <c r="G73" s="28">
        <v>11</v>
      </c>
      <c r="H73" s="29">
        <v>5</v>
      </c>
      <c r="I73" s="26">
        <v>11</v>
      </c>
      <c r="J73" s="27">
        <v>9</v>
      </c>
      <c r="K73" s="28"/>
      <c r="L73" s="29"/>
      <c r="M73" s="26"/>
      <c r="N73" s="27"/>
      <c r="O73" s="28"/>
      <c r="P73" s="29"/>
      <c r="Q73" s="26"/>
      <c r="R73" s="27"/>
      <c r="S73" s="30">
        <f t="shared" ref="S73:S78" si="193">IF(E73="wo",0,IF(F73="wo",1,IF(E73&gt;F73,1,0)))</f>
        <v>1</v>
      </c>
      <c r="T73" s="30">
        <f t="shared" ref="T73:T78" si="194">IF(E73="wo",1,IF(F73="wo",0,IF(F73&gt;E73,1,0)))</f>
        <v>0</v>
      </c>
      <c r="U73" s="30">
        <f t="shared" ref="U73:U78" si="195">IF(G73="wo",0,IF(H73="wo",1,IF(G73&gt;H73,1,0)))</f>
        <v>1</v>
      </c>
      <c r="V73" s="30">
        <f t="shared" ref="V73:V78" si="196">IF(G73="wo",1,IF(H73="wo",0,IF(H73&gt;G73,1,0)))</f>
        <v>0</v>
      </c>
      <c r="W73" s="30">
        <f t="shared" ref="W73:W78" si="197">IF(I73="wo",0,IF(J73="wo",1,IF(I73&gt;J73,1,0)))</f>
        <v>1</v>
      </c>
      <c r="X73" s="30">
        <f t="shared" ref="X73:X78" si="198">IF(I73="wo",1,IF(J73="wo",0,IF(J73&gt;I73,1,0)))</f>
        <v>0</v>
      </c>
      <c r="Y73" s="30">
        <f t="shared" ref="Y73:Y78" si="199">IF(K73="wo",0,IF(L73="wo",1,IF(K73&gt;L73,1,0)))</f>
        <v>0</v>
      </c>
      <c r="Z73" s="30">
        <f t="shared" ref="Z73:Z78" si="200">IF(K73="wo",1,IF(L73="wo",0,IF(L73&gt;K73,1,0)))</f>
        <v>0</v>
      </c>
      <c r="AA73" s="30">
        <f t="shared" ref="AA73:AA78" si="201">IF(M73="wo",0,IF(N73="wo",1,IF(M73&gt;N73,1,0)))</f>
        <v>0</v>
      </c>
      <c r="AB73" s="30">
        <f t="shared" ref="AB73:AB78" si="202">IF(M73="wo",1,IF(N73="wo",0,IF(N73&gt;M73,1,0)))</f>
        <v>0</v>
      </c>
      <c r="AC73" s="30">
        <f t="shared" ref="AC73:AC78" si="203">IF(O73="wo",0,IF(P73="wo",1,IF(O73&gt;P73,1,0)))</f>
        <v>0</v>
      </c>
      <c r="AD73" s="30">
        <f t="shared" ref="AD73:AD78" si="204">IF(O73="wo",1,IF(P73="wo",0,IF(P73&gt;O73,1,0)))</f>
        <v>0</v>
      </c>
      <c r="AE73" s="30">
        <f t="shared" ref="AE73:AE78" si="205">IF(Q73="wo",0,IF(R73="wo",1,IF(Q73&gt;R73,1,0)))</f>
        <v>0</v>
      </c>
      <c r="AF73" s="30">
        <f t="shared" ref="AF73:AF78" si="206">IF(Q73="wo",1,IF(R73="wo",0,IF(R73&gt;Q73,1,0)))</f>
        <v>0</v>
      </c>
      <c r="AG73" s="31">
        <f t="shared" ref="AG73:AH78" si="207">IF(E73="wo","wo",+S73+U73+W73+Y73+AA73+AC73+AE73)</f>
        <v>3</v>
      </c>
      <c r="AH73" s="31">
        <f t="shared" si="207"/>
        <v>0</v>
      </c>
      <c r="AI73" s="32">
        <f t="shared" ref="AI73:AI78" si="208">IF(E73="",0,IF(E73="wo",0,IF(F73="wo",2,IF(AG73=AH73,0,IF(AG73&gt;AH73,2,1)))))</f>
        <v>2</v>
      </c>
      <c r="AJ73" s="32">
        <f t="shared" ref="AJ73:AJ78" si="209">IF(F73="",0,IF(F73="wo",0,IF(E73="wo",2,IF(AH73=AG73,0,IF(AH73&gt;AG73,2,1)))))</f>
        <v>1</v>
      </c>
      <c r="AK73" s="33">
        <f t="shared" ref="AK73:AK78" si="210">IF(E73="","",IF(E73="wo",0,IF(F73="wo",0,IF(E73=F73,"ERROR",IF(E73&gt;F73,F73,-1*E73)))))</f>
        <v>5</v>
      </c>
      <c r="AL73" s="33">
        <f t="shared" ref="AL73:AL78" si="211">IF(G73="","",IF(G73="wo",0,IF(H73="wo",0,IF(G73=H73,"ERROR",IF(G73&gt;H73,H73,-1*G73)))))</f>
        <v>5</v>
      </c>
      <c r="AM73" s="33">
        <f t="shared" ref="AM73:AM78" si="212">IF(I73="","",IF(I73="wo",0,IF(J73="wo",0,IF(I73=J73,"ERROR",IF(I73&gt;J73,J73,-1*I73)))))</f>
        <v>9</v>
      </c>
      <c r="AN73" s="33" t="str">
        <f t="shared" ref="AN73:AN78" si="213">IF(K73="","",IF(K73="wo",0,IF(L73="wo",0,IF(K73=L73,"ERROR",IF(K73&gt;L73,L73,-1*K73)))))</f>
        <v/>
      </c>
      <c r="AO73" s="33" t="str">
        <f t="shared" ref="AO73:AO78" si="214">IF(M73="","",IF(M73="wo",0,IF(N73="wo",0,IF(M73=N73,"ERROR",IF(M73&gt;N73,N73,-1*M73)))))</f>
        <v/>
      </c>
      <c r="AP73" s="33" t="str">
        <f t="shared" ref="AP73:AP78" si="215">IF(O73="","",IF(O73="wo",0,IF(P73="wo",0,IF(O73=P73,"ERROR",IF(O73&gt;P73,P73,-1*O73)))))</f>
        <v/>
      </c>
      <c r="AQ73" s="33" t="str">
        <f t="shared" ref="AQ73:AQ78" si="216">IF(Q73="","",IF(Q73="wo",0,IF(R73="wo",0,IF(Q73=R73,"ERROR",IF(Q73&gt;R73,R73,-1*Q73)))))</f>
        <v/>
      </c>
      <c r="AR73" s="34" t="str">
        <f t="shared" ref="AR73:AR78" si="217">CONCATENATE(AG73," - ",AH73)</f>
        <v>3 - 0</v>
      </c>
      <c r="AS73" s="35" t="str">
        <f t="shared" ref="AS73:AS78" si="218">IF(E73="","",(IF(K73="",AK73&amp;","&amp;AL73&amp;","&amp;AM73,IF(M73="",AK73&amp;","&amp;AL73&amp;","&amp;AM73&amp;","&amp;AN73,IF(O73="",AK73&amp;","&amp;AL73&amp;","&amp;AM73&amp;","&amp;AN73&amp;","&amp;AO73,IF(Q73="",AK73&amp;","&amp;AL73&amp;","&amp;AM73&amp;","&amp;AN73&amp;","&amp;AO73&amp;","&amp;AP73,AK73&amp;","&amp;AL73&amp;","&amp;AM73&amp;","&amp;AN73&amp;","&amp;AO73&amp;","&amp;AP73&amp;","&amp;AQ73))))))</f>
        <v>5,5,9</v>
      </c>
      <c r="AT73" s="32">
        <f t="shared" ref="AT73:AT78" si="219">IF(F73="",0,IF(F73="wo",0,IF(E73="wo",2,IF(AH73=AG73,0,IF(AH73&gt;AG73,2,1)))))</f>
        <v>1</v>
      </c>
      <c r="AU73" s="32">
        <f t="shared" ref="AU73:AU78" si="220">IF(E73="",0,IF(E73="wo",0,IF(F73="wo",2,IF(AG73=AH73,0,IF(AG73&gt;AH73,2,1)))))</f>
        <v>2</v>
      </c>
      <c r="AV73" s="33">
        <f t="shared" ref="AV73:AV78" si="221">IF(F73="","",IF(F73="wo",0,IF(E73="wo",0,IF(F73=E73,"ERROR",IF(F73&gt;E73,E73,-1*F73)))))</f>
        <v>-5</v>
      </c>
      <c r="AW73" s="33">
        <f t="shared" ref="AW73:AW78" si="222">IF(H73="","",IF(H73="wo",0,IF(G73="wo",0,IF(H73=G73,"ERROR",IF(H73&gt;G73,G73,-1*H73)))))</f>
        <v>-5</v>
      </c>
      <c r="AX73" s="33">
        <f t="shared" ref="AX73:AX78" si="223">IF(J73="","",IF(J73="wo",0,IF(I73="wo",0,IF(J73=I73,"ERROR",IF(J73&gt;I73,I73,-1*J73)))))</f>
        <v>-9</v>
      </c>
      <c r="AY73" s="33" t="str">
        <f t="shared" ref="AY73:AY78" si="224">IF(L73="","",IF(L73="wo",0,IF(K73="wo",0,IF(L73=K73,"ERROR",IF(L73&gt;K73,K73,-1*L73)))))</f>
        <v/>
      </c>
      <c r="AZ73" s="33" t="str">
        <f t="shared" ref="AZ73:AZ78" si="225">IF(N73="","",IF(N73="wo",0,IF(M73="wo",0,IF(N73=M73,"ERROR",IF(N73&gt;M73,M73,-1*N73)))))</f>
        <v/>
      </c>
      <c r="BA73" s="33" t="str">
        <f t="shared" ref="BA73:BA78" si="226">IF(P73="","",IF(P73="wo",0,IF(O73="wo",0,IF(P73=O73,"ERROR",IF(P73&gt;O73,O73,-1*P73)))))</f>
        <v/>
      </c>
      <c r="BB73" s="33" t="str">
        <f t="shared" ref="BB73:BB78" si="227">IF(R73="","",IF(R73="wo",0,IF(Q73="wo",0,IF(R73=Q73,"ERROR",IF(R73&gt;Q73,Q73,-1*R73)))))</f>
        <v/>
      </c>
      <c r="BC73" s="34" t="str">
        <f t="shared" ref="BC73:BC78" si="228">CONCATENATE(AH73," - ",AG73)</f>
        <v>0 - 3</v>
      </c>
      <c r="BD73" s="35" t="str">
        <f t="shared" ref="BD73:BD78" si="229">IF(E73="","",(IF(K73="",AV73&amp;", "&amp;AW73&amp;", "&amp;AX73,IF(M73="",AV73&amp;","&amp;AW73&amp;","&amp;AX73&amp;","&amp;AY73,IF(O73="",AV73&amp;","&amp;AW73&amp;","&amp;AX73&amp;","&amp;AY73&amp;","&amp;AZ73,IF(Q73="",AV73&amp;","&amp;AW73&amp;","&amp;AX73&amp;","&amp;AY73&amp;","&amp;AZ73&amp;","&amp;BA73,AV73&amp;","&amp;AW73&amp;","&amp;AX73&amp;","&amp;AY73&amp;","&amp;AZ73&amp;","&amp;BA73&amp;","&amp;BB73))))))</f>
        <v>-5, -5, -9</v>
      </c>
      <c r="BE73" s="36">
        <f>SUMIF(C73:C80,1,AI73:AI80)+SUMIF(D73:D80,1,AJ73:AJ80)</f>
        <v>5</v>
      </c>
      <c r="BF73" s="36">
        <f>IF(BE73&lt;&gt;0,RANK(BE73,BE73:BE79),"")</f>
        <v>1</v>
      </c>
      <c r="BG73" s="37" t="e">
        <f>SUMIF(A73:A76,C73,B73:B76)</f>
        <v>#VALUE!</v>
      </c>
      <c r="BH73" s="38" t="e">
        <f>SUMIF(A73:A76,D73,B73:B76)</f>
        <v>#VALUE!</v>
      </c>
      <c r="BI73" s="10">
        <f t="shared" ref="BI73:BI78" si="230">1+BI63</f>
        <v>2</v>
      </c>
      <c r="BJ73" s="11">
        <f>1*BJ68+1</f>
        <v>31</v>
      </c>
      <c r="BK73" s="39">
        <v>1</v>
      </c>
      <c r="BL73" s="62" t="str">
        <f t="shared" ref="BL73:BL74" si="231">CONCATENATE(C73," ","-"," ",D73)</f>
        <v>1 - 3</v>
      </c>
      <c r="BM73" s="40"/>
      <c r="BN73" s="41"/>
      <c r="BO73" s="42"/>
      <c r="BP73" s="280">
        <v>1</v>
      </c>
      <c r="BQ73" s="281" t="e">
        <f>B73</f>
        <v>#VALUE!</v>
      </c>
      <c r="BR73" s="283" t="s">
        <v>55</v>
      </c>
      <c r="BS73" s="283"/>
      <c r="BT73" s="283"/>
      <c r="BU73" s="101" t="e">
        <v>#VALUE!</v>
      </c>
      <c r="BV73" s="285" t="e">
        <v>#VALUE!</v>
      </c>
      <c r="BW73" s="286"/>
      <c r="BX73" s="287"/>
      <c r="BY73" s="288"/>
      <c r="BZ73" s="97"/>
      <c r="CA73" s="48">
        <f>IF(AG75&lt;AH75,AI75,IF(AH75&lt;AG75,AI75," "))</f>
        <v>1</v>
      </c>
      <c r="CB73" s="100"/>
      <c r="CC73" s="104"/>
      <c r="CD73" s="48">
        <f>IF(AG73&lt;AH73,AI73,IF(AH73&lt;AG73,AI73," "))</f>
        <v>2</v>
      </c>
      <c r="CE73" s="103"/>
      <c r="CF73" s="96"/>
      <c r="CG73" s="94">
        <f>IF(AG77&lt;AH77,AI77,IF(AH77&lt;AG77,AI77," "))</f>
        <v>2</v>
      </c>
      <c r="CH73" s="95"/>
      <c r="CI73" s="107"/>
      <c r="CJ73" s="273">
        <f>BE73</f>
        <v>5</v>
      </c>
      <c r="CK73" s="251" t="s">
        <v>194</v>
      </c>
      <c r="CL73" s="252">
        <v>7</v>
      </c>
    </row>
    <row r="74" spans="1:90" ht="14.4">
      <c r="A74" s="23">
        <v>2</v>
      </c>
      <c r="B74" s="24" t="e">
        <v>#VALUE!</v>
      </c>
      <c r="C74" s="25">
        <v>2</v>
      </c>
      <c r="D74" s="25">
        <v>4</v>
      </c>
      <c r="E74" s="26">
        <v>-6</v>
      </c>
      <c r="F74" s="27">
        <v>11</v>
      </c>
      <c r="G74" s="28">
        <v>11</v>
      </c>
      <c r="H74" s="29">
        <v>7</v>
      </c>
      <c r="I74" s="26">
        <v>-7</v>
      </c>
      <c r="J74" s="27">
        <v>11</v>
      </c>
      <c r="K74" s="28">
        <v>-4</v>
      </c>
      <c r="L74" s="29">
        <v>11</v>
      </c>
      <c r="M74" s="26"/>
      <c r="N74" s="27"/>
      <c r="O74" s="28"/>
      <c r="P74" s="29"/>
      <c r="Q74" s="26"/>
      <c r="R74" s="27"/>
      <c r="S74" s="30">
        <f t="shared" si="193"/>
        <v>0</v>
      </c>
      <c r="T74" s="30">
        <f t="shared" si="194"/>
        <v>1</v>
      </c>
      <c r="U74" s="30">
        <f t="shared" si="195"/>
        <v>1</v>
      </c>
      <c r="V74" s="30">
        <f t="shared" si="196"/>
        <v>0</v>
      </c>
      <c r="W74" s="30">
        <f t="shared" si="197"/>
        <v>0</v>
      </c>
      <c r="X74" s="30">
        <f t="shared" si="198"/>
        <v>1</v>
      </c>
      <c r="Y74" s="30">
        <f t="shared" si="199"/>
        <v>0</v>
      </c>
      <c r="Z74" s="30">
        <f t="shared" si="200"/>
        <v>1</v>
      </c>
      <c r="AA74" s="30">
        <f t="shared" si="201"/>
        <v>0</v>
      </c>
      <c r="AB74" s="30">
        <f t="shared" si="202"/>
        <v>0</v>
      </c>
      <c r="AC74" s="30">
        <f t="shared" si="203"/>
        <v>0</v>
      </c>
      <c r="AD74" s="30">
        <f t="shared" si="204"/>
        <v>0</v>
      </c>
      <c r="AE74" s="30">
        <f t="shared" si="205"/>
        <v>0</v>
      </c>
      <c r="AF74" s="30">
        <f t="shared" si="206"/>
        <v>0</v>
      </c>
      <c r="AG74" s="31">
        <f t="shared" si="207"/>
        <v>1</v>
      </c>
      <c r="AH74" s="31">
        <f t="shared" si="207"/>
        <v>3</v>
      </c>
      <c r="AI74" s="32">
        <f t="shared" si="208"/>
        <v>1</v>
      </c>
      <c r="AJ74" s="32">
        <f t="shared" si="209"/>
        <v>2</v>
      </c>
      <c r="AK74" s="33">
        <f t="shared" si="210"/>
        <v>6</v>
      </c>
      <c r="AL74" s="33">
        <f t="shared" si="211"/>
        <v>7</v>
      </c>
      <c r="AM74" s="33">
        <f t="shared" si="212"/>
        <v>7</v>
      </c>
      <c r="AN74" s="33">
        <f t="shared" si="213"/>
        <v>4</v>
      </c>
      <c r="AO74" s="33" t="str">
        <f t="shared" si="214"/>
        <v/>
      </c>
      <c r="AP74" s="33" t="str">
        <f t="shared" si="215"/>
        <v/>
      </c>
      <c r="AQ74" s="33" t="str">
        <f t="shared" si="216"/>
        <v/>
      </c>
      <c r="AR74" s="34" t="str">
        <f t="shared" si="217"/>
        <v>1 - 3</v>
      </c>
      <c r="AS74" s="35" t="str">
        <f t="shared" si="218"/>
        <v>6,7,7,4</v>
      </c>
      <c r="AT74" s="32">
        <f t="shared" si="219"/>
        <v>2</v>
      </c>
      <c r="AU74" s="32">
        <f t="shared" si="220"/>
        <v>1</v>
      </c>
      <c r="AV74" s="33">
        <f t="shared" si="221"/>
        <v>-6</v>
      </c>
      <c r="AW74" s="33">
        <f t="shared" si="222"/>
        <v>-7</v>
      </c>
      <c r="AX74" s="33">
        <f t="shared" si="223"/>
        <v>-7</v>
      </c>
      <c r="AY74" s="33">
        <f t="shared" si="224"/>
        <v>-4</v>
      </c>
      <c r="AZ74" s="33" t="str">
        <f t="shared" si="225"/>
        <v/>
      </c>
      <c r="BA74" s="33" t="str">
        <f t="shared" si="226"/>
        <v/>
      </c>
      <c r="BB74" s="33" t="str">
        <f t="shared" si="227"/>
        <v/>
      </c>
      <c r="BC74" s="34" t="str">
        <f t="shared" si="228"/>
        <v>3 - 1</v>
      </c>
      <c r="BD74" s="35" t="str">
        <f t="shared" si="229"/>
        <v>-6,-7,-7,-4</v>
      </c>
      <c r="BE74" s="44"/>
      <c r="BF74" s="44"/>
      <c r="BG74" s="37" t="e">
        <f>SUMIF(A73:A76,C74,B73:B76)</f>
        <v>#VALUE!</v>
      </c>
      <c r="BH74" s="38" t="e">
        <f>SUMIF(A73:A76,D74,B73:B76)</f>
        <v>#VALUE!</v>
      </c>
      <c r="BI74" s="10">
        <f t="shared" si="230"/>
        <v>2</v>
      </c>
      <c r="BJ74" s="11">
        <f>1+BJ73</f>
        <v>32</v>
      </c>
      <c r="BK74" s="39">
        <v>1</v>
      </c>
      <c r="BL74" s="62" t="str">
        <f t="shared" si="231"/>
        <v>2 - 4</v>
      </c>
      <c r="BM74" s="40"/>
      <c r="BN74" s="41"/>
      <c r="BO74" s="42"/>
      <c r="BP74" s="280"/>
      <c r="BQ74" s="274"/>
      <c r="BR74" s="283" t="s">
        <v>56</v>
      </c>
      <c r="BS74" s="283"/>
      <c r="BT74" s="283"/>
      <c r="BU74" s="45" t="e">
        <v>#VALUE!</v>
      </c>
      <c r="BV74" s="275"/>
      <c r="BW74" s="270"/>
      <c r="BX74" s="271"/>
      <c r="BY74" s="272"/>
      <c r="BZ74" s="277" t="str">
        <f>IF(AI75&lt;AJ75,AR75,IF(AJ75&lt;AI75,AS75," "))</f>
        <v>0 - 3</v>
      </c>
      <c r="CA74" s="277"/>
      <c r="CB74" s="277"/>
      <c r="CC74" s="256" t="str">
        <f>IF(AI73&lt;AJ73,AR73,IF(AJ73&lt;AI73,AS73," "))</f>
        <v>5,5,9</v>
      </c>
      <c r="CD74" s="257"/>
      <c r="CE74" s="258"/>
      <c r="CF74" s="256" t="str">
        <f>IF(AI77&lt;AJ77,AR77,IF(AJ77&lt;AI77,AS77," "))</f>
        <v>8,11,-7,-9,6</v>
      </c>
      <c r="CG74" s="257"/>
      <c r="CH74" s="258"/>
      <c r="CI74" s="108"/>
      <c r="CJ74" s="273"/>
      <c r="CK74" s="251"/>
      <c r="CL74" s="252"/>
    </row>
    <row r="75" spans="1:90" ht="14.4">
      <c r="A75" s="23">
        <v>3</v>
      </c>
      <c r="B75" s="24" t="e">
        <v>#VALUE!</v>
      </c>
      <c r="C75" s="25">
        <v>1</v>
      </c>
      <c r="D75" s="25">
        <v>2</v>
      </c>
      <c r="E75" s="26">
        <v>8</v>
      </c>
      <c r="F75" s="27">
        <v>11</v>
      </c>
      <c r="G75" s="28">
        <v>11</v>
      </c>
      <c r="H75" s="29">
        <v>13</v>
      </c>
      <c r="I75" s="26">
        <v>5</v>
      </c>
      <c r="J75" s="27">
        <v>11</v>
      </c>
      <c r="K75" s="28"/>
      <c r="L75" s="29"/>
      <c r="M75" s="26"/>
      <c r="N75" s="27"/>
      <c r="O75" s="28"/>
      <c r="P75" s="29"/>
      <c r="Q75" s="26"/>
      <c r="R75" s="27"/>
      <c r="S75" s="30">
        <f t="shared" si="193"/>
        <v>0</v>
      </c>
      <c r="T75" s="30">
        <f t="shared" si="194"/>
        <v>1</v>
      </c>
      <c r="U75" s="30">
        <f t="shared" si="195"/>
        <v>0</v>
      </c>
      <c r="V75" s="30">
        <f t="shared" si="196"/>
        <v>1</v>
      </c>
      <c r="W75" s="30">
        <f t="shared" si="197"/>
        <v>0</v>
      </c>
      <c r="X75" s="30">
        <f t="shared" si="198"/>
        <v>1</v>
      </c>
      <c r="Y75" s="30">
        <f t="shared" si="199"/>
        <v>0</v>
      </c>
      <c r="Z75" s="30">
        <f t="shared" si="200"/>
        <v>0</v>
      </c>
      <c r="AA75" s="30">
        <f t="shared" si="201"/>
        <v>0</v>
      </c>
      <c r="AB75" s="30">
        <f t="shared" si="202"/>
        <v>0</v>
      </c>
      <c r="AC75" s="30">
        <f t="shared" si="203"/>
        <v>0</v>
      </c>
      <c r="AD75" s="30">
        <f t="shared" si="204"/>
        <v>0</v>
      </c>
      <c r="AE75" s="30">
        <f t="shared" si="205"/>
        <v>0</v>
      </c>
      <c r="AF75" s="30">
        <f t="shared" si="206"/>
        <v>0</v>
      </c>
      <c r="AG75" s="31">
        <f t="shared" si="207"/>
        <v>0</v>
      </c>
      <c r="AH75" s="31">
        <f t="shared" si="207"/>
        <v>3</v>
      </c>
      <c r="AI75" s="32">
        <f t="shared" si="208"/>
        <v>1</v>
      </c>
      <c r="AJ75" s="32">
        <f t="shared" si="209"/>
        <v>2</v>
      </c>
      <c r="AK75" s="33">
        <f t="shared" si="210"/>
        <v>-8</v>
      </c>
      <c r="AL75" s="33">
        <f t="shared" si="211"/>
        <v>-11</v>
      </c>
      <c r="AM75" s="33">
        <f t="shared" si="212"/>
        <v>-5</v>
      </c>
      <c r="AN75" s="33" t="str">
        <f t="shared" si="213"/>
        <v/>
      </c>
      <c r="AO75" s="33" t="str">
        <f t="shared" si="214"/>
        <v/>
      </c>
      <c r="AP75" s="33" t="str">
        <f t="shared" si="215"/>
        <v/>
      </c>
      <c r="AQ75" s="33" t="str">
        <f t="shared" si="216"/>
        <v/>
      </c>
      <c r="AR75" s="34" t="str">
        <f t="shared" si="217"/>
        <v>0 - 3</v>
      </c>
      <c r="AS75" s="35" t="str">
        <f t="shared" si="218"/>
        <v>-8,-11,-5</v>
      </c>
      <c r="AT75" s="32">
        <f t="shared" si="219"/>
        <v>2</v>
      </c>
      <c r="AU75" s="32">
        <f t="shared" si="220"/>
        <v>1</v>
      </c>
      <c r="AV75" s="33">
        <f t="shared" si="221"/>
        <v>8</v>
      </c>
      <c r="AW75" s="33">
        <f t="shared" si="222"/>
        <v>11</v>
      </c>
      <c r="AX75" s="33">
        <f t="shared" si="223"/>
        <v>5</v>
      </c>
      <c r="AY75" s="33" t="str">
        <f t="shared" si="224"/>
        <v/>
      </c>
      <c r="AZ75" s="33" t="str">
        <f t="shared" si="225"/>
        <v/>
      </c>
      <c r="BA75" s="33" t="str">
        <f t="shared" si="226"/>
        <v/>
      </c>
      <c r="BB75" s="33" t="str">
        <f t="shared" si="227"/>
        <v/>
      </c>
      <c r="BC75" s="34" t="str">
        <f t="shared" si="228"/>
        <v>3 - 0</v>
      </c>
      <c r="BD75" s="35" t="str">
        <f t="shared" si="229"/>
        <v>8, 11, 5</v>
      </c>
      <c r="BE75" s="36">
        <f>SUMIF(C73:C80,2,AI73:AI80)+SUMIF(D73:D80,2,AJ73:AJ80)</f>
        <v>5</v>
      </c>
      <c r="BF75" s="36">
        <f>IF(BE75&lt;&gt;0,RANK(BE75,BE73:BE79),"")</f>
        <v>1</v>
      </c>
      <c r="BG75" s="37" t="e">
        <f>SUMIF(A73:A76,C75,B73:B76)</f>
        <v>#VALUE!</v>
      </c>
      <c r="BH75" s="38" t="e">
        <f>SUMIF(A73:A76,D75,B73:B76)</f>
        <v>#VALUE!</v>
      </c>
      <c r="BI75" s="10">
        <f t="shared" si="230"/>
        <v>2</v>
      </c>
      <c r="BJ75" s="11">
        <f>1+BJ74</f>
        <v>33</v>
      </c>
      <c r="BK75" s="39">
        <v>2</v>
      </c>
      <c r="BL75" s="63" t="s">
        <v>23</v>
      </c>
      <c r="BM75" s="40" t="s">
        <v>135</v>
      </c>
      <c r="BN75" s="46" t="s">
        <v>226</v>
      </c>
      <c r="BO75" s="47">
        <v>3</v>
      </c>
      <c r="BP75" s="259">
        <v>2</v>
      </c>
      <c r="BQ75" s="260" t="e">
        <f>B74</f>
        <v>#VALUE!</v>
      </c>
      <c r="BR75" s="262" t="s">
        <v>61</v>
      </c>
      <c r="BS75" s="263"/>
      <c r="BT75" s="264"/>
      <c r="BU75" s="43" t="e">
        <v>#VALUE!</v>
      </c>
      <c r="BV75" s="278" t="e">
        <v>#VALUE!</v>
      </c>
      <c r="BW75" s="99"/>
      <c r="BX75" s="48">
        <f>IF(AG75&lt;AH75,AT75,IF(AH75&lt;AG75,AT75," "))</f>
        <v>2</v>
      </c>
      <c r="BY75" s="100"/>
      <c r="BZ75" s="267"/>
      <c r="CA75" s="268"/>
      <c r="CB75" s="269"/>
      <c r="CC75" s="100"/>
      <c r="CD75" s="48">
        <f>IF(AG78&lt;AH78,AI78,IF(AH78&lt;AG78,AI78," "))</f>
        <v>2</v>
      </c>
      <c r="CE75" s="100"/>
      <c r="CF75" s="98"/>
      <c r="CG75" s="94">
        <f>IF(AG74&lt;AH74,AI74,IF(AH74&lt;AG74,AI74," "))</f>
        <v>1</v>
      </c>
      <c r="CH75" s="95"/>
      <c r="CI75" s="107"/>
      <c r="CJ75" s="273">
        <f>BE75</f>
        <v>5</v>
      </c>
      <c r="CK75" s="251" t="s">
        <v>193</v>
      </c>
      <c r="CL75" s="252">
        <v>5</v>
      </c>
    </row>
    <row r="76" spans="1:90" ht="14.4">
      <c r="A76" s="23">
        <v>4</v>
      </c>
      <c r="B76" s="24" t="e">
        <v>#VALUE!</v>
      </c>
      <c r="C76" s="25">
        <v>3</v>
      </c>
      <c r="D76" s="25">
        <v>4</v>
      </c>
      <c r="E76" s="26">
        <v>4</v>
      </c>
      <c r="F76" s="27">
        <v>11</v>
      </c>
      <c r="G76" s="28">
        <v>7</v>
      </c>
      <c r="H76" s="29">
        <v>11</v>
      </c>
      <c r="I76" s="26">
        <v>11</v>
      </c>
      <c r="J76" s="27">
        <v>4</v>
      </c>
      <c r="K76" s="28">
        <v>7</v>
      </c>
      <c r="L76" s="29">
        <v>11</v>
      </c>
      <c r="M76" s="26"/>
      <c r="N76" s="27"/>
      <c r="O76" s="28"/>
      <c r="P76" s="29"/>
      <c r="Q76" s="26"/>
      <c r="R76" s="27"/>
      <c r="S76" s="30">
        <f t="shared" si="193"/>
        <v>0</v>
      </c>
      <c r="T76" s="30">
        <f t="shared" si="194"/>
        <v>1</v>
      </c>
      <c r="U76" s="30">
        <f t="shared" si="195"/>
        <v>0</v>
      </c>
      <c r="V76" s="30">
        <f t="shared" si="196"/>
        <v>1</v>
      </c>
      <c r="W76" s="30">
        <f t="shared" si="197"/>
        <v>1</v>
      </c>
      <c r="X76" s="30">
        <f t="shared" si="198"/>
        <v>0</v>
      </c>
      <c r="Y76" s="30">
        <f t="shared" si="199"/>
        <v>0</v>
      </c>
      <c r="Z76" s="30">
        <f t="shared" si="200"/>
        <v>1</v>
      </c>
      <c r="AA76" s="30">
        <f t="shared" si="201"/>
        <v>0</v>
      </c>
      <c r="AB76" s="30">
        <f t="shared" si="202"/>
        <v>0</v>
      </c>
      <c r="AC76" s="30">
        <f t="shared" si="203"/>
        <v>0</v>
      </c>
      <c r="AD76" s="30">
        <f t="shared" si="204"/>
        <v>0</v>
      </c>
      <c r="AE76" s="30">
        <f t="shared" si="205"/>
        <v>0</v>
      </c>
      <c r="AF76" s="30">
        <f t="shared" si="206"/>
        <v>0</v>
      </c>
      <c r="AG76" s="31">
        <f t="shared" si="207"/>
        <v>1</v>
      </c>
      <c r="AH76" s="31">
        <f t="shared" si="207"/>
        <v>3</v>
      </c>
      <c r="AI76" s="32">
        <f t="shared" si="208"/>
        <v>1</v>
      </c>
      <c r="AJ76" s="32">
        <f t="shared" si="209"/>
        <v>2</v>
      </c>
      <c r="AK76" s="33">
        <f t="shared" si="210"/>
        <v>-4</v>
      </c>
      <c r="AL76" s="33">
        <f t="shared" si="211"/>
        <v>-7</v>
      </c>
      <c r="AM76" s="33">
        <f t="shared" si="212"/>
        <v>4</v>
      </c>
      <c r="AN76" s="33">
        <f t="shared" si="213"/>
        <v>-7</v>
      </c>
      <c r="AO76" s="33" t="str">
        <f t="shared" si="214"/>
        <v/>
      </c>
      <c r="AP76" s="33" t="str">
        <f t="shared" si="215"/>
        <v/>
      </c>
      <c r="AQ76" s="33" t="str">
        <f t="shared" si="216"/>
        <v/>
      </c>
      <c r="AR76" s="34" t="str">
        <f t="shared" si="217"/>
        <v>1 - 3</v>
      </c>
      <c r="AS76" s="35" t="str">
        <f t="shared" si="218"/>
        <v>-4,-7,4,-7</v>
      </c>
      <c r="AT76" s="32">
        <f t="shared" si="219"/>
        <v>2</v>
      </c>
      <c r="AU76" s="32">
        <f t="shared" si="220"/>
        <v>1</v>
      </c>
      <c r="AV76" s="33">
        <f t="shared" si="221"/>
        <v>4</v>
      </c>
      <c r="AW76" s="33">
        <f t="shared" si="222"/>
        <v>7</v>
      </c>
      <c r="AX76" s="33">
        <f t="shared" si="223"/>
        <v>-4</v>
      </c>
      <c r="AY76" s="33">
        <f t="shared" si="224"/>
        <v>7</v>
      </c>
      <c r="AZ76" s="33" t="str">
        <f t="shared" si="225"/>
        <v/>
      </c>
      <c r="BA76" s="33" t="str">
        <f t="shared" si="226"/>
        <v/>
      </c>
      <c r="BB76" s="33" t="str">
        <f t="shared" si="227"/>
        <v/>
      </c>
      <c r="BC76" s="34" t="str">
        <f t="shared" si="228"/>
        <v>3 - 1</v>
      </c>
      <c r="BD76" s="35" t="str">
        <f t="shared" si="229"/>
        <v>4,7,-4,7</v>
      </c>
      <c r="BE76" s="44"/>
      <c r="BF76" s="44"/>
      <c r="BG76" s="37" t="e">
        <f>SUMIF(A73:A76,C76,B73:B76)</f>
        <v>#VALUE!</v>
      </c>
      <c r="BH76" s="38" t="e">
        <f>SUMIF(A73:A76,D76,B73:B76)</f>
        <v>#VALUE!</v>
      </c>
      <c r="BI76" s="10">
        <f t="shared" si="230"/>
        <v>2</v>
      </c>
      <c r="BJ76" s="11">
        <f>1+BJ75</f>
        <v>34</v>
      </c>
      <c r="BK76" s="39">
        <v>2</v>
      </c>
      <c r="BL76" s="63" t="s">
        <v>24</v>
      </c>
      <c r="BM76" s="40" t="s">
        <v>135</v>
      </c>
      <c r="BN76" s="46" t="s">
        <v>227</v>
      </c>
      <c r="BO76" s="47">
        <v>3</v>
      </c>
      <c r="BP76" s="259"/>
      <c r="BQ76" s="274"/>
      <c r="BR76" s="253" t="s">
        <v>62</v>
      </c>
      <c r="BS76" s="254"/>
      <c r="BT76" s="255"/>
      <c r="BU76" s="45" t="e">
        <v>#VALUE!</v>
      </c>
      <c r="BV76" s="279"/>
      <c r="BW76" s="276" t="str">
        <f>IF(AI75&gt;AJ75,BC75,IF(AJ75&gt;AI75,BD75," "))</f>
        <v>8, 11, 5</v>
      </c>
      <c r="BX76" s="277"/>
      <c r="BY76" s="277"/>
      <c r="BZ76" s="270"/>
      <c r="CA76" s="271"/>
      <c r="CB76" s="272"/>
      <c r="CC76" s="277" t="str">
        <f>IF(AI78&lt;AJ78,AR78,IF(AJ78&lt;AI78,AS78," "))</f>
        <v>2,3,10</v>
      </c>
      <c r="CD76" s="277"/>
      <c r="CE76" s="277"/>
      <c r="CF76" s="256" t="str">
        <f>IF(AI74&lt;AJ74,AR74,IF(AJ74&lt;AI74,AS74," "))</f>
        <v>1 - 3</v>
      </c>
      <c r="CG76" s="257"/>
      <c r="CH76" s="258"/>
      <c r="CI76" s="108"/>
      <c r="CJ76" s="273"/>
      <c r="CK76" s="251"/>
      <c r="CL76" s="252"/>
    </row>
    <row r="77" spans="1:90" ht="14.4">
      <c r="A77" s="23">
        <v>5</v>
      </c>
      <c r="B77" s="49"/>
      <c r="C77" s="25">
        <v>1</v>
      </c>
      <c r="D77" s="25">
        <v>4</v>
      </c>
      <c r="E77" s="26">
        <v>11</v>
      </c>
      <c r="F77" s="27">
        <v>8</v>
      </c>
      <c r="G77" s="28">
        <v>13</v>
      </c>
      <c r="H77" s="29">
        <v>11</v>
      </c>
      <c r="I77" s="26">
        <v>7</v>
      </c>
      <c r="J77" s="27">
        <v>11</v>
      </c>
      <c r="K77" s="28">
        <v>9</v>
      </c>
      <c r="L77" s="29">
        <v>11</v>
      </c>
      <c r="M77" s="26">
        <v>11</v>
      </c>
      <c r="N77" s="27">
        <v>6</v>
      </c>
      <c r="O77" s="28"/>
      <c r="P77" s="29"/>
      <c r="Q77" s="26"/>
      <c r="R77" s="27"/>
      <c r="S77" s="30">
        <f t="shared" si="193"/>
        <v>1</v>
      </c>
      <c r="T77" s="30">
        <f t="shared" si="194"/>
        <v>0</v>
      </c>
      <c r="U77" s="30">
        <f t="shared" si="195"/>
        <v>1</v>
      </c>
      <c r="V77" s="30">
        <f t="shared" si="196"/>
        <v>0</v>
      </c>
      <c r="W77" s="30">
        <f t="shared" si="197"/>
        <v>0</v>
      </c>
      <c r="X77" s="30">
        <f t="shared" si="198"/>
        <v>1</v>
      </c>
      <c r="Y77" s="30">
        <f t="shared" si="199"/>
        <v>0</v>
      </c>
      <c r="Z77" s="30">
        <f t="shared" si="200"/>
        <v>1</v>
      </c>
      <c r="AA77" s="30">
        <f t="shared" si="201"/>
        <v>1</v>
      </c>
      <c r="AB77" s="30">
        <f t="shared" si="202"/>
        <v>0</v>
      </c>
      <c r="AC77" s="30">
        <f t="shared" si="203"/>
        <v>0</v>
      </c>
      <c r="AD77" s="30">
        <f t="shared" si="204"/>
        <v>0</v>
      </c>
      <c r="AE77" s="30">
        <f t="shared" si="205"/>
        <v>0</v>
      </c>
      <c r="AF77" s="30">
        <f t="shared" si="206"/>
        <v>0</v>
      </c>
      <c r="AG77" s="31">
        <f t="shared" si="207"/>
        <v>3</v>
      </c>
      <c r="AH77" s="31">
        <f t="shared" si="207"/>
        <v>2</v>
      </c>
      <c r="AI77" s="32">
        <f t="shared" si="208"/>
        <v>2</v>
      </c>
      <c r="AJ77" s="32">
        <f t="shared" si="209"/>
        <v>1</v>
      </c>
      <c r="AK77" s="33">
        <f t="shared" si="210"/>
        <v>8</v>
      </c>
      <c r="AL77" s="33">
        <f t="shared" si="211"/>
        <v>11</v>
      </c>
      <c r="AM77" s="33">
        <f t="shared" si="212"/>
        <v>-7</v>
      </c>
      <c r="AN77" s="33">
        <f t="shared" si="213"/>
        <v>-9</v>
      </c>
      <c r="AO77" s="33">
        <f t="shared" si="214"/>
        <v>6</v>
      </c>
      <c r="AP77" s="33" t="str">
        <f t="shared" si="215"/>
        <v/>
      </c>
      <c r="AQ77" s="33" t="str">
        <f t="shared" si="216"/>
        <v/>
      </c>
      <c r="AR77" s="34" t="str">
        <f t="shared" si="217"/>
        <v>3 - 2</v>
      </c>
      <c r="AS77" s="35" t="str">
        <f t="shared" si="218"/>
        <v>8,11,-7,-9,6</v>
      </c>
      <c r="AT77" s="32">
        <f t="shared" si="219"/>
        <v>1</v>
      </c>
      <c r="AU77" s="32">
        <f t="shared" si="220"/>
        <v>2</v>
      </c>
      <c r="AV77" s="33">
        <f t="shared" si="221"/>
        <v>-8</v>
      </c>
      <c r="AW77" s="33">
        <f t="shared" si="222"/>
        <v>-11</v>
      </c>
      <c r="AX77" s="33">
        <f t="shared" si="223"/>
        <v>7</v>
      </c>
      <c r="AY77" s="33">
        <f t="shared" si="224"/>
        <v>9</v>
      </c>
      <c r="AZ77" s="33">
        <f t="shared" si="225"/>
        <v>-6</v>
      </c>
      <c r="BA77" s="33" t="str">
        <f t="shared" si="226"/>
        <v/>
      </c>
      <c r="BB77" s="33" t="str">
        <f t="shared" si="227"/>
        <v/>
      </c>
      <c r="BC77" s="34" t="str">
        <f t="shared" si="228"/>
        <v>2 - 3</v>
      </c>
      <c r="BD77" s="35" t="str">
        <f t="shared" si="229"/>
        <v>-8,-11,7,9,-6</v>
      </c>
      <c r="BE77" s="36">
        <f>SUMIF(C73:C80,3,AI73:AI80)+SUMIF(D73:D80,3,AJ73:AJ80)</f>
        <v>3</v>
      </c>
      <c r="BF77" s="36">
        <f>IF(BE77&lt;&gt;0,RANK(BE77,BE73:BE79),"")</f>
        <v>4</v>
      </c>
      <c r="BG77" s="37" t="e">
        <f>SUMIF(A73:A76,C77,B73:B76)</f>
        <v>#VALUE!</v>
      </c>
      <c r="BH77" s="38" t="e">
        <f>SUMIF(A73:A76,D77,B73:B76)</f>
        <v>#VALUE!</v>
      </c>
      <c r="BI77" s="10">
        <f t="shared" si="230"/>
        <v>2</v>
      </c>
      <c r="BJ77" s="11">
        <f>1+BJ76</f>
        <v>35</v>
      </c>
      <c r="BK77" s="39">
        <v>3</v>
      </c>
      <c r="BL77" s="64" t="s">
        <v>25</v>
      </c>
      <c r="BM77" s="40" t="s">
        <v>135</v>
      </c>
      <c r="BN77" s="58" t="s">
        <v>33</v>
      </c>
      <c r="BO77" s="42">
        <v>3</v>
      </c>
      <c r="BP77" s="259">
        <v>3</v>
      </c>
      <c r="BQ77" s="260" t="e">
        <f>B75</f>
        <v>#VALUE!</v>
      </c>
      <c r="BR77" s="262" t="s">
        <v>168</v>
      </c>
      <c r="BS77" s="263"/>
      <c r="BT77" s="264"/>
      <c r="BU77" s="43" t="e">
        <v>#VALUE!</v>
      </c>
      <c r="BV77" s="265" t="e">
        <v>#VALUE!</v>
      </c>
      <c r="BW77" s="93"/>
      <c r="BX77" s="94">
        <f>IF(AG73&lt;AH73,AT73,IF(AH73&lt;AG73,AT73," "))</f>
        <v>1</v>
      </c>
      <c r="BY77" s="95"/>
      <c r="BZ77" s="100"/>
      <c r="CA77" s="48">
        <f>IF(AG78&lt;AH78,AT78,IF(AH78&lt;AG78,AT78," "))</f>
        <v>1</v>
      </c>
      <c r="CB77" s="100"/>
      <c r="CC77" s="267"/>
      <c r="CD77" s="268"/>
      <c r="CE77" s="269"/>
      <c r="CF77" s="98"/>
      <c r="CG77" s="94">
        <f>IF(AG76&lt;AH76,AI76,IF(AH76&lt;AG76,AI76," "))</f>
        <v>1</v>
      </c>
      <c r="CH77" s="95"/>
      <c r="CI77" s="107"/>
      <c r="CJ77" s="273">
        <f>BE77</f>
        <v>3</v>
      </c>
      <c r="CK77" s="251"/>
      <c r="CL77" s="252">
        <v>8</v>
      </c>
    </row>
    <row r="78" spans="1:90" ht="14.4">
      <c r="A78" s="23">
        <v>6</v>
      </c>
      <c r="C78" s="25">
        <v>2</v>
      </c>
      <c r="D78" s="25">
        <v>3</v>
      </c>
      <c r="E78" s="26">
        <v>11</v>
      </c>
      <c r="F78" s="27">
        <v>2</v>
      </c>
      <c r="G78" s="28">
        <v>11</v>
      </c>
      <c r="H78" s="29">
        <v>3</v>
      </c>
      <c r="I78" s="26">
        <v>12</v>
      </c>
      <c r="J78" s="27">
        <v>10</v>
      </c>
      <c r="K78" s="28"/>
      <c r="L78" s="29"/>
      <c r="M78" s="26"/>
      <c r="N78" s="27"/>
      <c r="O78" s="28"/>
      <c r="P78" s="29"/>
      <c r="Q78" s="26"/>
      <c r="R78" s="27"/>
      <c r="S78" s="30">
        <f t="shared" si="193"/>
        <v>1</v>
      </c>
      <c r="T78" s="30">
        <f t="shared" si="194"/>
        <v>0</v>
      </c>
      <c r="U78" s="30">
        <f t="shared" si="195"/>
        <v>1</v>
      </c>
      <c r="V78" s="30">
        <f t="shared" si="196"/>
        <v>0</v>
      </c>
      <c r="W78" s="30">
        <f t="shared" si="197"/>
        <v>1</v>
      </c>
      <c r="X78" s="30">
        <f t="shared" si="198"/>
        <v>0</v>
      </c>
      <c r="Y78" s="30">
        <f t="shared" si="199"/>
        <v>0</v>
      </c>
      <c r="Z78" s="30">
        <f t="shared" si="200"/>
        <v>0</v>
      </c>
      <c r="AA78" s="30">
        <f t="shared" si="201"/>
        <v>0</v>
      </c>
      <c r="AB78" s="30">
        <f t="shared" si="202"/>
        <v>0</v>
      </c>
      <c r="AC78" s="30">
        <f t="shared" si="203"/>
        <v>0</v>
      </c>
      <c r="AD78" s="30">
        <f t="shared" si="204"/>
        <v>0</v>
      </c>
      <c r="AE78" s="30">
        <f t="shared" si="205"/>
        <v>0</v>
      </c>
      <c r="AF78" s="30">
        <f t="shared" si="206"/>
        <v>0</v>
      </c>
      <c r="AG78" s="31">
        <f t="shared" si="207"/>
        <v>3</v>
      </c>
      <c r="AH78" s="31">
        <f t="shared" si="207"/>
        <v>0</v>
      </c>
      <c r="AI78" s="32">
        <f t="shared" si="208"/>
        <v>2</v>
      </c>
      <c r="AJ78" s="32">
        <f t="shared" si="209"/>
        <v>1</v>
      </c>
      <c r="AK78" s="33">
        <f t="shared" si="210"/>
        <v>2</v>
      </c>
      <c r="AL78" s="33">
        <f t="shared" si="211"/>
        <v>3</v>
      </c>
      <c r="AM78" s="33">
        <f t="shared" si="212"/>
        <v>10</v>
      </c>
      <c r="AN78" s="33" t="str">
        <f t="shared" si="213"/>
        <v/>
      </c>
      <c r="AO78" s="33" t="str">
        <f t="shared" si="214"/>
        <v/>
      </c>
      <c r="AP78" s="33" t="str">
        <f t="shared" si="215"/>
        <v/>
      </c>
      <c r="AQ78" s="33" t="str">
        <f t="shared" si="216"/>
        <v/>
      </c>
      <c r="AR78" s="34" t="str">
        <f t="shared" si="217"/>
        <v>3 - 0</v>
      </c>
      <c r="AS78" s="35" t="str">
        <f t="shared" si="218"/>
        <v>2,3,10</v>
      </c>
      <c r="AT78" s="32">
        <f t="shared" si="219"/>
        <v>1</v>
      </c>
      <c r="AU78" s="32">
        <f t="shared" si="220"/>
        <v>2</v>
      </c>
      <c r="AV78" s="33">
        <f t="shared" si="221"/>
        <v>-2</v>
      </c>
      <c r="AW78" s="33">
        <f t="shared" si="222"/>
        <v>-3</v>
      </c>
      <c r="AX78" s="33">
        <f t="shared" si="223"/>
        <v>-10</v>
      </c>
      <c r="AY78" s="33" t="str">
        <f t="shared" si="224"/>
        <v/>
      </c>
      <c r="AZ78" s="33" t="str">
        <f t="shared" si="225"/>
        <v/>
      </c>
      <c r="BA78" s="33" t="str">
        <f t="shared" si="226"/>
        <v/>
      </c>
      <c r="BB78" s="33" t="str">
        <f t="shared" si="227"/>
        <v/>
      </c>
      <c r="BC78" s="34" t="str">
        <f t="shared" si="228"/>
        <v>0 - 3</v>
      </c>
      <c r="BD78" s="35" t="str">
        <f t="shared" si="229"/>
        <v>-2, -3, -10</v>
      </c>
      <c r="BE78" s="44"/>
      <c r="BF78" s="44"/>
      <c r="BG78" s="37" t="e">
        <f>SUMIF(A73:A76,C78,B73:B76)</f>
        <v>#VALUE!</v>
      </c>
      <c r="BH78" s="38" t="e">
        <f>SUMIF(A73:A76,D78,B73:B76)</f>
        <v>#VALUE!</v>
      </c>
      <c r="BI78" s="10">
        <f t="shared" si="230"/>
        <v>2</v>
      </c>
      <c r="BJ78" s="11">
        <f>1+BJ77</f>
        <v>36</v>
      </c>
      <c r="BK78" s="39">
        <v>3</v>
      </c>
      <c r="BL78" s="65" t="s">
        <v>26</v>
      </c>
      <c r="BM78" s="149" t="s">
        <v>135</v>
      </c>
      <c r="BN78" s="50" t="s">
        <v>34</v>
      </c>
      <c r="BO78" s="51">
        <v>3</v>
      </c>
      <c r="BP78" s="259"/>
      <c r="BQ78" s="274"/>
      <c r="BR78" s="253" t="s">
        <v>169</v>
      </c>
      <c r="BS78" s="254"/>
      <c r="BT78" s="255"/>
      <c r="BU78" s="45" t="e">
        <v>#VALUE!</v>
      </c>
      <c r="BV78" s="275"/>
      <c r="BW78" s="256" t="str">
        <f>IF(AI73&gt;AJ73,BC73,IF(AJ73&gt;AI73,BD73," "))</f>
        <v>0 - 3</v>
      </c>
      <c r="BX78" s="257"/>
      <c r="BY78" s="258"/>
      <c r="BZ78" s="277" t="str">
        <f>IF(AI78&gt;AJ78,BC78,IF(AJ78&gt;AI78,BD78," "))</f>
        <v>0 - 3</v>
      </c>
      <c r="CA78" s="277"/>
      <c r="CB78" s="277"/>
      <c r="CC78" s="270"/>
      <c r="CD78" s="271"/>
      <c r="CE78" s="272"/>
      <c r="CF78" s="256" t="str">
        <f>IF(AI76&lt;AJ76,AR76,IF(AJ76&lt;AI76,AS76," "))</f>
        <v>1 - 3</v>
      </c>
      <c r="CG78" s="257"/>
      <c r="CH78" s="258"/>
      <c r="CI78" s="108"/>
      <c r="CJ78" s="273"/>
      <c r="CK78" s="251"/>
      <c r="CL78" s="252"/>
    </row>
    <row r="79" spans="1:90" ht="14.4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V79" s="2"/>
      <c r="AW79" s="2"/>
      <c r="AX79" s="2"/>
      <c r="AY79" s="2"/>
      <c r="AZ79" s="2"/>
      <c r="BE79" s="36">
        <f>SUMIF(C73:C80,4,AI73:AI80)+SUMIF(D73:D80,4,AJ73:AJ80)</f>
        <v>5</v>
      </c>
      <c r="BF79" s="36">
        <f>IF(BE79&lt;&gt;0,RANK(BE79,BE73:BE79),"")</f>
        <v>1</v>
      </c>
      <c r="BG79" s="52"/>
      <c r="BH79" s="52"/>
      <c r="BK79" s="19"/>
      <c r="BP79" s="259">
        <v>4</v>
      </c>
      <c r="BQ79" s="260" t="e">
        <f>B76</f>
        <v>#VALUE!</v>
      </c>
      <c r="BR79" s="262" t="s">
        <v>53</v>
      </c>
      <c r="BS79" s="263"/>
      <c r="BT79" s="264"/>
      <c r="BU79" s="43" t="e">
        <v>#VALUE!</v>
      </c>
      <c r="BV79" s="265" t="e">
        <v>#VALUE!</v>
      </c>
      <c r="BW79" s="93"/>
      <c r="BX79" s="94">
        <f>IF(AG77&lt;AH77,AT77,IF(AH77&lt;AG77,AT77," "))</f>
        <v>1</v>
      </c>
      <c r="BY79" s="95"/>
      <c r="BZ79" s="96"/>
      <c r="CA79" s="94">
        <f>IF(AG74&lt;AH74,AT74,IF(AH74&lt;AG74,AT74," "))</f>
        <v>2</v>
      </c>
      <c r="CB79" s="95"/>
      <c r="CC79" s="100"/>
      <c r="CD79" s="48">
        <f>IF(AG76&lt;AH76,AT76,IF(AH76&lt;AG76,AT76," "))</f>
        <v>2</v>
      </c>
      <c r="CE79" s="100"/>
      <c r="CF79" s="267"/>
      <c r="CG79" s="268"/>
      <c r="CH79" s="269"/>
      <c r="CI79" s="107"/>
      <c r="CJ79" s="273">
        <f>BE79</f>
        <v>5</v>
      </c>
      <c r="CK79" s="251" t="s">
        <v>195</v>
      </c>
      <c r="CL79" s="252">
        <v>6</v>
      </c>
    </row>
    <row r="80" spans="1:90" ht="14.4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V80" s="2"/>
      <c r="AW80" s="2"/>
      <c r="AX80" s="2"/>
      <c r="AY80" s="2"/>
      <c r="AZ80" s="2"/>
      <c r="BE80" s="44"/>
      <c r="BF80" s="44"/>
      <c r="BG80" s="52"/>
      <c r="BH80" s="52"/>
      <c r="BK80" s="59"/>
      <c r="BL80" s="53"/>
      <c r="BM80" s="54"/>
      <c r="BN80" s="55"/>
      <c r="BO80" s="56"/>
      <c r="BP80" s="259"/>
      <c r="BQ80" s="261"/>
      <c r="BR80" s="253" t="s">
        <v>54</v>
      </c>
      <c r="BS80" s="254"/>
      <c r="BT80" s="255"/>
      <c r="BU80" s="57" t="e">
        <v>#VALUE!</v>
      </c>
      <c r="BV80" s="266"/>
      <c r="BW80" s="256" t="str">
        <f>IF(AI77&gt;AJ77,BC77,IF(AJ77&gt;AI77,BD77," "))</f>
        <v>2 - 3</v>
      </c>
      <c r="BX80" s="257"/>
      <c r="BY80" s="258"/>
      <c r="BZ80" s="256" t="str">
        <f>IF(AI74&gt;AJ74,BC74,IF(AJ74&gt;AI74,BD74," "))</f>
        <v>-6,-7,-7,-4</v>
      </c>
      <c r="CA80" s="257"/>
      <c r="CB80" s="258"/>
      <c r="CC80" s="257" t="str">
        <f>IF(AI76&gt;AJ76,BC76,IF(AJ76&gt;AI76,BD76," "))</f>
        <v>4,7,-4,7</v>
      </c>
      <c r="CD80" s="257"/>
      <c r="CE80" s="257"/>
      <c r="CF80" s="270"/>
      <c r="CG80" s="271"/>
      <c r="CH80" s="272"/>
      <c r="CI80" s="109"/>
      <c r="CJ80" s="273"/>
      <c r="CK80" s="251"/>
      <c r="CL80" s="252"/>
    </row>
    <row r="81" spans="1:90" ht="16.2">
      <c r="Z81" s="8"/>
      <c r="BK81" s="19"/>
      <c r="BL81" s="289" t="str">
        <f>C82</f>
        <v>Женщины. За 9-12 места</v>
      </c>
      <c r="BM81" s="289"/>
      <c r="BN81" s="289"/>
      <c r="BO81" s="289"/>
      <c r="BP81" s="289"/>
      <c r="BQ81" s="289"/>
      <c r="BR81" s="289"/>
      <c r="BS81" s="289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</row>
    <row r="82" spans="1:90" ht="14.4">
      <c r="A82" s="12">
        <f>1+A72</f>
        <v>3</v>
      </c>
      <c r="B82" s="13">
        <v>4</v>
      </c>
      <c r="C82" s="14" t="s">
        <v>224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>
        <f>1+R72</f>
        <v>3</v>
      </c>
      <c r="Z82" s="8"/>
      <c r="AR82" s="17" t="e">
        <f>IF(B83=0,0,(IF(B84=0,1,IF(B85=0,2,IF(B86=0,3,IF(B86&gt;0,4))))))</f>
        <v>#VALUE!</v>
      </c>
      <c r="BC82" s="17">
        <f>IF(BE82=15,3,IF(BE82&gt;15,4))</f>
        <v>4</v>
      </c>
      <c r="BE82" s="18">
        <f>SUM(BE83,BE85,BE87,BE89)</f>
        <v>18</v>
      </c>
      <c r="BF82" s="18">
        <f>SUM(BF83,BF85,BF87,BF89)</f>
        <v>8</v>
      </c>
      <c r="BK82" s="19"/>
      <c r="BL82" s="20" t="s">
        <v>6</v>
      </c>
      <c r="BM82" s="21" t="s">
        <v>7</v>
      </c>
      <c r="BN82" s="21" t="s">
        <v>8</v>
      </c>
      <c r="BO82" s="22" t="s">
        <v>9</v>
      </c>
      <c r="BP82" s="105" t="s">
        <v>10</v>
      </c>
      <c r="BQ82" s="290" t="s">
        <v>11</v>
      </c>
      <c r="BR82" s="290"/>
      <c r="BS82" s="290"/>
      <c r="BT82" s="290"/>
      <c r="BU82" s="291" t="s">
        <v>12</v>
      </c>
      <c r="BV82" s="291"/>
      <c r="BW82" s="292">
        <v>1</v>
      </c>
      <c r="BX82" s="292"/>
      <c r="BY82" s="292"/>
      <c r="BZ82" s="292">
        <v>2</v>
      </c>
      <c r="CA82" s="292"/>
      <c r="CB82" s="292"/>
      <c r="CC82" s="292">
        <v>3</v>
      </c>
      <c r="CD82" s="292"/>
      <c r="CE82" s="292"/>
      <c r="CF82" s="292">
        <v>4</v>
      </c>
      <c r="CG82" s="292"/>
      <c r="CH82" s="292"/>
      <c r="CI82" s="106"/>
      <c r="CJ82" s="170" t="s">
        <v>1</v>
      </c>
      <c r="CK82" s="170" t="s">
        <v>2</v>
      </c>
      <c r="CL82" s="170" t="s">
        <v>3</v>
      </c>
    </row>
    <row r="83" spans="1:90" ht="14.4">
      <c r="A83" s="23">
        <v>1</v>
      </c>
      <c r="B83" s="24" t="e">
        <v>#VALUE!</v>
      </c>
      <c r="C83" s="25">
        <v>1</v>
      </c>
      <c r="D83" s="25">
        <v>3</v>
      </c>
      <c r="E83" s="26">
        <v>11</v>
      </c>
      <c r="F83" s="27">
        <v>8</v>
      </c>
      <c r="G83" s="28">
        <v>-1</v>
      </c>
      <c r="H83" s="29">
        <v>11</v>
      </c>
      <c r="I83" s="26">
        <v>11</v>
      </c>
      <c r="J83" s="27">
        <v>8</v>
      </c>
      <c r="K83" s="28">
        <v>-7</v>
      </c>
      <c r="L83" s="29">
        <v>11</v>
      </c>
      <c r="M83" s="26">
        <v>11</v>
      </c>
      <c r="N83" s="27">
        <v>2</v>
      </c>
      <c r="O83" s="28"/>
      <c r="P83" s="29"/>
      <c r="Q83" s="26"/>
      <c r="R83" s="27"/>
      <c r="S83" s="30">
        <f t="shared" ref="S83:S88" si="232">IF(E83="wo",0,IF(F83="wo",1,IF(E83&gt;F83,1,0)))</f>
        <v>1</v>
      </c>
      <c r="T83" s="30">
        <f t="shared" ref="T83:T88" si="233">IF(E83="wo",1,IF(F83="wo",0,IF(F83&gt;E83,1,0)))</f>
        <v>0</v>
      </c>
      <c r="U83" s="30">
        <f t="shared" ref="U83:U88" si="234">IF(G83="wo",0,IF(H83="wo",1,IF(G83&gt;H83,1,0)))</f>
        <v>0</v>
      </c>
      <c r="V83" s="30">
        <f t="shared" ref="V83:V88" si="235">IF(G83="wo",1,IF(H83="wo",0,IF(H83&gt;G83,1,0)))</f>
        <v>1</v>
      </c>
      <c r="W83" s="30">
        <f t="shared" ref="W83:W88" si="236">IF(I83="wo",0,IF(J83="wo",1,IF(I83&gt;J83,1,0)))</f>
        <v>1</v>
      </c>
      <c r="X83" s="30">
        <f t="shared" ref="X83:X88" si="237">IF(I83="wo",1,IF(J83="wo",0,IF(J83&gt;I83,1,0)))</f>
        <v>0</v>
      </c>
      <c r="Y83" s="30">
        <f t="shared" ref="Y83:Y88" si="238">IF(K83="wo",0,IF(L83="wo",1,IF(K83&gt;L83,1,0)))</f>
        <v>0</v>
      </c>
      <c r="Z83" s="30">
        <f t="shared" ref="Z83:Z88" si="239">IF(K83="wo",1,IF(L83="wo",0,IF(L83&gt;K83,1,0)))</f>
        <v>1</v>
      </c>
      <c r="AA83" s="30">
        <f t="shared" ref="AA83:AA88" si="240">IF(M83="wo",0,IF(N83="wo",1,IF(M83&gt;N83,1,0)))</f>
        <v>1</v>
      </c>
      <c r="AB83" s="30">
        <f t="shared" ref="AB83:AB88" si="241">IF(M83="wo",1,IF(N83="wo",0,IF(N83&gt;M83,1,0)))</f>
        <v>0</v>
      </c>
      <c r="AC83" s="30">
        <f t="shared" ref="AC83:AC88" si="242">IF(O83="wo",0,IF(P83="wo",1,IF(O83&gt;P83,1,0)))</f>
        <v>0</v>
      </c>
      <c r="AD83" s="30">
        <f t="shared" ref="AD83:AD88" si="243">IF(O83="wo",1,IF(P83="wo",0,IF(P83&gt;O83,1,0)))</f>
        <v>0</v>
      </c>
      <c r="AE83" s="30">
        <f t="shared" ref="AE83:AE88" si="244">IF(Q83="wo",0,IF(R83="wo",1,IF(Q83&gt;R83,1,0)))</f>
        <v>0</v>
      </c>
      <c r="AF83" s="30">
        <f t="shared" ref="AF83:AF88" si="245">IF(Q83="wo",1,IF(R83="wo",0,IF(R83&gt;Q83,1,0)))</f>
        <v>0</v>
      </c>
      <c r="AG83" s="31">
        <f t="shared" ref="AG83:AH88" si="246">IF(E83="wo","wo",+S83+U83+W83+Y83+AA83+AC83+AE83)</f>
        <v>3</v>
      </c>
      <c r="AH83" s="31">
        <f t="shared" si="246"/>
        <v>2</v>
      </c>
      <c r="AI83" s="32">
        <f t="shared" ref="AI83:AI88" si="247">IF(E83="",0,IF(E83="wo",0,IF(F83="wo",2,IF(AG83=AH83,0,IF(AG83&gt;AH83,2,1)))))</f>
        <v>2</v>
      </c>
      <c r="AJ83" s="32">
        <f t="shared" ref="AJ83:AJ88" si="248">IF(F83="",0,IF(F83="wo",0,IF(E83="wo",2,IF(AH83=AG83,0,IF(AH83&gt;AG83,2,1)))))</f>
        <v>1</v>
      </c>
      <c r="AK83" s="33">
        <f t="shared" ref="AK83:AK88" si="249">IF(E83="","",IF(E83="wo",0,IF(F83="wo",0,IF(E83=F83,"ERROR",IF(E83&gt;F83,F83,-1*E83)))))</f>
        <v>8</v>
      </c>
      <c r="AL83" s="33">
        <f t="shared" ref="AL83:AL88" si="250">IF(G83="","",IF(G83="wo",0,IF(H83="wo",0,IF(G83=H83,"ERROR",IF(G83&gt;H83,H83,-1*G83)))))</f>
        <v>1</v>
      </c>
      <c r="AM83" s="33">
        <f t="shared" ref="AM83:AM88" si="251">IF(I83="","",IF(I83="wo",0,IF(J83="wo",0,IF(I83=J83,"ERROR",IF(I83&gt;J83,J83,-1*I83)))))</f>
        <v>8</v>
      </c>
      <c r="AN83" s="33">
        <f t="shared" ref="AN83:AN88" si="252">IF(K83="","",IF(K83="wo",0,IF(L83="wo",0,IF(K83=L83,"ERROR",IF(K83&gt;L83,L83,-1*K83)))))</f>
        <v>7</v>
      </c>
      <c r="AO83" s="33">
        <f t="shared" ref="AO83:AO88" si="253">IF(M83="","",IF(M83="wo",0,IF(N83="wo",0,IF(M83=N83,"ERROR",IF(M83&gt;N83,N83,-1*M83)))))</f>
        <v>2</v>
      </c>
      <c r="AP83" s="33" t="str">
        <f t="shared" ref="AP83:AP88" si="254">IF(O83="","",IF(O83="wo",0,IF(P83="wo",0,IF(O83=P83,"ERROR",IF(O83&gt;P83,P83,-1*O83)))))</f>
        <v/>
      </c>
      <c r="AQ83" s="33" t="str">
        <f t="shared" ref="AQ83:AQ88" si="255">IF(Q83="","",IF(Q83="wo",0,IF(R83="wo",0,IF(Q83=R83,"ERROR",IF(Q83&gt;R83,R83,-1*Q83)))))</f>
        <v/>
      </c>
      <c r="AR83" s="34" t="str">
        <f t="shared" ref="AR83:AR88" si="256">CONCATENATE(AG83," - ",AH83)</f>
        <v>3 - 2</v>
      </c>
      <c r="AS83" s="35" t="str">
        <f t="shared" ref="AS83:AS88" si="257">IF(E83="","",(IF(K83="",AK83&amp;","&amp;AL83&amp;","&amp;AM83,IF(M83="",AK83&amp;","&amp;AL83&amp;","&amp;AM83&amp;","&amp;AN83,IF(O83="",AK83&amp;","&amp;AL83&amp;","&amp;AM83&amp;","&amp;AN83&amp;","&amp;AO83,IF(Q83="",AK83&amp;","&amp;AL83&amp;","&amp;AM83&amp;","&amp;AN83&amp;","&amp;AO83&amp;","&amp;AP83,AK83&amp;","&amp;AL83&amp;","&amp;AM83&amp;","&amp;AN83&amp;","&amp;AO83&amp;","&amp;AP83&amp;","&amp;AQ83))))))</f>
        <v>8,1,8,7,2</v>
      </c>
      <c r="AT83" s="32">
        <f t="shared" ref="AT83:AT88" si="258">IF(F83="",0,IF(F83="wo",0,IF(E83="wo",2,IF(AH83=AG83,0,IF(AH83&gt;AG83,2,1)))))</f>
        <v>1</v>
      </c>
      <c r="AU83" s="32">
        <f t="shared" ref="AU83:AU88" si="259">IF(E83="",0,IF(E83="wo",0,IF(F83="wo",2,IF(AG83=AH83,0,IF(AG83&gt;AH83,2,1)))))</f>
        <v>2</v>
      </c>
      <c r="AV83" s="33">
        <f t="shared" ref="AV83:AV88" si="260">IF(F83="","",IF(F83="wo",0,IF(E83="wo",0,IF(F83=E83,"ERROR",IF(F83&gt;E83,E83,-1*F83)))))</f>
        <v>-8</v>
      </c>
      <c r="AW83" s="33">
        <f t="shared" ref="AW83:AW88" si="261">IF(H83="","",IF(H83="wo",0,IF(G83="wo",0,IF(H83=G83,"ERROR",IF(H83&gt;G83,G83,-1*H83)))))</f>
        <v>-1</v>
      </c>
      <c r="AX83" s="33">
        <f t="shared" ref="AX83:AX88" si="262">IF(J83="","",IF(J83="wo",0,IF(I83="wo",0,IF(J83=I83,"ERROR",IF(J83&gt;I83,I83,-1*J83)))))</f>
        <v>-8</v>
      </c>
      <c r="AY83" s="33">
        <f t="shared" ref="AY83:AY88" si="263">IF(L83="","",IF(L83="wo",0,IF(K83="wo",0,IF(L83=K83,"ERROR",IF(L83&gt;K83,K83,-1*L83)))))</f>
        <v>-7</v>
      </c>
      <c r="AZ83" s="33">
        <f t="shared" ref="AZ83:AZ88" si="264">IF(N83="","",IF(N83="wo",0,IF(M83="wo",0,IF(N83=M83,"ERROR",IF(N83&gt;M83,M83,-1*N83)))))</f>
        <v>-2</v>
      </c>
      <c r="BA83" s="33" t="str">
        <f t="shared" ref="BA83:BA88" si="265">IF(P83="","",IF(P83="wo",0,IF(O83="wo",0,IF(P83=O83,"ERROR",IF(P83&gt;O83,O83,-1*P83)))))</f>
        <v/>
      </c>
      <c r="BB83" s="33" t="str">
        <f t="shared" ref="BB83:BB88" si="266">IF(R83="","",IF(R83="wo",0,IF(Q83="wo",0,IF(R83=Q83,"ERROR",IF(R83&gt;Q83,Q83,-1*R83)))))</f>
        <v/>
      </c>
      <c r="BC83" s="34" t="str">
        <f t="shared" ref="BC83:BC88" si="267">CONCATENATE(AH83," - ",AG83)</f>
        <v>2 - 3</v>
      </c>
      <c r="BD83" s="35" t="str">
        <f t="shared" ref="BD83:BD88" si="268">IF(E83="","",(IF(K83="",AV83&amp;", "&amp;AW83&amp;", "&amp;AX83,IF(M83="",AV83&amp;","&amp;AW83&amp;","&amp;AX83&amp;","&amp;AY83,IF(O83="",AV83&amp;","&amp;AW83&amp;","&amp;AX83&amp;","&amp;AY83&amp;","&amp;AZ83,IF(Q83="",AV83&amp;","&amp;AW83&amp;","&amp;AX83&amp;","&amp;AY83&amp;","&amp;AZ83&amp;","&amp;BA83,AV83&amp;","&amp;AW83&amp;","&amp;AX83&amp;","&amp;AY83&amp;","&amp;AZ83&amp;","&amp;BA83&amp;","&amp;BB83))))))</f>
        <v>-8,-1,-8,-7,-2</v>
      </c>
      <c r="BE83" s="36">
        <f>SUMIF(C83:C90,1,AI83:AI90)+SUMIF(D83:D90,1,AJ83:AJ90)</f>
        <v>5</v>
      </c>
      <c r="BF83" s="36">
        <f>IF(BE83&lt;&gt;0,RANK(BE83,BE83:BE89),"")</f>
        <v>1</v>
      </c>
      <c r="BG83" s="37" t="e">
        <f>SUMIF(A83:A86,C83,B83:B86)</f>
        <v>#VALUE!</v>
      </c>
      <c r="BH83" s="38" t="e">
        <f>SUMIF(A83:A86,D83,B83:B86)</f>
        <v>#VALUE!</v>
      </c>
      <c r="BI83" s="10">
        <f t="shared" ref="BI83:BI88" si="269">1+BI73</f>
        <v>3</v>
      </c>
      <c r="BJ83" s="11">
        <f>1*BJ78+1</f>
        <v>37</v>
      </c>
      <c r="BK83" s="39">
        <v>1</v>
      </c>
      <c r="BL83" s="62" t="str">
        <f t="shared" ref="BL83:BL84" si="270">CONCATENATE(C83," ","-"," ",D83)</f>
        <v>1 - 3</v>
      </c>
      <c r="BM83" s="40"/>
      <c r="BN83" s="41"/>
      <c r="BO83" s="42"/>
      <c r="BP83" s="280">
        <v>1</v>
      </c>
      <c r="BQ83" s="281" t="e">
        <f>B83</f>
        <v>#VALUE!</v>
      </c>
      <c r="BR83" s="262" t="s">
        <v>63</v>
      </c>
      <c r="BS83" s="263"/>
      <c r="BT83" s="264"/>
      <c r="BU83" s="101" t="e">
        <v>#VALUE!</v>
      </c>
      <c r="BV83" s="295" t="e">
        <v>#VALUE!</v>
      </c>
      <c r="BW83" s="287"/>
      <c r="BX83" s="287"/>
      <c r="BY83" s="287"/>
      <c r="BZ83" s="98"/>
      <c r="CA83" s="94">
        <f>IF(AG85&lt;AH85,AI85,IF(AH85&lt;AG85,AI85," "))</f>
        <v>1</v>
      </c>
      <c r="CB83" s="95"/>
      <c r="CC83" s="100"/>
      <c r="CD83" s="48">
        <f>IF(AG83&lt;AH83,AI83,IF(AH83&lt;AG83,AI83," "))</f>
        <v>2</v>
      </c>
      <c r="CE83" s="100"/>
      <c r="CF83" s="96"/>
      <c r="CG83" s="94">
        <f>IF(AG87&lt;AH87,AI87,IF(AH87&lt;AG87,AI87," "))</f>
        <v>2</v>
      </c>
      <c r="CH83" s="95"/>
      <c r="CI83" s="107"/>
      <c r="CJ83" s="296">
        <f>BE83</f>
        <v>5</v>
      </c>
      <c r="CK83" s="293"/>
      <c r="CL83" s="294">
        <v>9</v>
      </c>
    </row>
    <row r="84" spans="1:90" ht="14.4">
      <c r="A84" s="23">
        <v>2</v>
      </c>
      <c r="B84" s="24" t="e">
        <v>#VALUE!</v>
      </c>
      <c r="C84" s="25">
        <v>2</v>
      </c>
      <c r="D84" s="25">
        <v>4</v>
      </c>
      <c r="E84" s="26">
        <v>11</v>
      </c>
      <c r="F84" s="27">
        <v>5</v>
      </c>
      <c r="G84" s="28">
        <v>11</v>
      </c>
      <c r="H84" s="29">
        <v>6</v>
      </c>
      <c r="I84" s="26">
        <v>-9</v>
      </c>
      <c r="J84" s="27">
        <v>11</v>
      </c>
      <c r="K84" s="28">
        <v>-6</v>
      </c>
      <c r="L84" s="29">
        <v>11</v>
      </c>
      <c r="M84" s="26">
        <v>-12</v>
      </c>
      <c r="N84" s="27">
        <v>14</v>
      </c>
      <c r="O84" s="28"/>
      <c r="P84" s="29"/>
      <c r="Q84" s="26"/>
      <c r="R84" s="27"/>
      <c r="S84" s="30">
        <f t="shared" si="232"/>
        <v>1</v>
      </c>
      <c r="T84" s="30">
        <f t="shared" si="233"/>
        <v>0</v>
      </c>
      <c r="U84" s="30">
        <f t="shared" si="234"/>
        <v>1</v>
      </c>
      <c r="V84" s="30">
        <f t="shared" si="235"/>
        <v>0</v>
      </c>
      <c r="W84" s="30">
        <f t="shared" si="236"/>
        <v>0</v>
      </c>
      <c r="X84" s="30">
        <f t="shared" si="237"/>
        <v>1</v>
      </c>
      <c r="Y84" s="30">
        <f t="shared" si="238"/>
        <v>0</v>
      </c>
      <c r="Z84" s="30">
        <f t="shared" si="239"/>
        <v>1</v>
      </c>
      <c r="AA84" s="30">
        <f t="shared" si="240"/>
        <v>0</v>
      </c>
      <c r="AB84" s="30">
        <f t="shared" si="241"/>
        <v>1</v>
      </c>
      <c r="AC84" s="30">
        <f t="shared" si="242"/>
        <v>0</v>
      </c>
      <c r="AD84" s="30">
        <f t="shared" si="243"/>
        <v>0</v>
      </c>
      <c r="AE84" s="30">
        <f t="shared" si="244"/>
        <v>0</v>
      </c>
      <c r="AF84" s="30">
        <f t="shared" si="245"/>
        <v>0</v>
      </c>
      <c r="AG84" s="31">
        <f t="shared" si="246"/>
        <v>2</v>
      </c>
      <c r="AH84" s="31">
        <f t="shared" si="246"/>
        <v>3</v>
      </c>
      <c r="AI84" s="32">
        <f t="shared" si="247"/>
        <v>1</v>
      </c>
      <c r="AJ84" s="32">
        <f t="shared" si="248"/>
        <v>2</v>
      </c>
      <c r="AK84" s="33">
        <f t="shared" si="249"/>
        <v>5</v>
      </c>
      <c r="AL84" s="33">
        <f t="shared" si="250"/>
        <v>6</v>
      </c>
      <c r="AM84" s="33">
        <f t="shared" si="251"/>
        <v>9</v>
      </c>
      <c r="AN84" s="33">
        <f t="shared" si="252"/>
        <v>6</v>
      </c>
      <c r="AO84" s="33">
        <f t="shared" si="253"/>
        <v>12</v>
      </c>
      <c r="AP84" s="33" t="str">
        <f t="shared" si="254"/>
        <v/>
      </c>
      <c r="AQ84" s="33" t="str">
        <f t="shared" si="255"/>
        <v/>
      </c>
      <c r="AR84" s="34" t="str">
        <f t="shared" si="256"/>
        <v>2 - 3</v>
      </c>
      <c r="AS84" s="35" t="str">
        <f t="shared" si="257"/>
        <v>5,6,9,6,12</v>
      </c>
      <c r="AT84" s="32">
        <f t="shared" si="258"/>
        <v>2</v>
      </c>
      <c r="AU84" s="32">
        <f t="shared" si="259"/>
        <v>1</v>
      </c>
      <c r="AV84" s="33">
        <f t="shared" si="260"/>
        <v>-5</v>
      </c>
      <c r="AW84" s="33">
        <f t="shared" si="261"/>
        <v>-6</v>
      </c>
      <c r="AX84" s="33">
        <f t="shared" si="262"/>
        <v>-9</v>
      </c>
      <c r="AY84" s="33">
        <f t="shared" si="263"/>
        <v>-6</v>
      </c>
      <c r="AZ84" s="33">
        <f t="shared" si="264"/>
        <v>-12</v>
      </c>
      <c r="BA84" s="33" t="str">
        <f t="shared" si="265"/>
        <v/>
      </c>
      <c r="BB84" s="33" t="str">
        <f t="shared" si="266"/>
        <v/>
      </c>
      <c r="BC84" s="34" t="str">
        <f t="shared" si="267"/>
        <v>3 - 2</v>
      </c>
      <c r="BD84" s="35" t="str">
        <f t="shared" si="268"/>
        <v>-5,-6,-9,-6,-12</v>
      </c>
      <c r="BE84" s="44"/>
      <c r="BF84" s="44"/>
      <c r="BG84" s="37" t="e">
        <f>SUMIF(A83:A86,C84,B83:B86)</f>
        <v>#VALUE!</v>
      </c>
      <c r="BH84" s="38" t="e">
        <f>SUMIF(A83:A86,D84,B83:B86)</f>
        <v>#VALUE!</v>
      </c>
      <c r="BI84" s="10">
        <f t="shared" si="269"/>
        <v>3</v>
      </c>
      <c r="BJ84" s="11">
        <f>1+BJ83</f>
        <v>38</v>
      </c>
      <c r="BK84" s="39">
        <v>1</v>
      </c>
      <c r="BL84" s="62" t="str">
        <f t="shared" si="270"/>
        <v>2 - 4</v>
      </c>
      <c r="BM84" s="40"/>
      <c r="BN84" s="41"/>
      <c r="BO84" s="42"/>
      <c r="BP84" s="280"/>
      <c r="BQ84" s="274"/>
      <c r="BR84" s="253" t="s">
        <v>64</v>
      </c>
      <c r="BS84" s="254"/>
      <c r="BT84" s="255"/>
      <c r="BU84" s="45" t="e">
        <v>#VALUE!</v>
      </c>
      <c r="BV84" s="279"/>
      <c r="BW84" s="287"/>
      <c r="BX84" s="287"/>
      <c r="BY84" s="287"/>
      <c r="BZ84" s="256" t="str">
        <f>IF(AI85&lt;AJ85,AR85,IF(AJ85&lt;AI85,AS85," "))</f>
        <v>0 - 3</v>
      </c>
      <c r="CA84" s="257"/>
      <c r="CB84" s="258"/>
      <c r="CC84" s="277" t="str">
        <f>IF(AI83&lt;AJ83,AR83,IF(AJ83&lt;AI83,AS83," "))</f>
        <v>8,1,8,7,2</v>
      </c>
      <c r="CD84" s="277"/>
      <c r="CE84" s="277"/>
      <c r="CF84" s="256" t="str">
        <f>IF(AI87&lt;AJ87,AR87,IF(AJ87&lt;AI87,AS87," "))</f>
        <v>12,-12,8,8</v>
      </c>
      <c r="CG84" s="257"/>
      <c r="CH84" s="258"/>
      <c r="CI84" s="108"/>
      <c r="CJ84" s="273"/>
      <c r="CK84" s="251"/>
      <c r="CL84" s="252"/>
    </row>
    <row r="85" spans="1:90" ht="14.4">
      <c r="A85" s="23">
        <v>3</v>
      </c>
      <c r="B85" s="24" t="e">
        <v>#VALUE!</v>
      </c>
      <c r="C85" s="25">
        <v>1</v>
      </c>
      <c r="D85" s="25">
        <v>2</v>
      </c>
      <c r="E85" s="26">
        <v>4</v>
      </c>
      <c r="F85" s="27">
        <v>11</v>
      </c>
      <c r="G85" s="28">
        <v>8</v>
      </c>
      <c r="H85" s="29">
        <v>11</v>
      </c>
      <c r="I85" s="26">
        <v>9</v>
      </c>
      <c r="J85" s="27">
        <v>11</v>
      </c>
      <c r="K85" s="28"/>
      <c r="L85" s="29"/>
      <c r="M85" s="26"/>
      <c r="N85" s="27"/>
      <c r="O85" s="28"/>
      <c r="P85" s="29"/>
      <c r="Q85" s="26"/>
      <c r="R85" s="27"/>
      <c r="S85" s="30">
        <f t="shared" si="232"/>
        <v>0</v>
      </c>
      <c r="T85" s="30">
        <f t="shared" si="233"/>
        <v>1</v>
      </c>
      <c r="U85" s="30">
        <f t="shared" si="234"/>
        <v>0</v>
      </c>
      <c r="V85" s="30">
        <f t="shared" si="235"/>
        <v>1</v>
      </c>
      <c r="W85" s="30">
        <f t="shared" si="236"/>
        <v>0</v>
      </c>
      <c r="X85" s="30">
        <f t="shared" si="237"/>
        <v>1</v>
      </c>
      <c r="Y85" s="30">
        <f t="shared" si="238"/>
        <v>0</v>
      </c>
      <c r="Z85" s="30">
        <f t="shared" si="239"/>
        <v>0</v>
      </c>
      <c r="AA85" s="30">
        <f t="shared" si="240"/>
        <v>0</v>
      </c>
      <c r="AB85" s="30">
        <f t="shared" si="241"/>
        <v>0</v>
      </c>
      <c r="AC85" s="30">
        <f t="shared" si="242"/>
        <v>0</v>
      </c>
      <c r="AD85" s="30">
        <f t="shared" si="243"/>
        <v>0</v>
      </c>
      <c r="AE85" s="30">
        <f t="shared" si="244"/>
        <v>0</v>
      </c>
      <c r="AF85" s="30">
        <f t="shared" si="245"/>
        <v>0</v>
      </c>
      <c r="AG85" s="31">
        <f t="shared" si="246"/>
        <v>0</v>
      </c>
      <c r="AH85" s="31">
        <f t="shared" si="246"/>
        <v>3</v>
      </c>
      <c r="AI85" s="32">
        <f t="shared" si="247"/>
        <v>1</v>
      </c>
      <c r="AJ85" s="32">
        <f t="shared" si="248"/>
        <v>2</v>
      </c>
      <c r="AK85" s="33">
        <f t="shared" si="249"/>
        <v>-4</v>
      </c>
      <c r="AL85" s="33">
        <f t="shared" si="250"/>
        <v>-8</v>
      </c>
      <c r="AM85" s="33">
        <f t="shared" si="251"/>
        <v>-9</v>
      </c>
      <c r="AN85" s="33" t="str">
        <f t="shared" si="252"/>
        <v/>
      </c>
      <c r="AO85" s="33" t="str">
        <f t="shared" si="253"/>
        <v/>
      </c>
      <c r="AP85" s="33" t="str">
        <f t="shared" si="254"/>
        <v/>
      </c>
      <c r="AQ85" s="33" t="str">
        <f t="shared" si="255"/>
        <v/>
      </c>
      <c r="AR85" s="34" t="str">
        <f t="shared" si="256"/>
        <v>0 - 3</v>
      </c>
      <c r="AS85" s="35" t="str">
        <f t="shared" si="257"/>
        <v>-4,-8,-9</v>
      </c>
      <c r="AT85" s="32">
        <f t="shared" si="258"/>
        <v>2</v>
      </c>
      <c r="AU85" s="32">
        <f t="shared" si="259"/>
        <v>1</v>
      </c>
      <c r="AV85" s="33">
        <f t="shared" si="260"/>
        <v>4</v>
      </c>
      <c r="AW85" s="33">
        <f t="shared" si="261"/>
        <v>8</v>
      </c>
      <c r="AX85" s="33">
        <f t="shared" si="262"/>
        <v>9</v>
      </c>
      <c r="AY85" s="33" t="str">
        <f t="shared" si="263"/>
        <v/>
      </c>
      <c r="AZ85" s="33" t="str">
        <f t="shared" si="264"/>
        <v/>
      </c>
      <c r="BA85" s="33" t="str">
        <f t="shared" si="265"/>
        <v/>
      </c>
      <c r="BB85" s="33" t="str">
        <f t="shared" si="266"/>
        <v/>
      </c>
      <c r="BC85" s="34" t="str">
        <f t="shared" si="267"/>
        <v>3 - 0</v>
      </c>
      <c r="BD85" s="35" t="str">
        <f t="shared" si="268"/>
        <v>4, 8, 9</v>
      </c>
      <c r="BE85" s="36">
        <f>SUMIF(C83:C90,2,AI83:AI90)+SUMIF(D83:D90,2,AJ83:AJ90)</f>
        <v>4</v>
      </c>
      <c r="BF85" s="36">
        <f>IF(BE85&lt;&gt;0,RANK(BE85,BE83:BE89),"")</f>
        <v>3</v>
      </c>
      <c r="BG85" s="37" t="e">
        <f>SUMIF(A83:A86,C85,B83:B86)</f>
        <v>#VALUE!</v>
      </c>
      <c r="BH85" s="38" t="e">
        <f>SUMIF(A83:A86,D85,B83:B86)</f>
        <v>#VALUE!</v>
      </c>
      <c r="BI85" s="10">
        <f t="shared" si="269"/>
        <v>3</v>
      </c>
      <c r="BJ85" s="11">
        <f>1+BJ84</f>
        <v>39</v>
      </c>
      <c r="BK85" s="39">
        <v>2</v>
      </c>
      <c r="BL85" s="63" t="s">
        <v>23</v>
      </c>
      <c r="BM85" s="40" t="s">
        <v>135</v>
      </c>
      <c r="BN85" s="46" t="s">
        <v>226</v>
      </c>
      <c r="BO85" s="47">
        <v>1</v>
      </c>
      <c r="BP85" s="259">
        <v>2</v>
      </c>
      <c r="BQ85" s="260" t="e">
        <f>B84</f>
        <v>#VALUE!</v>
      </c>
      <c r="BR85" s="262" t="s">
        <v>140</v>
      </c>
      <c r="BS85" s="263"/>
      <c r="BT85" s="264"/>
      <c r="BU85" s="43" t="e">
        <v>#VALUE!</v>
      </c>
      <c r="BV85" s="265" t="e">
        <v>#VALUE!</v>
      </c>
      <c r="BW85" s="93"/>
      <c r="BX85" s="94">
        <f>IF(AG85&lt;AH85,AT85,IF(AH85&lt;AG85,AT85," "))</f>
        <v>2</v>
      </c>
      <c r="BY85" s="95"/>
      <c r="BZ85" s="267"/>
      <c r="CA85" s="268"/>
      <c r="CB85" s="269"/>
      <c r="CC85" s="96"/>
      <c r="CD85" s="94">
        <f>IF(AG88&lt;AH88,AI88,IF(AH88&lt;AG88,AI88," "))</f>
        <v>1</v>
      </c>
      <c r="CE85" s="95"/>
      <c r="CF85" s="98"/>
      <c r="CG85" s="94">
        <f>IF(AG84&lt;AH84,AI84,IF(AH84&lt;AG84,AI84," "))</f>
        <v>1</v>
      </c>
      <c r="CH85" s="95"/>
      <c r="CI85" s="107"/>
      <c r="CJ85" s="273">
        <f>BE85</f>
        <v>4</v>
      </c>
      <c r="CK85" s="251"/>
      <c r="CL85" s="252">
        <v>12</v>
      </c>
    </row>
    <row r="86" spans="1:90" ht="14.4">
      <c r="A86" s="23">
        <v>4</v>
      </c>
      <c r="B86" s="24" t="e">
        <v>#VALUE!</v>
      </c>
      <c r="C86" s="25">
        <v>3</v>
      </c>
      <c r="D86" s="25">
        <v>4</v>
      </c>
      <c r="E86" s="26">
        <v>9</v>
      </c>
      <c r="F86" s="27">
        <v>11</v>
      </c>
      <c r="G86" s="28">
        <v>4</v>
      </c>
      <c r="H86" s="29">
        <v>11</v>
      </c>
      <c r="I86" s="26">
        <v>8</v>
      </c>
      <c r="J86" s="27">
        <v>11</v>
      </c>
      <c r="K86" s="28"/>
      <c r="L86" s="29"/>
      <c r="M86" s="26"/>
      <c r="N86" s="27"/>
      <c r="O86" s="28"/>
      <c r="P86" s="29"/>
      <c r="Q86" s="26"/>
      <c r="R86" s="27"/>
      <c r="S86" s="30">
        <f t="shared" si="232"/>
        <v>0</v>
      </c>
      <c r="T86" s="30">
        <f t="shared" si="233"/>
        <v>1</v>
      </c>
      <c r="U86" s="30">
        <f t="shared" si="234"/>
        <v>0</v>
      </c>
      <c r="V86" s="30">
        <f t="shared" si="235"/>
        <v>1</v>
      </c>
      <c r="W86" s="30">
        <f t="shared" si="236"/>
        <v>0</v>
      </c>
      <c r="X86" s="30">
        <f t="shared" si="237"/>
        <v>1</v>
      </c>
      <c r="Y86" s="30">
        <f t="shared" si="238"/>
        <v>0</v>
      </c>
      <c r="Z86" s="30">
        <f t="shared" si="239"/>
        <v>0</v>
      </c>
      <c r="AA86" s="30">
        <f t="shared" si="240"/>
        <v>0</v>
      </c>
      <c r="AB86" s="30">
        <f t="shared" si="241"/>
        <v>0</v>
      </c>
      <c r="AC86" s="30">
        <f t="shared" si="242"/>
        <v>0</v>
      </c>
      <c r="AD86" s="30">
        <f t="shared" si="243"/>
        <v>0</v>
      </c>
      <c r="AE86" s="30">
        <f t="shared" si="244"/>
        <v>0</v>
      </c>
      <c r="AF86" s="30">
        <f t="shared" si="245"/>
        <v>0</v>
      </c>
      <c r="AG86" s="31">
        <f t="shared" si="246"/>
        <v>0</v>
      </c>
      <c r="AH86" s="31">
        <f t="shared" si="246"/>
        <v>3</v>
      </c>
      <c r="AI86" s="32">
        <f t="shared" si="247"/>
        <v>1</v>
      </c>
      <c r="AJ86" s="32">
        <f t="shared" si="248"/>
        <v>2</v>
      </c>
      <c r="AK86" s="33">
        <f t="shared" si="249"/>
        <v>-9</v>
      </c>
      <c r="AL86" s="33">
        <f t="shared" si="250"/>
        <v>-4</v>
      </c>
      <c r="AM86" s="33">
        <f t="shared" si="251"/>
        <v>-8</v>
      </c>
      <c r="AN86" s="33" t="str">
        <f t="shared" si="252"/>
        <v/>
      </c>
      <c r="AO86" s="33" t="str">
        <f t="shared" si="253"/>
        <v/>
      </c>
      <c r="AP86" s="33" t="str">
        <f t="shared" si="254"/>
        <v/>
      </c>
      <c r="AQ86" s="33" t="str">
        <f t="shared" si="255"/>
        <v/>
      </c>
      <c r="AR86" s="34" t="str">
        <f t="shared" si="256"/>
        <v>0 - 3</v>
      </c>
      <c r="AS86" s="35" t="str">
        <f t="shared" si="257"/>
        <v>-9,-4,-8</v>
      </c>
      <c r="AT86" s="32">
        <f t="shared" si="258"/>
        <v>2</v>
      </c>
      <c r="AU86" s="32">
        <f t="shared" si="259"/>
        <v>1</v>
      </c>
      <c r="AV86" s="33">
        <f t="shared" si="260"/>
        <v>9</v>
      </c>
      <c r="AW86" s="33">
        <f t="shared" si="261"/>
        <v>4</v>
      </c>
      <c r="AX86" s="33">
        <f t="shared" si="262"/>
        <v>8</v>
      </c>
      <c r="AY86" s="33" t="str">
        <f t="shared" si="263"/>
        <v/>
      </c>
      <c r="AZ86" s="33" t="str">
        <f t="shared" si="264"/>
        <v/>
      </c>
      <c r="BA86" s="33" t="str">
        <f t="shared" si="265"/>
        <v/>
      </c>
      <c r="BB86" s="33" t="str">
        <f t="shared" si="266"/>
        <v/>
      </c>
      <c r="BC86" s="34" t="str">
        <f t="shared" si="267"/>
        <v>3 - 0</v>
      </c>
      <c r="BD86" s="35" t="str">
        <f t="shared" si="268"/>
        <v>9, 4, 8</v>
      </c>
      <c r="BE86" s="44"/>
      <c r="BF86" s="44"/>
      <c r="BG86" s="37" t="e">
        <f>SUMIF(A83:A86,C86,B83:B86)</f>
        <v>#VALUE!</v>
      </c>
      <c r="BH86" s="38" t="e">
        <f>SUMIF(A83:A86,D86,B83:B86)</f>
        <v>#VALUE!</v>
      </c>
      <c r="BI86" s="10">
        <f t="shared" si="269"/>
        <v>3</v>
      </c>
      <c r="BJ86" s="11">
        <f>1+BJ85</f>
        <v>40</v>
      </c>
      <c r="BK86" s="39">
        <v>2</v>
      </c>
      <c r="BL86" s="63" t="s">
        <v>24</v>
      </c>
      <c r="BM86" s="40" t="s">
        <v>135</v>
      </c>
      <c r="BN86" s="46" t="s">
        <v>227</v>
      </c>
      <c r="BO86" s="47">
        <v>1</v>
      </c>
      <c r="BP86" s="259"/>
      <c r="BQ86" s="274"/>
      <c r="BR86" s="253" t="s">
        <v>141</v>
      </c>
      <c r="BS86" s="254"/>
      <c r="BT86" s="255"/>
      <c r="BU86" s="45" t="e">
        <v>#VALUE!</v>
      </c>
      <c r="BV86" s="275"/>
      <c r="BW86" s="256" t="str">
        <f>IF(AI85&gt;AJ85,BC85,IF(AJ85&gt;AI85,BD85," "))</f>
        <v>4, 8, 9</v>
      </c>
      <c r="BX86" s="257"/>
      <c r="BY86" s="258"/>
      <c r="BZ86" s="270"/>
      <c r="CA86" s="271"/>
      <c r="CB86" s="272"/>
      <c r="CC86" s="256" t="str">
        <f>IF(AI88&lt;AJ88,AR88,IF(AJ88&lt;AI88,AS88," "))</f>
        <v>2 - 3</v>
      </c>
      <c r="CD86" s="257"/>
      <c r="CE86" s="258"/>
      <c r="CF86" s="256" t="str">
        <f>IF(AI84&lt;AJ84,AR84,IF(AJ84&lt;AI84,AS84," "))</f>
        <v>2 - 3</v>
      </c>
      <c r="CG86" s="257"/>
      <c r="CH86" s="258"/>
      <c r="CI86" s="108"/>
      <c r="CJ86" s="273"/>
      <c r="CK86" s="251"/>
      <c r="CL86" s="252"/>
    </row>
    <row r="87" spans="1:90" ht="14.4">
      <c r="A87" s="23">
        <v>5</v>
      </c>
      <c r="B87" s="49"/>
      <c r="C87" s="25">
        <v>1</v>
      </c>
      <c r="D87" s="25">
        <v>4</v>
      </c>
      <c r="E87" s="26">
        <v>14</v>
      </c>
      <c r="F87" s="27">
        <v>12</v>
      </c>
      <c r="G87" s="28">
        <v>12</v>
      </c>
      <c r="H87" s="29">
        <v>14</v>
      </c>
      <c r="I87" s="26">
        <v>11</v>
      </c>
      <c r="J87" s="27">
        <v>8</v>
      </c>
      <c r="K87" s="28">
        <v>11</v>
      </c>
      <c r="L87" s="29">
        <v>8</v>
      </c>
      <c r="M87" s="26"/>
      <c r="N87" s="27"/>
      <c r="O87" s="28"/>
      <c r="P87" s="29"/>
      <c r="Q87" s="26"/>
      <c r="R87" s="27"/>
      <c r="S87" s="30">
        <f t="shared" si="232"/>
        <v>1</v>
      </c>
      <c r="T87" s="30">
        <f t="shared" si="233"/>
        <v>0</v>
      </c>
      <c r="U87" s="30">
        <f t="shared" si="234"/>
        <v>0</v>
      </c>
      <c r="V87" s="30">
        <f t="shared" si="235"/>
        <v>1</v>
      </c>
      <c r="W87" s="30">
        <f t="shared" si="236"/>
        <v>1</v>
      </c>
      <c r="X87" s="30">
        <f t="shared" si="237"/>
        <v>0</v>
      </c>
      <c r="Y87" s="30">
        <f t="shared" si="238"/>
        <v>1</v>
      </c>
      <c r="Z87" s="30">
        <f t="shared" si="239"/>
        <v>0</v>
      </c>
      <c r="AA87" s="30">
        <f t="shared" si="240"/>
        <v>0</v>
      </c>
      <c r="AB87" s="30">
        <f t="shared" si="241"/>
        <v>0</v>
      </c>
      <c r="AC87" s="30">
        <f t="shared" si="242"/>
        <v>0</v>
      </c>
      <c r="AD87" s="30">
        <f t="shared" si="243"/>
        <v>0</v>
      </c>
      <c r="AE87" s="30">
        <f t="shared" si="244"/>
        <v>0</v>
      </c>
      <c r="AF87" s="30">
        <f t="shared" si="245"/>
        <v>0</v>
      </c>
      <c r="AG87" s="31">
        <f t="shared" si="246"/>
        <v>3</v>
      </c>
      <c r="AH87" s="31">
        <f t="shared" si="246"/>
        <v>1</v>
      </c>
      <c r="AI87" s="32">
        <f t="shared" si="247"/>
        <v>2</v>
      </c>
      <c r="AJ87" s="32">
        <f t="shared" si="248"/>
        <v>1</v>
      </c>
      <c r="AK87" s="33">
        <f t="shared" si="249"/>
        <v>12</v>
      </c>
      <c r="AL87" s="33">
        <f t="shared" si="250"/>
        <v>-12</v>
      </c>
      <c r="AM87" s="33">
        <f t="shared" si="251"/>
        <v>8</v>
      </c>
      <c r="AN87" s="33">
        <f t="shared" si="252"/>
        <v>8</v>
      </c>
      <c r="AO87" s="33" t="str">
        <f t="shared" si="253"/>
        <v/>
      </c>
      <c r="AP87" s="33" t="str">
        <f t="shared" si="254"/>
        <v/>
      </c>
      <c r="AQ87" s="33" t="str">
        <f t="shared" si="255"/>
        <v/>
      </c>
      <c r="AR87" s="34" t="str">
        <f t="shared" si="256"/>
        <v>3 - 1</v>
      </c>
      <c r="AS87" s="35" t="str">
        <f t="shared" si="257"/>
        <v>12,-12,8,8</v>
      </c>
      <c r="AT87" s="32">
        <f t="shared" si="258"/>
        <v>1</v>
      </c>
      <c r="AU87" s="32">
        <f t="shared" si="259"/>
        <v>2</v>
      </c>
      <c r="AV87" s="33">
        <f t="shared" si="260"/>
        <v>-12</v>
      </c>
      <c r="AW87" s="33">
        <f t="shared" si="261"/>
        <v>12</v>
      </c>
      <c r="AX87" s="33">
        <f t="shared" si="262"/>
        <v>-8</v>
      </c>
      <c r="AY87" s="33">
        <f t="shared" si="263"/>
        <v>-8</v>
      </c>
      <c r="AZ87" s="33" t="str">
        <f t="shared" si="264"/>
        <v/>
      </c>
      <c r="BA87" s="33" t="str">
        <f t="shared" si="265"/>
        <v/>
      </c>
      <c r="BB87" s="33" t="str">
        <f t="shared" si="266"/>
        <v/>
      </c>
      <c r="BC87" s="34" t="str">
        <f t="shared" si="267"/>
        <v>1 - 3</v>
      </c>
      <c r="BD87" s="35" t="str">
        <f t="shared" si="268"/>
        <v>-12,12,-8,-8</v>
      </c>
      <c r="BE87" s="36">
        <f>SUMIF(C83:C90,3,AI83:AI90)+SUMIF(D83:D90,3,AJ83:AJ90)</f>
        <v>4</v>
      </c>
      <c r="BF87" s="36">
        <f>IF(BE87&lt;&gt;0,RANK(BE87,BE83:BE89),"")</f>
        <v>3</v>
      </c>
      <c r="BG87" s="37" t="e">
        <f>SUMIF(A83:A86,C87,B83:B86)</f>
        <v>#VALUE!</v>
      </c>
      <c r="BH87" s="38" t="e">
        <f>SUMIF(A83:A86,D87,B83:B86)</f>
        <v>#VALUE!</v>
      </c>
      <c r="BI87" s="10">
        <f t="shared" si="269"/>
        <v>3</v>
      </c>
      <c r="BJ87" s="11">
        <f>1+BJ86</f>
        <v>41</v>
      </c>
      <c r="BK87" s="39">
        <v>3</v>
      </c>
      <c r="BL87" s="64" t="s">
        <v>25</v>
      </c>
      <c r="BM87" s="40" t="s">
        <v>135</v>
      </c>
      <c r="BN87" s="58" t="s">
        <v>33</v>
      </c>
      <c r="BO87" s="42">
        <v>1</v>
      </c>
      <c r="BP87" s="259">
        <v>3</v>
      </c>
      <c r="BQ87" s="260" t="e">
        <f>B85</f>
        <v>#VALUE!</v>
      </c>
      <c r="BR87" s="262" t="s">
        <v>179</v>
      </c>
      <c r="BS87" s="263"/>
      <c r="BT87" s="264"/>
      <c r="BU87" s="43" t="e">
        <v>#VALUE!</v>
      </c>
      <c r="BV87" s="278" t="e">
        <v>#VALUE!</v>
      </c>
      <c r="BW87" s="110"/>
      <c r="BX87" s="48">
        <f>IF(AG83&lt;AH83,AT83,IF(AH83&lt;AG83,AT83," "))</f>
        <v>1</v>
      </c>
      <c r="BY87" s="100"/>
      <c r="BZ87" s="96"/>
      <c r="CA87" s="94">
        <f>IF(AG88&lt;AH88,AT88,IF(AH88&lt;AG88,AT88," "))</f>
        <v>2</v>
      </c>
      <c r="CB87" s="95"/>
      <c r="CC87" s="287"/>
      <c r="CD87" s="287"/>
      <c r="CE87" s="287"/>
      <c r="CF87" s="98"/>
      <c r="CG87" s="94">
        <f>IF(AG86&lt;AH86,AI86,IF(AH86&lt;AG86,AI86," "))</f>
        <v>1</v>
      </c>
      <c r="CH87" s="95"/>
      <c r="CI87" s="107"/>
      <c r="CJ87" s="273">
        <f>BE87</f>
        <v>4</v>
      </c>
      <c r="CK87" s="251"/>
      <c r="CL87" s="252">
        <v>11</v>
      </c>
    </row>
    <row r="88" spans="1:90" ht="14.4">
      <c r="A88" s="23">
        <v>6</v>
      </c>
      <c r="C88" s="25">
        <v>2</v>
      </c>
      <c r="D88" s="25">
        <v>3</v>
      </c>
      <c r="E88" s="26">
        <v>9</v>
      </c>
      <c r="F88" s="27">
        <v>11</v>
      </c>
      <c r="G88" s="28">
        <v>7</v>
      </c>
      <c r="H88" s="29">
        <v>11</v>
      </c>
      <c r="I88" s="26">
        <v>12</v>
      </c>
      <c r="J88" s="27">
        <v>10</v>
      </c>
      <c r="K88" s="28">
        <v>11</v>
      </c>
      <c r="L88" s="29">
        <v>8</v>
      </c>
      <c r="M88" s="26">
        <v>6</v>
      </c>
      <c r="N88" s="27">
        <v>11</v>
      </c>
      <c r="O88" s="28"/>
      <c r="P88" s="29"/>
      <c r="Q88" s="26"/>
      <c r="R88" s="27"/>
      <c r="S88" s="30">
        <f t="shared" si="232"/>
        <v>0</v>
      </c>
      <c r="T88" s="30">
        <f t="shared" si="233"/>
        <v>1</v>
      </c>
      <c r="U88" s="30">
        <f t="shared" si="234"/>
        <v>0</v>
      </c>
      <c r="V88" s="30">
        <f t="shared" si="235"/>
        <v>1</v>
      </c>
      <c r="W88" s="30">
        <f t="shared" si="236"/>
        <v>1</v>
      </c>
      <c r="X88" s="30">
        <f t="shared" si="237"/>
        <v>0</v>
      </c>
      <c r="Y88" s="30">
        <f t="shared" si="238"/>
        <v>1</v>
      </c>
      <c r="Z88" s="30">
        <f t="shared" si="239"/>
        <v>0</v>
      </c>
      <c r="AA88" s="30">
        <f t="shared" si="240"/>
        <v>0</v>
      </c>
      <c r="AB88" s="30">
        <f t="shared" si="241"/>
        <v>1</v>
      </c>
      <c r="AC88" s="30">
        <f t="shared" si="242"/>
        <v>0</v>
      </c>
      <c r="AD88" s="30">
        <f t="shared" si="243"/>
        <v>0</v>
      </c>
      <c r="AE88" s="30">
        <f t="shared" si="244"/>
        <v>0</v>
      </c>
      <c r="AF88" s="30">
        <f t="shared" si="245"/>
        <v>0</v>
      </c>
      <c r="AG88" s="31">
        <f t="shared" si="246"/>
        <v>2</v>
      </c>
      <c r="AH88" s="31">
        <f t="shared" si="246"/>
        <v>3</v>
      </c>
      <c r="AI88" s="32">
        <f t="shared" si="247"/>
        <v>1</v>
      </c>
      <c r="AJ88" s="32">
        <f t="shared" si="248"/>
        <v>2</v>
      </c>
      <c r="AK88" s="33">
        <f t="shared" si="249"/>
        <v>-9</v>
      </c>
      <c r="AL88" s="33">
        <f t="shared" si="250"/>
        <v>-7</v>
      </c>
      <c r="AM88" s="33">
        <f t="shared" si="251"/>
        <v>10</v>
      </c>
      <c r="AN88" s="33">
        <f t="shared" si="252"/>
        <v>8</v>
      </c>
      <c r="AO88" s="33">
        <f t="shared" si="253"/>
        <v>-6</v>
      </c>
      <c r="AP88" s="33" t="str">
        <f t="shared" si="254"/>
        <v/>
      </c>
      <c r="AQ88" s="33" t="str">
        <f t="shared" si="255"/>
        <v/>
      </c>
      <c r="AR88" s="34" t="str">
        <f t="shared" si="256"/>
        <v>2 - 3</v>
      </c>
      <c r="AS88" s="35" t="str">
        <f t="shared" si="257"/>
        <v>-9,-7,10,8,-6</v>
      </c>
      <c r="AT88" s="32">
        <f t="shared" si="258"/>
        <v>2</v>
      </c>
      <c r="AU88" s="32">
        <f t="shared" si="259"/>
        <v>1</v>
      </c>
      <c r="AV88" s="33">
        <f t="shared" si="260"/>
        <v>9</v>
      </c>
      <c r="AW88" s="33">
        <f t="shared" si="261"/>
        <v>7</v>
      </c>
      <c r="AX88" s="33">
        <f t="shared" si="262"/>
        <v>-10</v>
      </c>
      <c r="AY88" s="33">
        <f t="shared" si="263"/>
        <v>-8</v>
      </c>
      <c r="AZ88" s="33">
        <f t="shared" si="264"/>
        <v>6</v>
      </c>
      <c r="BA88" s="33" t="str">
        <f t="shared" si="265"/>
        <v/>
      </c>
      <c r="BB88" s="33" t="str">
        <f t="shared" si="266"/>
        <v/>
      </c>
      <c r="BC88" s="34" t="str">
        <f t="shared" si="267"/>
        <v>3 - 2</v>
      </c>
      <c r="BD88" s="35" t="str">
        <f t="shared" si="268"/>
        <v>9,7,-10,-8,6</v>
      </c>
      <c r="BE88" s="44"/>
      <c r="BF88" s="44"/>
      <c r="BG88" s="37" t="e">
        <f>SUMIF(A83:A86,C88,B83:B86)</f>
        <v>#VALUE!</v>
      </c>
      <c r="BH88" s="38" t="e">
        <f>SUMIF(A83:A86,D88,B83:B86)</f>
        <v>#VALUE!</v>
      </c>
      <c r="BI88" s="10">
        <f t="shared" si="269"/>
        <v>3</v>
      </c>
      <c r="BJ88" s="11">
        <f>1+BJ87</f>
        <v>42</v>
      </c>
      <c r="BK88" s="39">
        <v>3</v>
      </c>
      <c r="BL88" s="65" t="s">
        <v>26</v>
      </c>
      <c r="BM88" s="149" t="s">
        <v>135</v>
      </c>
      <c r="BN88" s="50" t="s">
        <v>34</v>
      </c>
      <c r="BO88" s="51">
        <v>1</v>
      </c>
      <c r="BP88" s="259"/>
      <c r="BQ88" s="274"/>
      <c r="BR88" s="253" t="s">
        <v>67</v>
      </c>
      <c r="BS88" s="254"/>
      <c r="BT88" s="255"/>
      <c r="BU88" s="45" t="e">
        <v>#VALUE!</v>
      </c>
      <c r="BV88" s="279"/>
      <c r="BW88" s="276" t="str">
        <f>IF(AI83&gt;AJ83,BC83,IF(AJ83&gt;AI83,BD83," "))</f>
        <v>2 - 3</v>
      </c>
      <c r="BX88" s="277"/>
      <c r="BY88" s="277"/>
      <c r="BZ88" s="256" t="str">
        <f>IF(AI88&gt;AJ88,BC88,IF(AJ88&gt;AI88,BD88," "))</f>
        <v>9,7,-10,-8,6</v>
      </c>
      <c r="CA88" s="257"/>
      <c r="CB88" s="258"/>
      <c r="CC88" s="287"/>
      <c r="CD88" s="287"/>
      <c r="CE88" s="287"/>
      <c r="CF88" s="256" t="str">
        <f>IF(AI86&lt;AJ86,AR86,IF(AJ86&lt;AI86,AS86," "))</f>
        <v>0 - 3</v>
      </c>
      <c r="CG88" s="257"/>
      <c r="CH88" s="258"/>
      <c r="CI88" s="108"/>
      <c r="CJ88" s="273"/>
      <c r="CK88" s="251"/>
      <c r="CL88" s="252"/>
    </row>
    <row r="89" spans="1:90" ht="14.4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V89" s="2"/>
      <c r="AW89" s="2"/>
      <c r="AX89" s="2"/>
      <c r="AY89" s="2"/>
      <c r="AZ89" s="2"/>
      <c r="BE89" s="36">
        <f>SUMIF(C83:C90,4,AI83:AI90)+SUMIF(D83:D90,4,AJ83:AJ90)</f>
        <v>5</v>
      </c>
      <c r="BF89" s="36">
        <f>IF(BE89&lt;&gt;0,RANK(BE89,BE83:BE89),"")</f>
        <v>1</v>
      </c>
      <c r="BG89" s="52"/>
      <c r="BH89" s="52"/>
      <c r="BK89" s="19"/>
      <c r="BP89" s="259">
        <v>4</v>
      </c>
      <c r="BQ89" s="260" t="e">
        <f>B86</f>
        <v>#VALUE!</v>
      </c>
      <c r="BR89" s="262" t="s">
        <v>139</v>
      </c>
      <c r="BS89" s="263"/>
      <c r="BT89" s="264"/>
      <c r="BU89" s="43" t="e">
        <v>#VALUE!</v>
      </c>
      <c r="BV89" s="265" t="e">
        <v>#VALUE!</v>
      </c>
      <c r="BW89" s="93"/>
      <c r="BX89" s="94">
        <f>IF(AG87&lt;AH87,AT87,IF(AH87&lt;AG87,AT87," "))</f>
        <v>1</v>
      </c>
      <c r="BY89" s="95"/>
      <c r="BZ89" s="100"/>
      <c r="CA89" s="48">
        <f>IF(AG84&lt;AH84,AT84,IF(AH84&lt;AG84,AT84," "))</f>
        <v>2</v>
      </c>
      <c r="CB89" s="100"/>
      <c r="CC89" s="96"/>
      <c r="CD89" s="94">
        <f>IF(AG86&lt;AH86,AT86,IF(AH86&lt;AG86,AT86," "))</f>
        <v>2</v>
      </c>
      <c r="CE89" s="95"/>
      <c r="CF89" s="267"/>
      <c r="CG89" s="268"/>
      <c r="CH89" s="269"/>
      <c r="CI89" s="107"/>
      <c r="CJ89" s="273">
        <f>BE89</f>
        <v>5</v>
      </c>
      <c r="CK89" s="251"/>
      <c r="CL89" s="252">
        <v>10</v>
      </c>
    </row>
    <row r="90" spans="1:90" ht="14.4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V90" s="2"/>
      <c r="AW90" s="2"/>
      <c r="AX90" s="2"/>
      <c r="AY90" s="2"/>
      <c r="AZ90" s="2"/>
      <c r="BE90" s="44"/>
      <c r="BF90" s="44"/>
      <c r="BG90" s="52"/>
      <c r="BH90" s="52"/>
      <c r="BK90" s="59"/>
      <c r="BL90" s="53"/>
      <c r="BM90" s="54"/>
      <c r="BN90" s="55"/>
      <c r="BO90" s="56"/>
      <c r="BP90" s="259"/>
      <c r="BQ90" s="261"/>
      <c r="BR90" s="253" t="s">
        <v>175</v>
      </c>
      <c r="BS90" s="254"/>
      <c r="BT90" s="255"/>
      <c r="BU90" s="57" t="e">
        <v>#VALUE!</v>
      </c>
      <c r="BV90" s="266"/>
      <c r="BW90" s="256" t="str">
        <f>IF(AI87&gt;AJ87,BC87,IF(AJ87&gt;AI87,BD87," "))</f>
        <v>1 - 3</v>
      </c>
      <c r="BX90" s="257"/>
      <c r="BY90" s="258"/>
      <c r="BZ90" s="257" t="str">
        <f>IF(AI84&gt;AJ84,BC84,IF(AJ84&gt;AI84,BD84," "))</f>
        <v>-5,-6,-9,-6,-12</v>
      </c>
      <c r="CA90" s="257"/>
      <c r="CB90" s="257"/>
      <c r="CC90" s="256" t="str">
        <f>IF(AI86&gt;AJ86,BC86,IF(AJ86&gt;AI86,BD86," "))</f>
        <v>9, 4, 8</v>
      </c>
      <c r="CD90" s="257"/>
      <c r="CE90" s="258"/>
      <c r="CF90" s="270"/>
      <c r="CG90" s="271"/>
      <c r="CH90" s="272"/>
      <c r="CI90" s="109"/>
      <c r="CJ90" s="273"/>
      <c r="CK90" s="251"/>
      <c r="CL90" s="252"/>
    </row>
    <row r="91" spans="1:90" ht="16.2">
      <c r="Z91" s="8"/>
      <c r="BK91" s="19"/>
      <c r="BL91" s="289" t="str">
        <f>C92</f>
        <v>Женщины. За 13-16 места</v>
      </c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</row>
    <row r="92" spans="1:90" ht="14.4">
      <c r="A92" s="12">
        <f>1+A82</f>
        <v>4</v>
      </c>
      <c r="B92" s="13">
        <v>4</v>
      </c>
      <c r="C92" s="14" t="s">
        <v>225</v>
      </c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>
        <f>1+R82</f>
        <v>4</v>
      </c>
      <c r="Z92" s="8"/>
      <c r="AR92" s="17" t="e">
        <f>IF(B93=0,0,(IF(B94=0,1,IF(B95=0,2,IF(B96=0,3,IF(B96&gt;0,4))))))</f>
        <v>#VALUE!</v>
      </c>
      <c r="BC92" s="17">
        <f>IF(BE92=15,3,IF(BE92&gt;15,4))</f>
        <v>4</v>
      </c>
      <c r="BE92" s="18">
        <f>SUM(BE93,BE95,BE97,BE99)</f>
        <v>18</v>
      </c>
      <c r="BF92" s="18">
        <f>SUM(BF93,BF95,BF97,BF99)</f>
        <v>10</v>
      </c>
      <c r="BK92" s="19"/>
      <c r="BL92" s="20" t="s">
        <v>6</v>
      </c>
      <c r="BM92" s="21" t="s">
        <v>7</v>
      </c>
      <c r="BN92" s="21" t="s">
        <v>8</v>
      </c>
      <c r="BO92" s="22" t="s">
        <v>9</v>
      </c>
      <c r="BP92" s="105" t="s">
        <v>10</v>
      </c>
      <c r="BQ92" s="290" t="s">
        <v>11</v>
      </c>
      <c r="BR92" s="290"/>
      <c r="BS92" s="290"/>
      <c r="BT92" s="290"/>
      <c r="BU92" s="291" t="s">
        <v>12</v>
      </c>
      <c r="BV92" s="291"/>
      <c r="BW92" s="292">
        <v>1</v>
      </c>
      <c r="BX92" s="292"/>
      <c r="BY92" s="292"/>
      <c r="BZ92" s="292">
        <v>2</v>
      </c>
      <c r="CA92" s="292"/>
      <c r="CB92" s="292"/>
      <c r="CC92" s="292">
        <v>3</v>
      </c>
      <c r="CD92" s="292"/>
      <c r="CE92" s="292"/>
      <c r="CF92" s="292">
        <v>4</v>
      </c>
      <c r="CG92" s="292"/>
      <c r="CH92" s="292"/>
      <c r="CI92" s="106"/>
      <c r="CJ92" s="170" t="s">
        <v>1</v>
      </c>
      <c r="CK92" s="170" t="s">
        <v>2</v>
      </c>
      <c r="CL92" s="170" t="s">
        <v>3</v>
      </c>
    </row>
    <row r="93" spans="1:90" ht="14.4">
      <c r="A93" s="23">
        <v>1</v>
      </c>
      <c r="B93" s="24" t="e">
        <v>#VALUE!</v>
      </c>
      <c r="C93" s="25">
        <v>1</v>
      </c>
      <c r="D93" s="25">
        <v>3</v>
      </c>
      <c r="E93" s="26">
        <v>11</v>
      </c>
      <c r="F93" s="27">
        <v>8</v>
      </c>
      <c r="G93" s="28">
        <v>-8</v>
      </c>
      <c r="H93" s="29">
        <v>11</v>
      </c>
      <c r="I93" s="26">
        <v>11</v>
      </c>
      <c r="J93" s="27">
        <v>7</v>
      </c>
      <c r="K93" s="28">
        <v>-7</v>
      </c>
      <c r="L93" s="29">
        <v>11</v>
      </c>
      <c r="M93" s="26">
        <v>11</v>
      </c>
      <c r="N93" s="27">
        <v>6</v>
      </c>
      <c r="O93" s="28"/>
      <c r="P93" s="29"/>
      <c r="Q93" s="26"/>
      <c r="R93" s="27"/>
      <c r="S93" s="30">
        <f t="shared" ref="S93:S98" si="271">IF(E93="wo",0,IF(F93="wo",1,IF(E93&gt;F93,1,0)))</f>
        <v>1</v>
      </c>
      <c r="T93" s="30">
        <f t="shared" ref="T93:T98" si="272">IF(E93="wo",1,IF(F93="wo",0,IF(F93&gt;E93,1,0)))</f>
        <v>0</v>
      </c>
      <c r="U93" s="30">
        <f t="shared" ref="U93:U98" si="273">IF(G93="wo",0,IF(H93="wo",1,IF(G93&gt;H93,1,0)))</f>
        <v>0</v>
      </c>
      <c r="V93" s="30">
        <f t="shared" ref="V93:V98" si="274">IF(G93="wo",1,IF(H93="wo",0,IF(H93&gt;G93,1,0)))</f>
        <v>1</v>
      </c>
      <c r="W93" s="30">
        <f t="shared" ref="W93:W98" si="275">IF(I93="wo",0,IF(J93="wo",1,IF(I93&gt;J93,1,0)))</f>
        <v>1</v>
      </c>
      <c r="X93" s="30">
        <f t="shared" ref="X93:X98" si="276">IF(I93="wo",1,IF(J93="wo",0,IF(J93&gt;I93,1,0)))</f>
        <v>0</v>
      </c>
      <c r="Y93" s="30">
        <f t="shared" ref="Y93:Y98" si="277">IF(K93="wo",0,IF(L93="wo",1,IF(K93&gt;L93,1,0)))</f>
        <v>0</v>
      </c>
      <c r="Z93" s="30">
        <f t="shared" ref="Z93:Z98" si="278">IF(K93="wo",1,IF(L93="wo",0,IF(L93&gt;K93,1,0)))</f>
        <v>1</v>
      </c>
      <c r="AA93" s="30">
        <f t="shared" ref="AA93:AA98" si="279">IF(M93="wo",0,IF(N93="wo",1,IF(M93&gt;N93,1,0)))</f>
        <v>1</v>
      </c>
      <c r="AB93" s="30">
        <f t="shared" ref="AB93:AB98" si="280">IF(M93="wo",1,IF(N93="wo",0,IF(N93&gt;M93,1,0)))</f>
        <v>0</v>
      </c>
      <c r="AC93" s="30">
        <f t="shared" ref="AC93:AC98" si="281">IF(O93="wo",0,IF(P93="wo",1,IF(O93&gt;P93,1,0)))</f>
        <v>0</v>
      </c>
      <c r="AD93" s="30">
        <f t="shared" ref="AD93:AD98" si="282">IF(O93="wo",1,IF(P93="wo",0,IF(P93&gt;O93,1,0)))</f>
        <v>0</v>
      </c>
      <c r="AE93" s="30">
        <f t="shared" ref="AE93:AE98" si="283">IF(Q93="wo",0,IF(R93="wo",1,IF(Q93&gt;R93,1,0)))</f>
        <v>0</v>
      </c>
      <c r="AF93" s="30">
        <f t="shared" ref="AF93:AF98" si="284">IF(Q93="wo",1,IF(R93="wo",0,IF(R93&gt;Q93,1,0)))</f>
        <v>0</v>
      </c>
      <c r="AG93" s="31">
        <f t="shared" ref="AG93:AH98" si="285">IF(E93="wo","wo",+S93+U93+W93+Y93+AA93+AC93+AE93)</f>
        <v>3</v>
      </c>
      <c r="AH93" s="31">
        <f t="shared" si="285"/>
        <v>2</v>
      </c>
      <c r="AI93" s="32">
        <f t="shared" ref="AI93:AI98" si="286">IF(E93="",0,IF(E93="wo",0,IF(F93="wo",2,IF(AG93=AH93,0,IF(AG93&gt;AH93,2,1)))))</f>
        <v>2</v>
      </c>
      <c r="AJ93" s="32">
        <f t="shared" ref="AJ93:AJ98" si="287">IF(F93="",0,IF(F93="wo",0,IF(E93="wo",2,IF(AH93=AG93,0,IF(AH93&gt;AG93,2,1)))))</f>
        <v>1</v>
      </c>
      <c r="AK93" s="33">
        <f t="shared" ref="AK93:AK98" si="288">IF(E93="","",IF(E93="wo",0,IF(F93="wo",0,IF(E93=F93,"ERROR",IF(E93&gt;F93,F93,-1*E93)))))</f>
        <v>8</v>
      </c>
      <c r="AL93" s="33">
        <f t="shared" ref="AL93:AL98" si="289">IF(G93="","",IF(G93="wo",0,IF(H93="wo",0,IF(G93=H93,"ERROR",IF(G93&gt;H93,H93,-1*G93)))))</f>
        <v>8</v>
      </c>
      <c r="AM93" s="33">
        <f t="shared" ref="AM93:AM98" si="290">IF(I93="","",IF(I93="wo",0,IF(J93="wo",0,IF(I93=J93,"ERROR",IF(I93&gt;J93,J93,-1*I93)))))</f>
        <v>7</v>
      </c>
      <c r="AN93" s="33">
        <f t="shared" ref="AN93:AN98" si="291">IF(K93="","",IF(K93="wo",0,IF(L93="wo",0,IF(K93=L93,"ERROR",IF(K93&gt;L93,L93,-1*K93)))))</f>
        <v>7</v>
      </c>
      <c r="AO93" s="33">
        <f t="shared" ref="AO93:AO98" si="292">IF(M93="","",IF(M93="wo",0,IF(N93="wo",0,IF(M93=N93,"ERROR",IF(M93&gt;N93,N93,-1*M93)))))</f>
        <v>6</v>
      </c>
      <c r="AP93" s="33" t="str">
        <f t="shared" ref="AP93:AP98" si="293">IF(O93="","",IF(O93="wo",0,IF(P93="wo",0,IF(O93=P93,"ERROR",IF(O93&gt;P93,P93,-1*O93)))))</f>
        <v/>
      </c>
      <c r="AQ93" s="33" t="str">
        <f t="shared" ref="AQ93:AQ98" si="294">IF(Q93="","",IF(Q93="wo",0,IF(R93="wo",0,IF(Q93=R93,"ERROR",IF(Q93&gt;R93,R93,-1*Q93)))))</f>
        <v/>
      </c>
      <c r="AR93" s="34" t="str">
        <f t="shared" ref="AR93:AR98" si="295">CONCATENATE(AG93," - ",AH93)</f>
        <v>3 - 2</v>
      </c>
      <c r="AS93" s="35" t="str">
        <f t="shared" ref="AS93:AS98" si="296">IF(E93="","",(IF(K93="",AK93&amp;","&amp;AL93&amp;","&amp;AM93,IF(M93="",AK93&amp;","&amp;AL93&amp;","&amp;AM93&amp;","&amp;AN93,IF(O93="",AK93&amp;","&amp;AL93&amp;","&amp;AM93&amp;","&amp;AN93&amp;","&amp;AO93,IF(Q93="",AK93&amp;","&amp;AL93&amp;","&amp;AM93&amp;","&amp;AN93&amp;","&amp;AO93&amp;","&amp;AP93,AK93&amp;","&amp;AL93&amp;","&amp;AM93&amp;","&amp;AN93&amp;","&amp;AO93&amp;","&amp;AP93&amp;","&amp;AQ93))))))</f>
        <v>8,8,7,7,6</v>
      </c>
      <c r="AT93" s="32">
        <f t="shared" ref="AT93:AT98" si="297">IF(F93="",0,IF(F93="wo",0,IF(E93="wo",2,IF(AH93=AG93,0,IF(AH93&gt;AG93,2,1)))))</f>
        <v>1</v>
      </c>
      <c r="AU93" s="32">
        <f t="shared" ref="AU93:AU98" si="298">IF(E93="",0,IF(E93="wo",0,IF(F93="wo",2,IF(AG93=AH93,0,IF(AG93&gt;AH93,2,1)))))</f>
        <v>2</v>
      </c>
      <c r="AV93" s="33">
        <f t="shared" ref="AV93:AV98" si="299">IF(F93="","",IF(F93="wo",0,IF(E93="wo",0,IF(F93=E93,"ERROR",IF(F93&gt;E93,E93,-1*F93)))))</f>
        <v>-8</v>
      </c>
      <c r="AW93" s="33">
        <f t="shared" ref="AW93:AW98" si="300">IF(H93="","",IF(H93="wo",0,IF(G93="wo",0,IF(H93=G93,"ERROR",IF(H93&gt;G93,G93,-1*H93)))))</f>
        <v>-8</v>
      </c>
      <c r="AX93" s="33">
        <f t="shared" ref="AX93:AX98" si="301">IF(J93="","",IF(J93="wo",0,IF(I93="wo",0,IF(J93=I93,"ERROR",IF(J93&gt;I93,I93,-1*J93)))))</f>
        <v>-7</v>
      </c>
      <c r="AY93" s="33">
        <f t="shared" ref="AY93:AY98" si="302">IF(L93="","",IF(L93="wo",0,IF(K93="wo",0,IF(L93=K93,"ERROR",IF(L93&gt;K93,K93,-1*L93)))))</f>
        <v>-7</v>
      </c>
      <c r="AZ93" s="33">
        <f t="shared" ref="AZ93:AZ98" si="303">IF(N93="","",IF(N93="wo",0,IF(M93="wo",0,IF(N93=M93,"ERROR",IF(N93&gt;M93,M93,-1*N93)))))</f>
        <v>-6</v>
      </c>
      <c r="BA93" s="33" t="str">
        <f t="shared" ref="BA93:BA98" si="304">IF(P93="","",IF(P93="wo",0,IF(O93="wo",0,IF(P93=O93,"ERROR",IF(P93&gt;O93,O93,-1*P93)))))</f>
        <v/>
      </c>
      <c r="BB93" s="33" t="str">
        <f t="shared" ref="BB93:BB98" si="305">IF(R93="","",IF(R93="wo",0,IF(Q93="wo",0,IF(R93=Q93,"ERROR",IF(R93&gt;Q93,Q93,-1*R93)))))</f>
        <v/>
      </c>
      <c r="BC93" s="34" t="str">
        <f t="shared" ref="BC93:BC98" si="306">CONCATENATE(AH93," - ",AG93)</f>
        <v>2 - 3</v>
      </c>
      <c r="BD93" s="35" t="str">
        <f t="shared" ref="BD93:BD98" si="307">IF(E93="","",(IF(K93="",AV93&amp;", "&amp;AW93&amp;", "&amp;AX93,IF(M93="",AV93&amp;","&amp;AW93&amp;","&amp;AX93&amp;","&amp;AY93,IF(O93="",AV93&amp;","&amp;AW93&amp;","&amp;AX93&amp;","&amp;AY93&amp;","&amp;AZ93,IF(Q93="",AV93&amp;","&amp;AW93&amp;","&amp;AX93&amp;","&amp;AY93&amp;","&amp;AZ93&amp;","&amp;BA93,AV93&amp;","&amp;AW93&amp;","&amp;AX93&amp;","&amp;AY93&amp;","&amp;AZ93&amp;","&amp;BA93&amp;","&amp;BB93))))))</f>
        <v>-8,-8,-7,-7,-6</v>
      </c>
      <c r="BE93" s="36">
        <f>SUMIF(C93:C100,1,AI93:AI100)+SUMIF(D93:D100,1,AJ93:AJ100)</f>
        <v>5</v>
      </c>
      <c r="BF93" s="36">
        <f>IF(BE93&lt;&gt;0,RANK(BE93,BE93:BE99),"")</f>
        <v>2</v>
      </c>
      <c r="BG93" s="37" t="e">
        <f>SUMIF(A93:A96,C93,B93:B96)</f>
        <v>#VALUE!</v>
      </c>
      <c r="BH93" s="38" t="e">
        <f>SUMIF(A93:A96,D93,B93:B96)</f>
        <v>#VALUE!</v>
      </c>
      <c r="BI93" s="10">
        <f t="shared" ref="BI93:BI98" si="308">1+BI83</f>
        <v>4</v>
      </c>
      <c r="BJ93" s="11">
        <f>1*BJ88+1</f>
        <v>43</v>
      </c>
      <c r="BK93" s="39">
        <v>1</v>
      </c>
      <c r="BL93" s="62" t="str">
        <f t="shared" ref="BL93:BL94" si="309">CONCATENATE(C93," ","-"," ",D93)</f>
        <v>1 - 3</v>
      </c>
      <c r="BM93" s="40"/>
      <c r="BN93" s="41"/>
      <c r="BO93" s="42"/>
      <c r="BP93" s="280">
        <v>1</v>
      </c>
      <c r="BQ93" s="281" t="e">
        <f>B93</f>
        <v>#VALUE!</v>
      </c>
      <c r="BR93" s="282" t="s">
        <v>172</v>
      </c>
      <c r="BS93" s="283"/>
      <c r="BT93" s="284"/>
      <c r="BU93" s="101" t="e">
        <v>#VALUE!</v>
      </c>
      <c r="BV93" s="285" t="e">
        <v>#VALUE!</v>
      </c>
      <c r="BW93" s="286"/>
      <c r="BX93" s="287"/>
      <c r="BY93" s="288"/>
      <c r="BZ93" s="102"/>
      <c r="CA93" s="48">
        <f>IF(AG95&lt;AH95,AI95,IF(AH95&lt;AG95,AI95," "))</f>
        <v>1</v>
      </c>
      <c r="CB93" s="103"/>
      <c r="CC93" s="104"/>
      <c r="CD93" s="48">
        <f>IF(AG93&lt;AH93,AI93,IF(AH93&lt;AG93,AI93," "))</f>
        <v>2</v>
      </c>
      <c r="CE93" s="103"/>
      <c r="CF93" s="104"/>
      <c r="CG93" s="48">
        <f>IF(AG97&lt;AH97,AI97,IF(AH97&lt;AG97,AI97," "))</f>
        <v>2</v>
      </c>
      <c r="CH93" s="103"/>
      <c r="CI93" s="107"/>
      <c r="CJ93" s="273">
        <f>BE93</f>
        <v>5</v>
      </c>
      <c r="CK93" s="251"/>
      <c r="CL93" s="252">
        <v>14</v>
      </c>
    </row>
    <row r="94" spans="1:90" ht="14.4">
      <c r="A94" s="23">
        <v>2</v>
      </c>
      <c r="B94" s="24" t="e">
        <v>#VALUE!</v>
      </c>
      <c r="C94" s="25">
        <v>2</v>
      </c>
      <c r="D94" s="25">
        <v>4</v>
      </c>
      <c r="E94" s="26">
        <v>11</v>
      </c>
      <c r="F94" s="27">
        <v>6</v>
      </c>
      <c r="G94" s="28">
        <v>11</v>
      </c>
      <c r="H94" s="29">
        <v>7</v>
      </c>
      <c r="I94" s="26">
        <v>11</v>
      </c>
      <c r="J94" s="27">
        <v>7</v>
      </c>
      <c r="K94" s="28"/>
      <c r="L94" s="29"/>
      <c r="M94" s="26"/>
      <c r="N94" s="27"/>
      <c r="O94" s="28"/>
      <c r="P94" s="29"/>
      <c r="Q94" s="26"/>
      <c r="R94" s="27"/>
      <c r="S94" s="30">
        <f t="shared" si="271"/>
        <v>1</v>
      </c>
      <c r="T94" s="30">
        <f t="shared" si="272"/>
        <v>0</v>
      </c>
      <c r="U94" s="30">
        <f t="shared" si="273"/>
        <v>1</v>
      </c>
      <c r="V94" s="30">
        <f t="shared" si="274"/>
        <v>0</v>
      </c>
      <c r="W94" s="30">
        <f t="shared" si="275"/>
        <v>1</v>
      </c>
      <c r="X94" s="30">
        <f t="shared" si="276"/>
        <v>0</v>
      </c>
      <c r="Y94" s="30">
        <f t="shared" si="277"/>
        <v>0</v>
      </c>
      <c r="Z94" s="30">
        <f t="shared" si="278"/>
        <v>0</v>
      </c>
      <c r="AA94" s="30">
        <f t="shared" si="279"/>
        <v>0</v>
      </c>
      <c r="AB94" s="30">
        <f t="shared" si="280"/>
        <v>0</v>
      </c>
      <c r="AC94" s="30">
        <f t="shared" si="281"/>
        <v>0</v>
      </c>
      <c r="AD94" s="30">
        <f t="shared" si="282"/>
        <v>0</v>
      </c>
      <c r="AE94" s="30">
        <f t="shared" si="283"/>
        <v>0</v>
      </c>
      <c r="AF94" s="30">
        <f t="shared" si="284"/>
        <v>0</v>
      </c>
      <c r="AG94" s="31">
        <f t="shared" si="285"/>
        <v>3</v>
      </c>
      <c r="AH94" s="31">
        <f t="shared" si="285"/>
        <v>0</v>
      </c>
      <c r="AI94" s="32">
        <f t="shared" si="286"/>
        <v>2</v>
      </c>
      <c r="AJ94" s="32">
        <f t="shared" si="287"/>
        <v>1</v>
      </c>
      <c r="AK94" s="33">
        <f t="shared" si="288"/>
        <v>6</v>
      </c>
      <c r="AL94" s="33">
        <f t="shared" si="289"/>
        <v>7</v>
      </c>
      <c r="AM94" s="33">
        <f t="shared" si="290"/>
        <v>7</v>
      </c>
      <c r="AN94" s="33" t="str">
        <f t="shared" si="291"/>
        <v/>
      </c>
      <c r="AO94" s="33" t="str">
        <f t="shared" si="292"/>
        <v/>
      </c>
      <c r="AP94" s="33" t="str">
        <f t="shared" si="293"/>
        <v/>
      </c>
      <c r="AQ94" s="33" t="str">
        <f t="shared" si="294"/>
        <v/>
      </c>
      <c r="AR94" s="34" t="str">
        <f t="shared" si="295"/>
        <v>3 - 0</v>
      </c>
      <c r="AS94" s="35" t="str">
        <f t="shared" si="296"/>
        <v>6,7,7</v>
      </c>
      <c r="AT94" s="32">
        <f t="shared" si="297"/>
        <v>1</v>
      </c>
      <c r="AU94" s="32">
        <f t="shared" si="298"/>
        <v>2</v>
      </c>
      <c r="AV94" s="33">
        <f t="shared" si="299"/>
        <v>-6</v>
      </c>
      <c r="AW94" s="33">
        <f t="shared" si="300"/>
        <v>-7</v>
      </c>
      <c r="AX94" s="33">
        <f t="shared" si="301"/>
        <v>-7</v>
      </c>
      <c r="AY94" s="33" t="str">
        <f t="shared" si="302"/>
        <v/>
      </c>
      <c r="AZ94" s="33" t="str">
        <f t="shared" si="303"/>
        <v/>
      </c>
      <c r="BA94" s="33" t="str">
        <f t="shared" si="304"/>
        <v/>
      </c>
      <c r="BB94" s="33" t="str">
        <f t="shared" si="305"/>
        <v/>
      </c>
      <c r="BC94" s="34" t="str">
        <f t="shared" si="306"/>
        <v>0 - 3</v>
      </c>
      <c r="BD94" s="35" t="str">
        <f t="shared" si="307"/>
        <v>-6, -7, -7</v>
      </c>
      <c r="BE94" s="44"/>
      <c r="BF94" s="44"/>
      <c r="BG94" s="37" t="e">
        <f>SUMIF(A93:A96,C94,B93:B96)</f>
        <v>#VALUE!</v>
      </c>
      <c r="BH94" s="38" t="e">
        <f>SUMIF(A93:A96,D94,B93:B96)</f>
        <v>#VALUE!</v>
      </c>
      <c r="BI94" s="10">
        <f t="shared" si="308"/>
        <v>4</v>
      </c>
      <c r="BJ94" s="11">
        <f>1+BJ93</f>
        <v>44</v>
      </c>
      <c r="BK94" s="39">
        <v>1</v>
      </c>
      <c r="BL94" s="62" t="str">
        <f t="shared" si="309"/>
        <v>2 - 4</v>
      </c>
      <c r="BM94" s="40"/>
      <c r="BN94" s="41"/>
      <c r="BO94" s="42"/>
      <c r="BP94" s="280"/>
      <c r="BQ94" s="274"/>
      <c r="BR94" s="253" t="s">
        <v>178</v>
      </c>
      <c r="BS94" s="254"/>
      <c r="BT94" s="255"/>
      <c r="BU94" s="45" t="e">
        <v>#VALUE!</v>
      </c>
      <c r="BV94" s="275"/>
      <c r="BW94" s="270"/>
      <c r="BX94" s="271"/>
      <c r="BY94" s="272"/>
      <c r="BZ94" s="256" t="str">
        <f>IF(AI95&lt;AJ95,AR95,IF(AJ95&lt;AI95,AS95," "))</f>
        <v>0 - 3</v>
      </c>
      <c r="CA94" s="257"/>
      <c r="CB94" s="258"/>
      <c r="CC94" s="256" t="str">
        <f>IF(AI93&lt;AJ93,AR93,IF(AJ93&lt;AI93,AS93," "))</f>
        <v>8,8,7,7,6</v>
      </c>
      <c r="CD94" s="257"/>
      <c r="CE94" s="258"/>
      <c r="CF94" s="256" t="str">
        <f>IF(AI97&lt;AJ97,AR97,IF(AJ97&lt;AI97,AS97," "))</f>
        <v>8,7,9</v>
      </c>
      <c r="CG94" s="257"/>
      <c r="CH94" s="258"/>
      <c r="CI94" s="108"/>
      <c r="CJ94" s="273"/>
      <c r="CK94" s="251"/>
      <c r="CL94" s="252"/>
    </row>
    <row r="95" spans="1:90" ht="14.4">
      <c r="A95" s="23">
        <v>3</v>
      </c>
      <c r="B95" s="24" t="e">
        <v>#VALUE!</v>
      </c>
      <c r="C95" s="25">
        <v>1</v>
      </c>
      <c r="D95" s="25">
        <v>2</v>
      </c>
      <c r="E95" s="26">
        <v>11</v>
      </c>
      <c r="F95" s="27">
        <v>13</v>
      </c>
      <c r="G95" s="28">
        <v>9</v>
      </c>
      <c r="H95" s="29">
        <v>11</v>
      </c>
      <c r="I95" s="26">
        <v>8</v>
      </c>
      <c r="J95" s="27">
        <v>11</v>
      </c>
      <c r="K95" s="28"/>
      <c r="L95" s="29"/>
      <c r="M95" s="26"/>
      <c r="N95" s="27"/>
      <c r="O95" s="28"/>
      <c r="P95" s="29"/>
      <c r="Q95" s="26"/>
      <c r="R95" s="27"/>
      <c r="S95" s="30">
        <f t="shared" si="271"/>
        <v>0</v>
      </c>
      <c r="T95" s="30">
        <f t="shared" si="272"/>
        <v>1</v>
      </c>
      <c r="U95" s="30">
        <f t="shared" si="273"/>
        <v>0</v>
      </c>
      <c r="V95" s="30">
        <f t="shared" si="274"/>
        <v>1</v>
      </c>
      <c r="W95" s="30">
        <f t="shared" si="275"/>
        <v>0</v>
      </c>
      <c r="X95" s="30">
        <f t="shared" si="276"/>
        <v>1</v>
      </c>
      <c r="Y95" s="30">
        <f t="shared" si="277"/>
        <v>0</v>
      </c>
      <c r="Z95" s="30">
        <f t="shared" si="278"/>
        <v>0</v>
      </c>
      <c r="AA95" s="30">
        <f t="shared" si="279"/>
        <v>0</v>
      </c>
      <c r="AB95" s="30">
        <f t="shared" si="280"/>
        <v>0</v>
      </c>
      <c r="AC95" s="30">
        <f t="shared" si="281"/>
        <v>0</v>
      </c>
      <c r="AD95" s="30">
        <f t="shared" si="282"/>
        <v>0</v>
      </c>
      <c r="AE95" s="30">
        <f t="shared" si="283"/>
        <v>0</v>
      </c>
      <c r="AF95" s="30">
        <f t="shared" si="284"/>
        <v>0</v>
      </c>
      <c r="AG95" s="31">
        <f t="shared" si="285"/>
        <v>0</v>
      </c>
      <c r="AH95" s="31">
        <f t="shared" si="285"/>
        <v>3</v>
      </c>
      <c r="AI95" s="32">
        <f t="shared" si="286"/>
        <v>1</v>
      </c>
      <c r="AJ95" s="32">
        <f t="shared" si="287"/>
        <v>2</v>
      </c>
      <c r="AK95" s="33">
        <f t="shared" si="288"/>
        <v>-11</v>
      </c>
      <c r="AL95" s="33">
        <f t="shared" si="289"/>
        <v>-9</v>
      </c>
      <c r="AM95" s="33">
        <f t="shared" si="290"/>
        <v>-8</v>
      </c>
      <c r="AN95" s="33" t="str">
        <f t="shared" si="291"/>
        <v/>
      </c>
      <c r="AO95" s="33" t="str">
        <f t="shared" si="292"/>
        <v/>
      </c>
      <c r="AP95" s="33" t="str">
        <f t="shared" si="293"/>
        <v/>
      </c>
      <c r="AQ95" s="33" t="str">
        <f t="shared" si="294"/>
        <v/>
      </c>
      <c r="AR95" s="34" t="str">
        <f t="shared" si="295"/>
        <v>0 - 3</v>
      </c>
      <c r="AS95" s="35" t="str">
        <f t="shared" si="296"/>
        <v>-11,-9,-8</v>
      </c>
      <c r="AT95" s="32">
        <f t="shared" si="297"/>
        <v>2</v>
      </c>
      <c r="AU95" s="32">
        <f t="shared" si="298"/>
        <v>1</v>
      </c>
      <c r="AV95" s="33">
        <f t="shared" si="299"/>
        <v>11</v>
      </c>
      <c r="AW95" s="33">
        <f t="shared" si="300"/>
        <v>9</v>
      </c>
      <c r="AX95" s="33">
        <f t="shared" si="301"/>
        <v>8</v>
      </c>
      <c r="AY95" s="33" t="str">
        <f t="shared" si="302"/>
        <v/>
      </c>
      <c r="AZ95" s="33" t="str">
        <f t="shared" si="303"/>
        <v/>
      </c>
      <c r="BA95" s="33" t="str">
        <f t="shared" si="304"/>
        <v/>
      </c>
      <c r="BB95" s="33" t="str">
        <f t="shared" si="305"/>
        <v/>
      </c>
      <c r="BC95" s="34" t="str">
        <f t="shared" si="306"/>
        <v>3 - 0</v>
      </c>
      <c r="BD95" s="35" t="str">
        <f t="shared" si="307"/>
        <v>11, 9, 8</v>
      </c>
      <c r="BE95" s="36">
        <f>SUMIF(C93:C100,2,AI93:AI100)+SUMIF(D93:D100,2,AJ93:AJ100)</f>
        <v>6</v>
      </c>
      <c r="BF95" s="36">
        <f>IF(BE95&lt;&gt;0,RANK(BE95,BE93:BE99),"")</f>
        <v>1</v>
      </c>
      <c r="BG95" s="37" t="e">
        <f>SUMIF(A93:A96,C95,B93:B96)</f>
        <v>#VALUE!</v>
      </c>
      <c r="BH95" s="38" t="e">
        <f>SUMIF(A93:A96,D95,B93:B96)</f>
        <v>#VALUE!</v>
      </c>
      <c r="BI95" s="10">
        <f t="shared" si="308"/>
        <v>4</v>
      </c>
      <c r="BJ95" s="11">
        <f>1+BJ94</f>
        <v>45</v>
      </c>
      <c r="BK95" s="39">
        <v>2</v>
      </c>
      <c r="BL95" s="63" t="s">
        <v>25</v>
      </c>
      <c r="BM95" s="40" t="s">
        <v>135</v>
      </c>
      <c r="BN95" s="46" t="s">
        <v>226</v>
      </c>
      <c r="BO95" s="47">
        <v>4</v>
      </c>
      <c r="BP95" s="259">
        <v>2</v>
      </c>
      <c r="BQ95" s="260" t="e">
        <f>B94</f>
        <v>#VALUE!</v>
      </c>
      <c r="BR95" s="262" t="s">
        <v>151</v>
      </c>
      <c r="BS95" s="263"/>
      <c r="BT95" s="264"/>
      <c r="BU95" s="43" t="e">
        <v>#VALUE!</v>
      </c>
      <c r="BV95" s="278" t="e">
        <v>#VALUE!</v>
      </c>
      <c r="BW95" s="99"/>
      <c r="BX95" s="48">
        <f>IF(AG95&lt;AH95,AT95,IF(AH95&lt;AG95,AT95," "))</f>
        <v>2</v>
      </c>
      <c r="BY95" s="100"/>
      <c r="BZ95" s="267"/>
      <c r="CA95" s="268"/>
      <c r="CB95" s="269"/>
      <c r="CC95" s="100"/>
      <c r="CD95" s="48">
        <f>IF(AG98&lt;AH98,AI98,IF(AH98&lt;AG98,AI98," "))</f>
        <v>2</v>
      </c>
      <c r="CE95" s="100"/>
      <c r="CF95" s="98"/>
      <c r="CG95" s="94">
        <f>IF(AG94&lt;AH94,AI94,IF(AH94&lt;AG94,AI94," "))</f>
        <v>2</v>
      </c>
      <c r="CH95" s="95"/>
      <c r="CI95" s="107"/>
      <c r="CJ95" s="273">
        <f>BE95</f>
        <v>6</v>
      </c>
      <c r="CK95" s="251"/>
      <c r="CL95" s="252">
        <v>13</v>
      </c>
    </row>
    <row r="96" spans="1:90" ht="14.4">
      <c r="A96" s="23">
        <v>4</v>
      </c>
      <c r="B96" s="24" t="e">
        <v>#VALUE!</v>
      </c>
      <c r="C96" s="25">
        <v>3</v>
      </c>
      <c r="D96" s="25">
        <v>4</v>
      </c>
      <c r="E96" s="26">
        <v>9</v>
      </c>
      <c r="F96" s="27">
        <v>11</v>
      </c>
      <c r="G96" s="28">
        <v>6</v>
      </c>
      <c r="H96" s="29">
        <v>11</v>
      </c>
      <c r="I96" s="26">
        <v>7</v>
      </c>
      <c r="J96" s="27">
        <v>11</v>
      </c>
      <c r="K96" s="28"/>
      <c r="L96" s="29"/>
      <c r="M96" s="26"/>
      <c r="N96" s="27"/>
      <c r="O96" s="28"/>
      <c r="P96" s="29"/>
      <c r="Q96" s="26"/>
      <c r="R96" s="27"/>
      <c r="S96" s="30">
        <f t="shared" si="271"/>
        <v>0</v>
      </c>
      <c r="T96" s="30">
        <f t="shared" si="272"/>
        <v>1</v>
      </c>
      <c r="U96" s="30">
        <f t="shared" si="273"/>
        <v>0</v>
      </c>
      <c r="V96" s="30">
        <f t="shared" si="274"/>
        <v>1</v>
      </c>
      <c r="W96" s="30">
        <f t="shared" si="275"/>
        <v>0</v>
      </c>
      <c r="X96" s="30">
        <f t="shared" si="276"/>
        <v>1</v>
      </c>
      <c r="Y96" s="30">
        <f t="shared" si="277"/>
        <v>0</v>
      </c>
      <c r="Z96" s="30">
        <f t="shared" si="278"/>
        <v>0</v>
      </c>
      <c r="AA96" s="30">
        <f t="shared" si="279"/>
        <v>0</v>
      </c>
      <c r="AB96" s="30">
        <f t="shared" si="280"/>
        <v>0</v>
      </c>
      <c r="AC96" s="30">
        <f t="shared" si="281"/>
        <v>0</v>
      </c>
      <c r="AD96" s="30">
        <f t="shared" si="282"/>
        <v>0</v>
      </c>
      <c r="AE96" s="30">
        <f t="shared" si="283"/>
        <v>0</v>
      </c>
      <c r="AF96" s="30">
        <f t="shared" si="284"/>
        <v>0</v>
      </c>
      <c r="AG96" s="31">
        <f t="shared" si="285"/>
        <v>0</v>
      </c>
      <c r="AH96" s="31">
        <f t="shared" si="285"/>
        <v>3</v>
      </c>
      <c r="AI96" s="32">
        <f t="shared" si="286"/>
        <v>1</v>
      </c>
      <c r="AJ96" s="32">
        <f t="shared" si="287"/>
        <v>2</v>
      </c>
      <c r="AK96" s="33">
        <f t="shared" si="288"/>
        <v>-9</v>
      </c>
      <c r="AL96" s="33">
        <f t="shared" si="289"/>
        <v>-6</v>
      </c>
      <c r="AM96" s="33">
        <f t="shared" si="290"/>
        <v>-7</v>
      </c>
      <c r="AN96" s="33" t="str">
        <f t="shared" si="291"/>
        <v/>
      </c>
      <c r="AO96" s="33" t="str">
        <f t="shared" si="292"/>
        <v/>
      </c>
      <c r="AP96" s="33" t="str">
        <f t="shared" si="293"/>
        <v/>
      </c>
      <c r="AQ96" s="33" t="str">
        <f t="shared" si="294"/>
        <v/>
      </c>
      <c r="AR96" s="34" t="str">
        <f t="shared" si="295"/>
        <v>0 - 3</v>
      </c>
      <c r="AS96" s="35" t="str">
        <f t="shared" si="296"/>
        <v>-9,-6,-7</v>
      </c>
      <c r="AT96" s="32">
        <f t="shared" si="297"/>
        <v>2</v>
      </c>
      <c r="AU96" s="32">
        <f t="shared" si="298"/>
        <v>1</v>
      </c>
      <c r="AV96" s="33">
        <f t="shared" si="299"/>
        <v>9</v>
      </c>
      <c r="AW96" s="33">
        <f t="shared" si="300"/>
        <v>6</v>
      </c>
      <c r="AX96" s="33">
        <f t="shared" si="301"/>
        <v>7</v>
      </c>
      <c r="AY96" s="33" t="str">
        <f t="shared" si="302"/>
        <v/>
      </c>
      <c r="AZ96" s="33" t="str">
        <f t="shared" si="303"/>
        <v/>
      </c>
      <c r="BA96" s="33" t="str">
        <f t="shared" si="304"/>
        <v/>
      </c>
      <c r="BB96" s="33" t="str">
        <f t="shared" si="305"/>
        <v/>
      </c>
      <c r="BC96" s="34" t="str">
        <f t="shared" si="306"/>
        <v>3 - 0</v>
      </c>
      <c r="BD96" s="35" t="str">
        <f t="shared" si="307"/>
        <v>9, 6, 7</v>
      </c>
      <c r="BE96" s="44"/>
      <c r="BF96" s="44"/>
      <c r="BG96" s="37" t="e">
        <f>SUMIF(A93:A96,C96,B93:B96)</f>
        <v>#VALUE!</v>
      </c>
      <c r="BH96" s="38" t="e">
        <f>SUMIF(A93:A96,D96,B93:B96)</f>
        <v>#VALUE!</v>
      </c>
      <c r="BI96" s="10">
        <f t="shared" si="308"/>
        <v>4</v>
      </c>
      <c r="BJ96" s="11">
        <f>1+BJ95</f>
        <v>46</v>
      </c>
      <c r="BK96" s="39">
        <v>2</v>
      </c>
      <c r="BL96" s="63" t="s">
        <v>26</v>
      </c>
      <c r="BM96" s="40" t="s">
        <v>135</v>
      </c>
      <c r="BN96" s="46" t="s">
        <v>227</v>
      </c>
      <c r="BO96" s="47">
        <v>4</v>
      </c>
      <c r="BP96" s="259"/>
      <c r="BQ96" s="274"/>
      <c r="BR96" s="253" t="s">
        <v>68</v>
      </c>
      <c r="BS96" s="254"/>
      <c r="BT96" s="255"/>
      <c r="BU96" s="45" t="e">
        <v>#VALUE!</v>
      </c>
      <c r="BV96" s="279"/>
      <c r="BW96" s="276" t="str">
        <f>IF(AI95&gt;AJ95,BC95,IF(AJ95&gt;AI95,BD95," "))</f>
        <v>11, 9, 8</v>
      </c>
      <c r="BX96" s="277"/>
      <c r="BY96" s="277"/>
      <c r="BZ96" s="270"/>
      <c r="CA96" s="271"/>
      <c r="CB96" s="272"/>
      <c r="CC96" s="277" t="str">
        <f>IF(AI98&lt;AJ98,AR98,IF(AJ98&lt;AI98,AS98," "))</f>
        <v>10,8,2</v>
      </c>
      <c r="CD96" s="277"/>
      <c r="CE96" s="277"/>
      <c r="CF96" s="256" t="str">
        <f>IF(AI94&lt;AJ94,AR94,IF(AJ94&lt;AI94,AS94," "))</f>
        <v>6,7,7</v>
      </c>
      <c r="CG96" s="257"/>
      <c r="CH96" s="258"/>
      <c r="CI96" s="108"/>
      <c r="CJ96" s="273"/>
      <c r="CK96" s="251"/>
      <c r="CL96" s="252"/>
    </row>
    <row r="97" spans="1:90" ht="14.4">
      <c r="A97" s="23">
        <v>5</v>
      </c>
      <c r="B97" s="49"/>
      <c r="C97" s="25">
        <v>1</v>
      </c>
      <c r="D97" s="25">
        <v>4</v>
      </c>
      <c r="E97" s="26">
        <v>11</v>
      </c>
      <c r="F97" s="27">
        <v>8</v>
      </c>
      <c r="G97" s="28">
        <v>11</v>
      </c>
      <c r="H97" s="29">
        <v>7</v>
      </c>
      <c r="I97" s="26">
        <v>11</v>
      </c>
      <c r="J97" s="27">
        <v>9</v>
      </c>
      <c r="K97" s="28"/>
      <c r="L97" s="29"/>
      <c r="M97" s="26"/>
      <c r="N97" s="27"/>
      <c r="O97" s="28"/>
      <c r="P97" s="29"/>
      <c r="Q97" s="26"/>
      <c r="R97" s="27"/>
      <c r="S97" s="30">
        <f t="shared" si="271"/>
        <v>1</v>
      </c>
      <c r="T97" s="30">
        <f t="shared" si="272"/>
        <v>0</v>
      </c>
      <c r="U97" s="30">
        <f t="shared" si="273"/>
        <v>1</v>
      </c>
      <c r="V97" s="30">
        <f t="shared" si="274"/>
        <v>0</v>
      </c>
      <c r="W97" s="30">
        <f t="shared" si="275"/>
        <v>1</v>
      </c>
      <c r="X97" s="30">
        <f t="shared" si="276"/>
        <v>0</v>
      </c>
      <c r="Y97" s="30">
        <f t="shared" si="277"/>
        <v>0</v>
      </c>
      <c r="Z97" s="30">
        <f t="shared" si="278"/>
        <v>0</v>
      </c>
      <c r="AA97" s="30">
        <f t="shared" si="279"/>
        <v>0</v>
      </c>
      <c r="AB97" s="30">
        <f t="shared" si="280"/>
        <v>0</v>
      </c>
      <c r="AC97" s="30">
        <f t="shared" si="281"/>
        <v>0</v>
      </c>
      <c r="AD97" s="30">
        <f t="shared" si="282"/>
        <v>0</v>
      </c>
      <c r="AE97" s="30">
        <f t="shared" si="283"/>
        <v>0</v>
      </c>
      <c r="AF97" s="30">
        <f t="shared" si="284"/>
        <v>0</v>
      </c>
      <c r="AG97" s="31">
        <f t="shared" si="285"/>
        <v>3</v>
      </c>
      <c r="AH97" s="31">
        <f t="shared" si="285"/>
        <v>0</v>
      </c>
      <c r="AI97" s="32">
        <f t="shared" si="286"/>
        <v>2</v>
      </c>
      <c r="AJ97" s="32">
        <f t="shared" si="287"/>
        <v>1</v>
      </c>
      <c r="AK97" s="33">
        <f t="shared" si="288"/>
        <v>8</v>
      </c>
      <c r="AL97" s="33">
        <f t="shared" si="289"/>
        <v>7</v>
      </c>
      <c r="AM97" s="33">
        <f t="shared" si="290"/>
        <v>9</v>
      </c>
      <c r="AN97" s="33" t="str">
        <f t="shared" si="291"/>
        <v/>
      </c>
      <c r="AO97" s="33" t="str">
        <f t="shared" si="292"/>
        <v/>
      </c>
      <c r="AP97" s="33" t="str">
        <f t="shared" si="293"/>
        <v/>
      </c>
      <c r="AQ97" s="33" t="str">
        <f t="shared" si="294"/>
        <v/>
      </c>
      <c r="AR97" s="34" t="str">
        <f t="shared" si="295"/>
        <v>3 - 0</v>
      </c>
      <c r="AS97" s="35" t="str">
        <f t="shared" si="296"/>
        <v>8,7,9</v>
      </c>
      <c r="AT97" s="32">
        <f t="shared" si="297"/>
        <v>1</v>
      </c>
      <c r="AU97" s="32">
        <f t="shared" si="298"/>
        <v>2</v>
      </c>
      <c r="AV97" s="33">
        <f t="shared" si="299"/>
        <v>-8</v>
      </c>
      <c r="AW97" s="33">
        <f t="shared" si="300"/>
        <v>-7</v>
      </c>
      <c r="AX97" s="33">
        <f t="shared" si="301"/>
        <v>-9</v>
      </c>
      <c r="AY97" s="33" t="str">
        <f t="shared" si="302"/>
        <v/>
      </c>
      <c r="AZ97" s="33" t="str">
        <f t="shared" si="303"/>
        <v/>
      </c>
      <c r="BA97" s="33" t="str">
        <f t="shared" si="304"/>
        <v/>
      </c>
      <c r="BB97" s="33" t="str">
        <f t="shared" si="305"/>
        <v/>
      </c>
      <c r="BC97" s="34" t="str">
        <f t="shared" si="306"/>
        <v>0 - 3</v>
      </c>
      <c r="BD97" s="35" t="str">
        <f t="shared" si="307"/>
        <v>-8, -7, -9</v>
      </c>
      <c r="BE97" s="36">
        <f>SUMIF(C93:C100,3,AI93:AI100)+SUMIF(D93:D100,3,AJ93:AJ100)</f>
        <v>3</v>
      </c>
      <c r="BF97" s="36">
        <f>IF(BE97&lt;&gt;0,RANK(BE97,BE93:BE99),"")</f>
        <v>4</v>
      </c>
      <c r="BG97" s="37" t="e">
        <f>SUMIF(A93:A96,C97,B93:B96)</f>
        <v>#VALUE!</v>
      </c>
      <c r="BH97" s="38" t="e">
        <f>SUMIF(A93:A96,D97,B93:B96)</f>
        <v>#VALUE!</v>
      </c>
      <c r="BI97" s="10">
        <f t="shared" si="308"/>
        <v>4</v>
      </c>
      <c r="BJ97" s="11">
        <f>1+BJ96</f>
        <v>47</v>
      </c>
      <c r="BK97" s="39">
        <v>3</v>
      </c>
      <c r="BL97" s="64" t="s">
        <v>23</v>
      </c>
      <c r="BM97" s="40" t="s">
        <v>135</v>
      </c>
      <c r="BN97" s="58" t="s">
        <v>33</v>
      </c>
      <c r="BO97" s="42">
        <v>4</v>
      </c>
      <c r="BP97" s="259">
        <v>3</v>
      </c>
      <c r="BQ97" s="260" t="e">
        <f>B95</f>
        <v>#VALUE!</v>
      </c>
      <c r="BR97" s="262" t="s">
        <v>170</v>
      </c>
      <c r="BS97" s="263"/>
      <c r="BT97" s="264"/>
      <c r="BU97" s="43" t="e">
        <v>#VALUE!</v>
      </c>
      <c r="BV97" s="265" t="e">
        <v>#VALUE!</v>
      </c>
      <c r="BW97" s="93"/>
      <c r="BX97" s="94">
        <f>IF(AG93&lt;AH93,AT93,IF(AH93&lt;AG93,AT93," "))</f>
        <v>1</v>
      </c>
      <c r="BY97" s="95"/>
      <c r="BZ97" s="96"/>
      <c r="CA97" s="94">
        <f>IF(AG98&lt;AH98,AT98,IF(AH98&lt;AG98,AT98," "))</f>
        <v>1</v>
      </c>
      <c r="CB97" s="95"/>
      <c r="CC97" s="267"/>
      <c r="CD97" s="268"/>
      <c r="CE97" s="269"/>
      <c r="CF97" s="98"/>
      <c r="CG97" s="94">
        <f>IF(AG96&lt;AH96,AI96,IF(AH96&lt;AG96,AI96," "))</f>
        <v>1</v>
      </c>
      <c r="CH97" s="95"/>
      <c r="CI97" s="107"/>
      <c r="CJ97" s="273">
        <f>BE97</f>
        <v>3</v>
      </c>
      <c r="CK97" s="251"/>
      <c r="CL97" s="252">
        <v>16</v>
      </c>
    </row>
    <row r="98" spans="1:90" ht="14.4">
      <c r="A98" s="23">
        <v>6</v>
      </c>
      <c r="C98" s="25">
        <v>2</v>
      </c>
      <c r="D98" s="25">
        <v>3</v>
      </c>
      <c r="E98" s="26">
        <v>12</v>
      </c>
      <c r="F98" s="27">
        <v>10</v>
      </c>
      <c r="G98" s="28">
        <v>11</v>
      </c>
      <c r="H98" s="29">
        <v>8</v>
      </c>
      <c r="I98" s="26">
        <v>11</v>
      </c>
      <c r="J98" s="27">
        <v>2</v>
      </c>
      <c r="K98" s="28"/>
      <c r="L98" s="29"/>
      <c r="M98" s="26"/>
      <c r="N98" s="27"/>
      <c r="O98" s="28"/>
      <c r="P98" s="29"/>
      <c r="Q98" s="26"/>
      <c r="R98" s="27"/>
      <c r="S98" s="30">
        <f t="shared" si="271"/>
        <v>1</v>
      </c>
      <c r="T98" s="30">
        <f t="shared" si="272"/>
        <v>0</v>
      </c>
      <c r="U98" s="30">
        <f t="shared" si="273"/>
        <v>1</v>
      </c>
      <c r="V98" s="30">
        <f t="shared" si="274"/>
        <v>0</v>
      </c>
      <c r="W98" s="30">
        <f t="shared" si="275"/>
        <v>1</v>
      </c>
      <c r="X98" s="30">
        <f t="shared" si="276"/>
        <v>0</v>
      </c>
      <c r="Y98" s="30">
        <f t="shared" si="277"/>
        <v>0</v>
      </c>
      <c r="Z98" s="30">
        <f t="shared" si="278"/>
        <v>0</v>
      </c>
      <c r="AA98" s="30">
        <f t="shared" si="279"/>
        <v>0</v>
      </c>
      <c r="AB98" s="30">
        <f t="shared" si="280"/>
        <v>0</v>
      </c>
      <c r="AC98" s="30">
        <f t="shared" si="281"/>
        <v>0</v>
      </c>
      <c r="AD98" s="30">
        <f t="shared" si="282"/>
        <v>0</v>
      </c>
      <c r="AE98" s="30">
        <f t="shared" si="283"/>
        <v>0</v>
      </c>
      <c r="AF98" s="30">
        <f t="shared" si="284"/>
        <v>0</v>
      </c>
      <c r="AG98" s="31">
        <f t="shared" si="285"/>
        <v>3</v>
      </c>
      <c r="AH98" s="31">
        <f t="shared" si="285"/>
        <v>0</v>
      </c>
      <c r="AI98" s="32">
        <f t="shared" si="286"/>
        <v>2</v>
      </c>
      <c r="AJ98" s="32">
        <f t="shared" si="287"/>
        <v>1</v>
      </c>
      <c r="AK98" s="33">
        <f t="shared" si="288"/>
        <v>10</v>
      </c>
      <c r="AL98" s="33">
        <f t="shared" si="289"/>
        <v>8</v>
      </c>
      <c r="AM98" s="33">
        <f t="shared" si="290"/>
        <v>2</v>
      </c>
      <c r="AN98" s="33" t="str">
        <f t="shared" si="291"/>
        <v/>
      </c>
      <c r="AO98" s="33" t="str">
        <f t="shared" si="292"/>
        <v/>
      </c>
      <c r="AP98" s="33" t="str">
        <f t="shared" si="293"/>
        <v/>
      </c>
      <c r="AQ98" s="33" t="str">
        <f t="shared" si="294"/>
        <v/>
      </c>
      <c r="AR98" s="34" t="str">
        <f t="shared" si="295"/>
        <v>3 - 0</v>
      </c>
      <c r="AS98" s="35" t="str">
        <f t="shared" si="296"/>
        <v>10,8,2</v>
      </c>
      <c r="AT98" s="32">
        <f t="shared" si="297"/>
        <v>1</v>
      </c>
      <c r="AU98" s="32">
        <f t="shared" si="298"/>
        <v>2</v>
      </c>
      <c r="AV98" s="33">
        <f t="shared" si="299"/>
        <v>-10</v>
      </c>
      <c r="AW98" s="33">
        <f t="shared" si="300"/>
        <v>-8</v>
      </c>
      <c r="AX98" s="33">
        <f t="shared" si="301"/>
        <v>-2</v>
      </c>
      <c r="AY98" s="33" t="str">
        <f t="shared" si="302"/>
        <v/>
      </c>
      <c r="AZ98" s="33" t="str">
        <f t="shared" si="303"/>
        <v/>
      </c>
      <c r="BA98" s="33" t="str">
        <f t="shared" si="304"/>
        <v/>
      </c>
      <c r="BB98" s="33" t="str">
        <f t="shared" si="305"/>
        <v/>
      </c>
      <c r="BC98" s="34" t="str">
        <f t="shared" si="306"/>
        <v>0 - 3</v>
      </c>
      <c r="BD98" s="35" t="str">
        <f t="shared" si="307"/>
        <v>-10, -8, -2</v>
      </c>
      <c r="BE98" s="44"/>
      <c r="BF98" s="44"/>
      <c r="BG98" s="37" t="e">
        <f>SUMIF(A93:A96,C98,B93:B96)</f>
        <v>#VALUE!</v>
      </c>
      <c r="BH98" s="38" t="e">
        <f>SUMIF(A93:A96,D98,B93:B96)</f>
        <v>#VALUE!</v>
      </c>
      <c r="BI98" s="10">
        <f t="shared" si="308"/>
        <v>4</v>
      </c>
      <c r="BJ98" s="11">
        <f>1+BJ97</f>
        <v>48</v>
      </c>
      <c r="BK98" s="39">
        <v>3</v>
      </c>
      <c r="BL98" s="65" t="s">
        <v>24</v>
      </c>
      <c r="BM98" s="149" t="s">
        <v>135</v>
      </c>
      <c r="BN98" s="50" t="s">
        <v>34</v>
      </c>
      <c r="BO98" s="51">
        <v>4</v>
      </c>
      <c r="BP98" s="259"/>
      <c r="BQ98" s="274"/>
      <c r="BR98" s="253" t="s">
        <v>171</v>
      </c>
      <c r="BS98" s="254"/>
      <c r="BT98" s="255"/>
      <c r="BU98" s="45" t="e">
        <v>#VALUE!</v>
      </c>
      <c r="BV98" s="275"/>
      <c r="BW98" s="256" t="str">
        <f>IF(AI93&gt;AJ93,BC93,IF(AJ93&gt;AI93,BD93," "))</f>
        <v>2 - 3</v>
      </c>
      <c r="BX98" s="257"/>
      <c r="BY98" s="258"/>
      <c r="BZ98" s="256" t="str">
        <f>IF(AI98&gt;AJ98,BC98,IF(AJ98&gt;AI98,BD98," "))</f>
        <v>0 - 3</v>
      </c>
      <c r="CA98" s="257"/>
      <c r="CB98" s="258"/>
      <c r="CC98" s="270"/>
      <c r="CD98" s="271"/>
      <c r="CE98" s="272"/>
      <c r="CF98" s="256" t="str">
        <f>IF(AI96&lt;AJ96,AR96,IF(AJ96&lt;AI96,AS96," "))</f>
        <v>0 - 3</v>
      </c>
      <c r="CG98" s="257"/>
      <c r="CH98" s="258"/>
      <c r="CI98" s="108"/>
      <c r="CJ98" s="273"/>
      <c r="CK98" s="251"/>
      <c r="CL98" s="252"/>
    </row>
    <row r="99" spans="1:90" ht="14.4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V99" s="2"/>
      <c r="AW99" s="2"/>
      <c r="AX99" s="2"/>
      <c r="AY99" s="2"/>
      <c r="AZ99" s="2"/>
      <c r="BE99" s="36">
        <f>SUMIF(C93:C100,4,AI93:AI100)+SUMIF(D93:D100,4,AJ93:AJ100)</f>
        <v>4</v>
      </c>
      <c r="BF99" s="36">
        <f>IF(BE99&lt;&gt;0,RANK(BE99,BE93:BE99),"")</f>
        <v>3</v>
      </c>
      <c r="BG99" s="52"/>
      <c r="BH99" s="52"/>
      <c r="BK99" s="19"/>
      <c r="BP99" s="259">
        <v>4</v>
      </c>
      <c r="BQ99" s="260" t="e">
        <f>B96</f>
        <v>#VALUE!</v>
      </c>
      <c r="BR99" s="262" t="s">
        <v>173</v>
      </c>
      <c r="BS99" s="263"/>
      <c r="BT99" s="264"/>
      <c r="BU99" s="43" t="e">
        <v>#VALUE!</v>
      </c>
      <c r="BV99" s="265" t="e">
        <v>#VALUE!</v>
      </c>
      <c r="BW99" s="93"/>
      <c r="BX99" s="94">
        <f>IF(AG97&lt;AH97,AT97,IF(AH97&lt;AG97,AT97," "))</f>
        <v>1</v>
      </c>
      <c r="BY99" s="95"/>
      <c r="BZ99" s="96"/>
      <c r="CA99" s="94">
        <f>IF(AG94&lt;AH94,AT94,IF(AH94&lt;AG94,AT94," "))</f>
        <v>1</v>
      </c>
      <c r="CB99" s="95"/>
      <c r="CC99" s="96"/>
      <c r="CD99" s="94">
        <f>IF(AG96&lt;AH96,AT96,IF(AH96&lt;AG96,AT96," "))</f>
        <v>2</v>
      </c>
      <c r="CE99" s="95"/>
      <c r="CF99" s="267"/>
      <c r="CG99" s="268"/>
      <c r="CH99" s="269"/>
      <c r="CI99" s="107"/>
      <c r="CJ99" s="273">
        <f>BE99</f>
        <v>4</v>
      </c>
      <c r="CK99" s="251"/>
      <c r="CL99" s="252">
        <v>15</v>
      </c>
    </row>
    <row r="100" spans="1:90" ht="14.4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V100" s="2"/>
      <c r="AW100" s="2"/>
      <c r="AX100" s="2"/>
      <c r="AY100" s="2"/>
      <c r="AZ100" s="2"/>
      <c r="BE100" s="44"/>
      <c r="BF100" s="44"/>
      <c r="BG100" s="52"/>
      <c r="BH100" s="52"/>
      <c r="BK100" s="59"/>
      <c r="BL100" s="53"/>
      <c r="BM100" s="54"/>
      <c r="BN100" s="55"/>
      <c r="BO100" s="56"/>
      <c r="BP100" s="259"/>
      <c r="BQ100" s="261"/>
      <c r="BR100" s="253" t="s">
        <v>174</v>
      </c>
      <c r="BS100" s="254"/>
      <c r="BT100" s="255"/>
      <c r="BU100" s="57" t="e">
        <v>#VALUE!</v>
      </c>
      <c r="BV100" s="266"/>
      <c r="BW100" s="256" t="str">
        <f>IF(AI97&gt;AJ97,BC97,IF(AJ97&gt;AI97,BD97," "))</f>
        <v>0 - 3</v>
      </c>
      <c r="BX100" s="257"/>
      <c r="BY100" s="258"/>
      <c r="BZ100" s="256" t="str">
        <f>IF(AI94&gt;AJ94,BC94,IF(AJ94&gt;AI94,BD94," "))</f>
        <v>0 - 3</v>
      </c>
      <c r="CA100" s="257"/>
      <c r="CB100" s="258"/>
      <c r="CC100" s="256" t="str">
        <f>IF(AI96&gt;AJ96,BC96,IF(AJ96&gt;AI96,BD96," "))</f>
        <v>9, 6, 7</v>
      </c>
      <c r="CD100" s="257"/>
      <c r="CE100" s="258"/>
      <c r="CF100" s="270"/>
      <c r="CG100" s="271"/>
      <c r="CH100" s="272"/>
      <c r="CI100" s="109"/>
      <c r="CJ100" s="273"/>
      <c r="CK100" s="251"/>
      <c r="CL100" s="252"/>
    </row>
    <row r="101" spans="1:90" ht="14.4">
      <c r="Z101" s="8"/>
    </row>
    <row r="102" spans="1:90" ht="16.2">
      <c r="Z102" s="8"/>
      <c r="BL102" s="169"/>
      <c r="BM102" s="169"/>
      <c r="BN102" s="169"/>
      <c r="BO102" s="169"/>
      <c r="BP102" s="239" t="s">
        <v>401</v>
      </c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</row>
    <row r="103" spans="1:90" ht="16.2">
      <c r="Z103" s="8"/>
      <c r="BL103" s="169"/>
      <c r="BM103" s="169"/>
      <c r="BN103" s="169"/>
      <c r="BO103" s="169"/>
      <c r="BP103" s="239" t="s">
        <v>402</v>
      </c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</row>
    <row r="104" spans="1:90" ht="14.4">
      <c r="Z104" s="8"/>
    </row>
    <row r="105" spans="1:90" ht="14.4">
      <c r="Z105" s="8"/>
    </row>
    <row r="106" spans="1:90" ht="14.4">
      <c r="Z106" s="8"/>
    </row>
    <row r="107" spans="1:90" ht="14.4">
      <c r="Z107" s="8"/>
    </row>
    <row r="108" spans="1:90" ht="14.4">
      <c r="Z108" s="8"/>
    </row>
    <row r="109" spans="1:90" ht="14.4">
      <c r="Z109" s="8"/>
    </row>
    <row r="110" spans="1:90" ht="14.4">
      <c r="Z110" s="8"/>
    </row>
    <row r="111" spans="1:90" ht="14.4">
      <c r="Z111" s="8"/>
    </row>
    <row r="112" spans="1:90" ht="14.4">
      <c r="Z112" s="8"/>
    </row>
    <row r="113" spans="26:26" ht="14.4">
      <c r="Z113" s="8"/>
    </row>
    <row r="114" spans="26:26" ht="14.4">
      <c r="Z114" s="8"/>
    </row>
    <row r="115" spans="26:26" ht="14.4">
      <c r="Z115" s="8"/>
    </row>
    <row r="116" spans="26:26" ht="14.4">
      <c r="Z116" s="8"/>
    </row>
    <row r="117" spans="26:26" ht="14.4">
      <c r="Z117" s="8"/>
    </row>
    <row r="118" spans="26:26" ht="14.4">
      <c r="Z118" s="8"/>
    </row>
    <row r="119" spans="26:26" ht="14.4">
      <c r="Z119" s="8"/>
    </row>
    <row r="120" spans="26:26" ht="14.4">
      <c r="Z120" s="8"/>
    </row>
    <row r="121" spans="26:26" ht="14.4">
      <c r="Z121" s="8"/>
    </row>
    <row r="122" spans="26:26" ht="14.4">
      <c r="Z122" s="8"/>
    </row>
    <row r="123" spans="26:26" ht="14.4">
      <c r="Z123" s="8"/>
    </row>
    <row r="124" spans="26:26" ht="14.4">
      <c r="Z124" s="8"/>
    </row>
    <row r="125" spans="26:26" ht="14.4">
      <c r="Z125" s="8"/>
    </row>
    <row r="126" spans="26:26" ht="14.4">
      <c r="Z126" s="8"/>
    </row>
    <row r="127" spans="26:26" ht="14.4">
      <c r="Z127" s="8"/>
    </row>
    <row r="128" spans="26:26" ht="14.4">
      <c r="Z128" s="8"/>
    </row>
    <row r="129" spans="26:26" ht="14.4">
      <c r="Z129" s="8"/>
    </row>
    <row r="130" spans="26:26" ht="14.4">
      <c r="Z130" s="8"/>
    </row>
    <row r="131" spans="26:26" ht="14.4">
      <c r="Z131" s="8"/>
    </row>
    <row r="132" spans="26:26" ht="14.4">
      <c r="Z132" s="8"/>
    </row>
    <row r="133" spans="26:26" ht="14.4">
      <c r="Z133" s="8"/>
    </row>
    <row r="134" spans="26:26" ht="14.4">
      <c r="Z134" s="8"/>
    </row>
    <row r="135" spans="26:26" ht="14.4">
      <c r="Z135" s="8"/>
    </row>
    <row r="136" spans="26:26" ht="14.4">
      <c r="Z136" s="8"/>
    </row>
    <row r="137" spans="26:26" ht="14.4">
      <c r="Z137" s="8"/>
    </row>
    <row r="138" spans="26:26" ht="14.4">
      <c r="Z138" s="8"/>
    </row>
    <row r="139" spans="26:26" ht="14.4">
      <c r="Z139" s="8"/>
    </row>
    <row r="140" spans="26:26" ht="14.4">
      <c r="Z140" s="8"/>
    </row>
    <row r="141" spans="26:26" ht="14.4">
      <c r="Z141" s="8"/>
    </row>
    <row r="142" spans="26:26" ht="14.4">
      <c r="Z142" s="8"/>
    </row>
    <row r="143" spans="26:26" ht="14.4">
      <c r="Z143" s="8"/>
    </row>
    <row r="144" spans="26:26" ht="14.4">
      <c r="Z144" s="8"/>
    </row>
    <row r="145" spans="26:26" ht="14.4">
      <c r="Z145" s="8"/>
    </row>
    <row r="146" spans="26:26" ht="14.4">
      <c r="Z146" s="8"/>
    </row>
    <row r="147" spans="26:26" ht="14.4">
      <c r="Z147" s="8"/>
    </row>
    <row r="148" spans="26:26" ht="14.4">
      <c r="Z148" s="8"/>
    </row>
    <row r="149" spans="26:26" ht="14.4">
      <c r="Z149" s="8"/>
    </row>
    <row r="150" spans="26:26" ht="14.4">
      <c r="Z150" s="8"/>
    </row>
    <row r="151" spans="26:26" ht="14.4">
      <c r="Z151" s="8"/>
    </row>
    <row r="152" spans="26:26" ht="14.4">
      <c r="Z152" s="8"/>
    </row>
    <row r="153" spans="26:26" ht="14.4">
      <c r="Z153" s="8"/>
    </row>
    <row r="154" spans="26:26" ht="14.4">
      <c r="Z154" s="8"/>
    </row>
    <row r="155" spans="26:26" ht="14.4">
      <c r="Z155" s="8"/>
    </row>
    <row r="156" spans="26:26" ht="14.4">
      <c r="Z156" s="8"/>
    </row>
    <row r="157" spans="26:26" ht="14.4">
      <c r="Z157" s="8"/>
    </row>
    <row r="158" spans="26:26" ht="14.4">
      <c r="Z158" s="8"/>
    </row>
    <row r="159" spans="26:26" ht="14.4">
      <c r="Z159" s="8"/>
    </row>
    <row r="160" spans="26:26" ht="14.4">
      <c r="Z160" s="8"/>
    </row>
    <row r="161" spans="26:26" ht="14.4">
      <c r="Z161" s="8"/>
    </row>
    <row r="162" spans="26:26" ht="14.4">
      <c r="Z162" s="8"/>
    </row>
    <row r="163" spans="26:26" ht="14.4">
      <c r="Z163" s="8"/>
    </row>
    <row r="164" spans="26:26" ht="14.4">
      <c r="Z164" s="8"/>
    </row>
    <row r="165" spans="26:26" ht="14.4">
      <c r="Z165" s="8"/>
    </row>
    <row r="166" spans="26:26" ht="14.4">
      <c r="Z166" s="8"/>
    </row>
    <row r="167" spans="26:26" ht="14.4">
      <c r="Z167" s="8"/>
    </row>
    <row r="168" spans="26:26" ht="14.4">
      <c r="Z168" s="8"/>
    </row>
    <row r="169" spans="26:26" ht="14.4">
      <c r="Z169" s="8"/>
    </row>
    <row r="170" spans="26:26" ht="14.4">
      <c r="Z170" s="8"/>
    </row>
    <row r="171" spans="26:26" ht="14.4">
      <c r="Z171" s="8"/>
    </row>
    <row r="172" spans="26:26" ht="14.4">
      <c r="Z172" s="8"/>
    </row>
    <row r="173" spans="26:26" ht="14.4">
      <c r="Z173" s="8"/>
    </row>
    <row r="174" spans="26:26" ht="14.4">
      <c r="Z174" s="8"/>
    </row>
    <row r="175" spans="26:26" ht="14.4">
      <c r="Z175" s="8"/>
    </row>
    <row r="176" spans="26:26" ht="14.4">
      <c r="Z176" s="8"/>
    </row>
    <row r="177" spans="26:26" ht="14.4">
      <c r="Z177" s="8"/>
    </row>
    <row r="178" spans="26:26" ht="14.4">
      <c r="Z178" s="8"/>
    </row>
    <row r="179" spans="26:26" ht="14.4">
      <c r="Z179" s="8"/>
    </row>
    <row r="180" spans="26:26" ht="14.4">
      <c r="Z180" s="8"/>
    </row>
    <row r="181" spans="26:26" ht="14.4">
      <c r="Z181" s="8"/>
    </row>
    <row r="182" spans="26:26" ht="14.4">
      <c r="Z182" s="8"/>
    </row>
    <row r="183" spans="26:26" ht="14.4">
      <c r="Z183" s="8"/>
    </row>
    <row r="184" spans="26:26" ht="14.4">
      <c r="Z184" s="8"/>
    </row>
    <row r="185" spans="26:26" ht="14.4">
      <c r="Z185" s="8"/>
    </row>
    <row r="186" spans="26:26" ht="14.4">
      <c r="Z186" s="8"/>
    </row>
    <row r="187" spans="26:26" ht="14.4">
      <c r="Z187" s="8"/>
    </row>
    <row r="188" spans="26:26" ht="14.4">
      <c r="Z188" s="8"/>
    </row>
    <row r="189" spans="26:26" ht="14.4">
      <c r="Z189" s="8"/>
    </row>
    <row r="190" spans="26:26" ht="14.4">
      <c r="Z190" s="8"/>
    </row>
    <row r="191" spans="26:26" ht="14.4">
      <c r="Z191" s="8"/>
    </row>
    <row r="192" spans="26:26" ht="14.4">
      <c r="Z192" s="8"/>
    </row>
    <row r="193" spans="26:26" ht="14.4">
      <c r="Z193" s="8"/>
    </row>
    <row r="194" spans="26:26" ht="14.4">
      <c r="Z194" s="8"/>
    </row>
    <row r="195" spans="26:26" ht="14.4">
      <c r="Z195" s="8"/>
    </row>
    <row r="196" spans="26:26" ht="14.4">
      <c r="Z196" s="8"/>
    </row>
    <row r="197" spans="26:26" ht="14.4">
      <c r="Z197" s="8"/>
    </row>
    <row r="198" spans="26:26" ht="14.4">
      <c r="Z198" s="8"/>
    </row>
    <row r="199" spans="26:26" ht="14.4">
      <c r="Z199" s="8"/>
    </row>
    <row r="200" spans="26:26" ht="14.4">
      <c r="Z200" s="8"/>
    </row>
    <row r="201" spans="26:26" ht="14.4">
      <c r="Z201" s="8"/>
    </row>
    <row r="202" spans="26:26" ht="14.4">
      <c r="Z202" s="8"/>
    </row>
    <row r="203" spans="26:26" ht="14.4">
      <c r="Z203" s="8"/>
    </row>
    <row r="204" spans="26:26" ht="14.4">
      <c r="Z204" s="8"/>
    </row>
    <row r="205" spans="26:26" ht="14.4">
      <c r="Z205" s="8"/>
    </row>
    <row r="206" spans="26:26" ht="14.4">
      <c r="Z206" s="8"/>
    </row>
    <row r="207" spans="26:26" ht="14.4">
      <c r="Z207" s="8"/>
    </row>
    <row r="208" spans="26:26" ht="14.4">
      <c r="Z208" s="8"/>
    </row>
    <row r="209" spans="26:26" ht="14.4">
      <c r="Z209" s="8"/>
    </row>
    <row r="210" spans="26:26" ht="14.4">
      <c r="Z210" s="8"/>
    </row>
    <row r="211" spans="26:26" ht="14.4">
      <c r="Z211" s="8"/>
    </row>
    <row r="212" spans="26:26" ht="14.4">
      <c r="Z212" s="8"/>
    </row>
    <row r="213" spans="26:26" ht="14.4">
      <c r="Z213" s="8"/>
    </row>
    <row r="214" spans="26:26" ht="14.4">
      <c r="Z214" s="8"/>
    </row>
    <row r="215" spans="26:26" ht="14.4">
      <c r="Z215" s="8"/>
    </row>
    <row r="216" spans="26:26" ht="14.4">
      <c r="Z216" s="8"/>
    </row>
    <row r="217" spans="26:26" ht="14.4">
      <c r="Z217" s="8"/>
    </row>
    <row r="218" spans="26:26" ht="14.4">
      <c r="Z218" s="8"/>
    </row>
    <row r="219" spans="26:26" ht="14.4">
      <c r="Z219" s="8"/>
    </row>
    <row r="220" spans="26:26" ht="14.4">
      <c r="Z220" s="8"/>
    </row>
    <row r="221" spans="26:26" ht="14.4">
      <c r="Z221" s="8"/>
    </row>
    <row r="222" spans="26:26" ht="14.4">
      <c r="Z222" s="8"/>
    </row>
    <row r="223" spans="26:26" ht="14.4">
      <c r="Z223" s="8"/>
    </row>
    <row r="224" spans="26:26" ht="14.4">
      <c r="Z224" s="8"/>
    </row>
    <row r="225" spans="26:26" ht="14.4">
      <c r="Z225" s="8"/>
    </row>
    <row r="226" spans="26:26" ht="14.4">
      <c r="Z226" s="8"/>
    </row>
    <row r="227" spans="26:26" ht="14.4">
      <c r="Z227" s="8"/>
    </row>
    <row r="228" spans="26:26" ht="14.4">
      <c r="Z228" s="8"/>
    </row>
    <row r="229" spans="26:26" ht="14.4">
      <c r="Z229" s="8"/>
    </row>
    <row r="230" spans="26:26" ht="14.4">
      <c r="Z230" s="8"/>
    </row>
    <row r="231" spans="26:26" ht="14.4">
      <c r="Z231" s="8"/>
    </row>
    <row r="232" spans="26:26" ht="14.4">
      <c r="Z232" s="8"/>
    </row>
    <row r="233" spans="26:26" ht="14.4">
      <c r="Z233" s="8"/>
    </row>
    <row r="234" spans="26:26" ht="14.4">
      <c r="Z234" s="8"/>
    </row>
    <row r="235" spans="26:26" ht="14.4">
      <c r="Z235" s="8"/>
    </row>
    <row r="236" spans="26:26" ht="14.4">
      <c r="Z236" s="8"/>
    </row>
    <row r="237" spans="26:26" ht="14.4">
      <c r="Z237" s="8"/>
    </row>
    <row r="238" spans="26:26" ht="14.4">
      <c r="Z238" s="8"/>
    </row>
    <row r="239" spans="26:26" ht="14.4">
      <c r="Z239" s="8"/>
    </row>
    <row r="240" spans="26:26" ht="14.4">
      <c r="Z240" s="8"/>
    </row>
    <row r="241" spans="26:26" ht="14.4">
      <c r="Z241" s="8"/>
    </row>
    <row r="242" spans="26:26" ht="14.4">
      <c r="Z242" s="8"/>
    </row>
    <row r="243" spans="26:26" ht="14.4">
      <c r="Z243" s="8"/>
    </row>
    <row r="244" spans="26:26" ht="14.4">
      <c r="Z244" s="8"/>
    </row>
    <row r="245" spans="26:26" ht="14.4">
      <c r="Z245" s="8"/>
    </row>
    <row r="246" spans="26:26" ht="14.4">
      <c r="Z246" s="8"/>
    </row>
    <row r="247" spans="26:26" ht="14.4">
      <c r="Z247" s="8"/>
    </row>
    <row r="248" spans="26:26" ht="14.4">
      <c r="Z248" s="8"/>
    </row>
    <row r="249" spans="26:26" ht="14.4">
      <c r="Z249" s="8"/>
    </row>
    <row r="250" spans="26:26" ht="14.4">
      <c r="Z250" s="8"/>
    </row>
    <row r="251" spans="26:26" ht="14.4">
      <c r="Z251" s="8"/>
    </row>
    <row r="252" spans="26:26" ht="14.4">
      <c r="Z252" s="8"/>
    </row>
    <row r="253" spans="26:26" ht="14.4">
      <c r="Z253" s="8"/>
    </row>
    <row r="254" spans="26:26" ht="14.4">
      <c r="Z254" s="8"/>
    </row>
    <row r="255" spans="26:26" ht="14.4">
      <c r="Z255" s="8"/>
    </row>
    <row r="256" spans="26:26" ht="14.4">
      <c r="Z256" s="8"/>
    </row>
    <row r="257" spans="26:26" ht="14.4">
      <c r="Z257" s="8"/>
    </row>
    <row r="258" spans="26:26" ht="14.4">
      <c r="Z258" s="8"/>
    </row>
    <row r="259" spans="26:26" ht="14.4">
      <c r="Z259" s="8"/>
    </row>
    <row r="260" spans="26:26" ht="14.4">
      <c r="Z260" s="8"/>
    </row>
    <row r="261" spans="26:26" ht="14.4">
      <c r="Z261" s="8"/>
    </row>
    <row r="262" spans="26:26" ht="14.4">
      <c r="Z262" s="8"/>
    </row>
    <row r="263" spans="26:26" ht="14.4">
      <c r="Z263" s="8"/>
    </row>
    <row r="264" spans="26:26" ht="14.4">
      <c r="Z264" s="8"/>
    </row>
    <row r="265" spans="26:26" ht="14.4">
      <c r="Z265" s="8"/>
    </row>
    <row r="266" spans="26:26" ht="14.4">
      <c r="Z266" s="8"/>
    </row>
    <row r="267" spans="26:26" ht="14.4">
      <c r="Z267" s="8"/>
    </row>
    <row r="268" spans="26:26" ht="14.4">
      <c r="Z268" s="8"/>
    </row>
    <row r="269" spans="26:26" ht="14.4">
      <c r="Z269" s="8"/>
    </row>
    <row r="270" spans="26:26" ht="14.4">
      <c r="Z270" s="8"/>
    </row>
    <row r="271" spans="26:26" ht="14.4">
      <c r="Z271" s="8"/>
    </row>
    <row r="272" spans="26:26" ht="14.4">
      <c r="Z272" s="8"/>
    </row>
    <row r="273" spans="26:26" ht="14.4">
      <c r="Z273" s="8"/>
    </row>
    <row r="274" spans="26:26" ht="14.4">
      <c r="Z274" s="8"/>
    </row>
    <row r="275" spans="26:26" ht="14.4">
      <c r="Z275" s="8"/>
    </row>
    <row r="276" spans="26:26" ht="14.4">
      <c r="Z276" s="8"/>
    </row>
    <row r="277" spans="26:26" ht="14.4">
      <c r="Z277" s="8"/>
    </row>
    <row r="278" spans="26:26" ht="14.4">
      <c r="Z278" s="8"/>
    </row>
    <row r="279" spans="26:26" ht="14.4">
      <c r="Z279" s="8"/>
    </row>
    <row r="280" spans="26:26" ht="14.4">
      <c r="Z280" s="8"/>
    </row>
    <row r="281" spans="26:26" ht="14.4">
      <c r="Z281" s="8"/>
    </row>
    <row r="282" spans="26:26" ht="14.4">
      <c r="Z282" s="8"/>
    </row>
    <row r="283" spans="26:26" ht="14.4">
      <c r="Z283" s="8"/>
    </row>
    <row r="284" spans="26:26" ht="14.4">
      <c r="Z284" s="8"/>
    </row>
    <row r="285" spans="26:26" ht="14.4">
      <c r="Z285" s="8"/>
    </row>
    <row r="286" spans="26:26" ht="14.4">
      <c r="Z286" s="8"/>
    </row>
    <row r="287" spans="26:26" ht="14.4">
      <c r="Z287" s="8"/>
    </row>
    <row r="288" spans="26:26" ht="14.4">
      <c r="Z288" s="8"/>
    </row>
    <row r="289" spans="26:26" ht="14.4">
      <c r="Z289" s="8"/>
    </row>
    <row r="290" spans="26:26" ht="14.4">
      <c r="Z290" s="8"/>
    </row>
    <row r="291" spans="26:26" ht="14.4">
      <c r="Z291" s="8"/>
    </row>
    <row r="292" spans="26:26" ht="14.4">
      <c r="Z292" s="8"/>
    </row>
    <row r="293" spans="26:26" ht="14.4">
      <c r="Z293" s="8"/>
    </row>
    <row r="294" spans="26:26" ht="14.4">
      <c r="Z294" s="8"/>
    </row>
    <row r="295" spans="26:26" ht="14.4">
      <c r="Z295" s="8"/>
    </row>
    <row r="296" spans="26:26" ht="14.4">
      <c r="Z296" s="8"/>
    </row>
    <row r="297" spans="26:26" ht="14.4">
      <c r="Z297" s="8"/>
    </row>
    <row r="298" spans="26:26" ht="14.4">
      <c r="Z298" s="8"/>
    </row>
    <row r="299" spans="26:26" ht="14.4">
      <c r="Z299" s="8"/>
    </row>
    <row r="300" spans="26:26" ht="14.4">
      <c r="Z300" s="8"/>
    </row>
    <row r="301" spans="26:26" ht="14.4">
      <c r="Z301" s="8"/>
    </row>
    <row r="302" spans="26:26" ht="14.4">
      <c r="Z302" s="8"/>
    </row>
    <row r="303" spans="26:26" ht="14.4">
      <c r="Z303" s="8"/>
    </row>
    <row r="304" spans="26:26" ht="14.4">
      <c r="Z304" s="8"/>
    </row>
    <row r="305" spans="26:26" ht="14.4">
      <c r="Z305" s="8"/>
    </row>
    <row r="306" spans="26:26" ht="14.4">
      <c r="Z306" s="8"/>
    </row>
    <row r="307" spans="26:26" ht="14.4">
      <c r="Z307" s="8"/>
    </row>
    <row r="308" spans="26:26" ht="14.4">
      <c r="Z308" s="8"/>
    </row>
    <row r="309" spans="26:26" ht="14.4">
      <c r="Z309" s="8"/>
    </row>
    <row r="310" spans="26:26" ht="14.4">
      <c r="Z310" s="8"/>
    </row>
    <row r="311" spans="26:26" ht="14.4">
      <c r="Z311" s="8"/>
    </row>
    <row r="312" spans="26:26" ht="14.4">
      <c r="Z312" s="8"/>
    </row>
    <row r="313" spans="26:26" ht="14.4">
      <c r="Z313" s="8"/>
    </row>
    <row r="314" spans="26:26" ht="14.4">
      <c r="Z314" s="8"/>
    </row>
    <row r="315" spans="26:26" ht="14.4">
      <c r="Z315" s="8"/>
    </row>
    <row r="316" spans="26:26" ht="14.4">
      <c r="Z316" s="8"/>
    </row>
    <row r="317" spans="26:26" ht="14.4">
      <c r="Z317" s="8"/>
    </row>
    <row r="318" spans="26:26" ht="14.4">
      <c r="Z318" s="8"/>
    </row>
    <row r="319" spans="26:26" ht="14.4">
      <c r="Z319" s="8"/>
    </row>
    <row r="320" spans="26:26" ht="14.4">
      <c r="Z320" s="8"/>
    </row>
    <row r="321" spans="26:26" ht="14.4">
      <c r="Z321" s="8"/>
    </row>
    <row r="322" spans="26:26" ht="14.4">
      <c r="Z322" s="8"/>
    </row>
    <row r="323" spans="26:26" ht="14.4">
      <c r="Z323" s="8"/>
    </row>
    <row r="324" spans="26:26" ht="14.4">
      <c r="Z324" s="8"/>
    </row>
    <row r="325" spans="26:26" ht="14.4">
      <c r="Z325" s="8"/>
    </row>
    <row r="326" spans="26:26" ht="14.4">
      <c r="Z326" s="8"/>
    </row>
    <row r="327" spans="26:26" ht="14.4">
      <c r="Z327" s="8"/>
    </row>
    <row r="328" spans="26:26" ht="14.4">
      <c r="Z328" s="8"/>
    </row>
    <row r="329" spans="26:26" ht="14.4">
      <c r="Z329" s="8"/>
    </row>
    <row r="330" spans="26:26" ht="14.4">
      <c r="Z330" s="8"/>
    </row>
    <row r="331" spans="26:26" ht="14.4">
      <c r="Z331" s="8"/>
    </row>
    <row r="332" spans="26:26" ht="14.4">
      <c r="Z332" s="8"/>
    </row>
    <row r="333" spans="26:26" ht="14.4">
      <c r="Z333" s="8"/>
    </row>
    <row r="334" spans="26:26" ht="14.4">
      <c r="Z334" s="8"/>
    </row>
    <row r="335" spans="26:26" ht="14.4">
      <c r="Z335" s="8"/>
    </row>
    <row r="336" spans="26:26" ht="14.4">
      <c r="Z336" s="8"/>
    </row>
    <row r="337" spans="26:26" ht="14.4">
      <c r="Z337" s="8"/>
    </row>
    <row r="338" spans="26:26" ht="14.4">
      <c r="Z338" s="8"/>
    </row>
    <row r="339" spans="26:26" ht="14.4">
      <c r="Z339" s="8"/>
    </row>
    <row r="340" spans="26:26" ht="14.4">
      <c r="Z340" s="8"/>
    </row>
    <row r="341" spans="26:26" ht="14.4">
      <c r="Z341" s="8"/>
    </row>
    <row r="342" spans="26:26" ht="14.4">
      <c r="Z342" s="8"/>
    </row>
    <row r="343" spans="26:26" ht="14.4">
      <c r="Z343" s="8"/>
    </row>
    <row r="344" spans="26:26" ht="14.4">
      <c r="Z344" s="8"/>
    </row>
    <row r="345" spans="26:26" ht="14.4">
      <c r="Z345" s="8"/>
    </row>
    <row r="346" spans="26:26" ht="14.4">
      <c r="Z346" s="8"/>
    </row>
    <row r="347" spans="26:26" ht="14.4">
      <c r="Z347" s="8"/>
    </row>
    <row r="348" spans="26:26" ht="14.4">
      <c r="Z348" s="8"/>
    </row>
    <row r="349" spans="26:26" ht="14.4">
      <c r="Z349" s="8"/>
    </row>
    <row r="350" spans="26:26" ht="14.4">
      <c r="Z350" s="8"/>
    </row>
    <row r="351" spans="26:26" ht="14.4">
      <c r="Z351" s="8"/>
    </row>
    <row r="352" spans="26:26" ht="14.4">
      <c r="Z352" s="8"/>
    </row>
    <row r="353" spans="26:26" ht="14.4">
      <c r="Z353" s="8"/>
    </row>
    <row r="354" spans="26:26" ht="14.4">
      <c r="Z354" s="8"/>
    </row>
    <row r="355" spans="26:26" ht="14.4">
      <c r="Z355" s="8"/>
    </row>
    <row r="356" spans="26:26" ht="14.4">
      <c r="Z356" s="8"/>
    </row>
    <row r="357" spans="26:26" ht="14.4">
      <c r="Z357" s="8"/>
    </row>
    <row r="358" spans="26:26" ht="14.4">
      <c r="Z358" s="8"/>
    </row>
    <row r="359" spans="26:26" ht="14.4">
      <c r="Z359" s="8"/>
    </row>
    <row r="360" spans="26:26" ht="14.4">
      <c r="Z360" s="8"/>
    </row>
    <row r="361" spans="26:26" ht="14.4">
      <c r="Z361" s="8"/>
    </row>
    <row r="362" spans="26:26" ht="14.4">
      <c r="Z362" s="8"/>
    </row>
    <row r="363" spans="26:26" ht="14.4">
      <c r="Z363" s="8"/>
    </row>
    <row r="364" spans="26:26" ht="14.4">
      <c r="Z364" s="8"/>
    </row>
    <row r="365" spans="26:26" ht="14.4">
      <c r="Z365" s="8"/>
    </row>
    <row r="366" spans="26:26" ht="14.4">
      <c r="Z366" s="8"/>
    </row>
    <row r="367" spans="26:26" ht="14.4">
      <c r="Z367" s="8"/>
    </row>
    <row r="368" spans="26:26" ht="14.4">
      <c r="Z368" s="8"/>
    </row>
    <row r="369" spans="26:26" ht="14.4">
      <c r="Z369" s="8"/>
    </row>
    <row r="370" spans="26:26" ht="14.4">
      <c r="Z370" s="8"/>
    </row>
    <row r="371" spans="26:26" ht="14.4">
      <c r="Z371" s="8"/>
    </row>
    <row r="372" spans="26:26" ht="14.4">
      <c r="Z372" s="8"/>
    </row>
    <row r="373" spans="26:26" ht="14.4">
      <c r="Z373" s="8"/>
    </row>
    <row r="374" spans="26:26" ht="14.4">
      <c r="Z374" s="8"/>
    </row>
    <row r="375" spans="26:26" ht="14.4">
      <c r="Z375" s="8"/>
    </row>
    <row r="376" spans="26:26" ht="14.4">
      <c r="Z376" s="8"/>
    </row>
    <row r="377" spans="26:26" ht="14.4">
      <c r="Z377" s="8"/>
    </row>
    <row r="378" spans="26:26" ht="14.4">
      <c r="Z378" s="8"/>
    </row>
    <row r="379" spans="26:26" ht="14.4">
      <c r="Z379" s="8"/>
    </row>
    <row r="380" spans="26:26" ht="14.4">
      <c r="Z380" s="8"/>
    </row>
    <row r="381" spans="26:26" ht="14.4">
      <c r="Z381" s="8"/>
    </row>
    <row r="382" spans="26:26" ht="14.4">
      <c r="Z382" s="8"/>
    </row>
    <row r="383" spans="26:26" ht="14.4">
      <c r="Z383" s="8"/>
    </row>
    <row r="384" spans="26:26" ht="14.4">
      <c r="Z384" s="8"/>
    </row>
    <row r="385" spans="26:26" ht="14.4">
      <c r="Z385" s="8"/>
    </row>
    <row r="386" spans="26:26" ht="14.4">
      <c r="Z386" s="8"/>
    </row>
    <row r="387" spans="26:26" ht="14.4">
      <c r="Z387" s="8"/>
    </row>
    <row r="388" spans="26:26" ht="14.4">
      <c r="Z388" s="8"/>
    </row>
    <row r="389" spans="26:26" ht="14.4">
      <c r="Z389" s="8"/>
    </row>
    <row r="390" spans="26:26" ht="14.4">
      <c r="Z390" s="8"/>
    </row>
    <row r="391" spans="26:26" ht="14.4">
      <c r="Z391" s="8"/>
    </row>
    <row r="392" spans="26:26" ht="14.4">
      <c r="Z392" s="8"/>
    </row>
    <row r="393" spans="26:26" ht="14.4">
      <c r="Z393" s="8"/>
    </row>
    <row r="394" spans="26:26" ht="14.4">
      <c r="Z394" s="8"/>
    </row>
    <row r="395" spans="26:26" ht="14.4">
      <c r="Z395" s="8"/>
    </row>
    <row r="396" spans="26:26" ht="14.4">
      <c r="Z396" s="8"/>
    </row>
    <row r="397" spans="26:26" ht="14.4">
      <c r="Z397" s="8"/>
    </row>
    <row r="398" spans="26:26" ht="14.4">
      <c r="Z398" s="8"/>
    </row>
    <row r="399" spans="26:26" ht="14.4">
      <c r="Z399" s="8"/>
    </row>
    <row r="400" spans="26:26" ht="14.4">
      <c r="Z400" s="8"/>
    </row>
    <row r="401" spans="26:26" ht="14.4">
      <c r="Z401" s="8"/>
    </row>
    <row r="402" spans="26:26" ht="14.4">
      <c r="Z402" s="8"/>
    </row>
    <row r="403" spans="26:26" ht="14.4">
      <c r="Z403" s="8"/>
    </row>
    <row r="404" spans="26:26" ht="14.4">
      <c r="Z404" s="8"/>
    </row>
    <row r="405" spans="26:26" ht="14.4">
      <c r="Z405" s="8"/>
    </row>
    <row r="406" spans="26:26" ht="14.4">
      <c r="Z406" s="8"/>
    </row>
    <row r="407" spans="26:26" ht="14.4">
      <c r="Z407" s="8"/>
    </row>
    <row r="408" spans="26:26" ht="14.4">
      <c r="Z408" s="8"/>
    </row>
    <row r="409" spans="26:26" ht="14.4">
      <c r="Z409" s="8"/>
    </row>
    <row r="410" spans="26:26" ht="14.4">
      <c r="Z410" s="8"/>
    </row>
    <row r="411" spans="26:26" ht="14.4">
      <c r="Z411" s="8"/>
    </row>
    <row r="412" spans="26:26" ht="14.4">
      <c r="Z412" s="8"/>
    </row>
    <row r="413" spans="26:26" ht="14.4">
      <c r="Z413" s="8"/>
    </row>
    <row r="414" spans="26:26" ht="14.4">
      <c r="Z414" s="8"/>
    </row>
    <row r="415" spans="26:26" ht="14.4">
      <c r="Z415" s="8"/>
    </row>
    <row r="416" spans="26:26" ht="14.4">
      <c r="Z416" s="8"/>
    </row>
    <row r="417" spans="26:26" ht="14.4">
      <c r="Z417" s="8"/>
    </row>
    <row r="418" spans="26:26" ht="14.4">
      <c r="Z418" s="8"/>
    </row>
    <row r="419" spans="26:26" ht="14.4">
      <c r="Z419" s="8"/>
    </row>
    <row r="420" spans="26:26" ht="14.4">
      <c r="Z420" s="8"/>
    </row>
    <row r="421" spans="26:26" ht="14.4">
      <c r="Z421" s="8"/>
    </row>
    <row r="422" spans="26:26" ht="14.4">
      <c r="Z422" s="8"/>
    </row>
    <row r="423" spans="26:26" ht="14.4">
      <c r="Z423" s="8"/>
    </row>
    <row r="424" spans="26:26" ht="14.4">
      <c r="Z424" s="8"/>
    </row>
    <row r="425" spans="26:26" ht="14.4">
      <c r="Z425" s="8"/>
    </row>
    <row r="426" spans="26:26" ht="14.4">
      <c r="Z426" s="8"/>
    </row>
    <row r="427" spans="26:26" ht="14.4">
      <c r="Z427" s="8"/>
    </row>
    <row r="428" spans="26:26" ht="14.4">
      <c r="Z428" s="8"/>
    </row>
    <row r="429" spans="26:26" ht="14.4">
      <c r="Z429" s="8"/>
    </row>
    <row r="430" spans="26:26" ht="14.4">
      <c r="Z430" s="8"/>
    </row>
    <row r="431" spans="26:26" ht="14.4">
      <c r="Z431" s="8"/>
    </row>
    <row r="432" spans="26:26" ht="14.4">
      <c r="Z432" s="8"/>
    </row>
    <row r="433" spans="26:26" ht="14.4">
      <c r="Z433" s="8"/>
    </row>
    <row r="434" spans="26:26" ht="14.4">
      <c r="Z434" s="8"/>
    </row>
    <row r="435" spans="26:26" ht="14.4">
      <c r="Z435" s="8"/>
    </row>
    <row r="436" spans="26:26" ht="14.4">
      <c r="Z436" s="8"/>
    </row>
    <row r="437" spans="26:26" ht="14.4">
      <c r="Z437" s="8"/>
    </row>
    <row r="438" spans="26:26" ht="14.4">
      <c r="Z438" s="8"/>
    </row>
    <row r="439" spans="26:26" ht="14.4">
      <c r="Z439" s="8"/>
    </row>
    <row r="440" spans="26:26" ht="14.4">
      <c r="Z440" s="8"/>
    </row>
    <row r="441" spans="26:26" ht="14.4">
      <c r="Z441" s="8"/>
    </row>
    <row r="442" spans="26:26" ht="14.4">
      <c r="Z442" s="8"/>
    </row>
    <row r="443" spans="26:26" ht="14.4">
      <c r="Z443" s="8"/>
    </row>
    <row r="444" spans="26:26" ht="14.4">
      <c r="Z444" s="8"/>
    </row>
    <row r="445" spans="26:26" ht="14.4">
      <c r="Z445" s="8"/>
    </row>
    <row r="446" spans="26:26" ht="14.4">
      <c r="Z446" s="8"/>
    </row>
    <row r="447" spans="26:26" ht="14.4">
      <c r="Z447" s="8"/>
    </row>
    <row r="448" spans="26:26" ht="14.4">
      <c r="Z448" s="8"/>
    </row>
    <row r="449" spans="26:26" ht="14.4">
      <c r="Z449" s="8"/>
    </row>
    <row r="450" spans="26:26" ht="14.4">
      <c r="Z450" s="8"/>
    </row>
    <row r="451" spans="26:26" ht="14.4">
      <c r="Z451" s="8"/>
    </row>
    <row r="452" spans="26:26" ht="14.4">
      <c r="Z452" s="8"/>
    </row>
    <row r="453" spans="26:26" ht="14.4">
      <c r="Z453" s="8"/>
    </row>
    <row r="454" spans="26:26" ht="14.4">
      <c r="Z454" s="8"/>
    </row>
    <row r="455" spans="26:26" ht="14.4">
      <c r="Z455" s="8"/>
    </row>
    <row r="456" spans="26:26" ht="14.4">
      <c r="Z456" s="8"/>
    </row>
    <row r="457" spans="26:26" ht="14.4">
      <c r="Z457" s="8"/>
    </row>
    <row r="458" spans="26:26" ht="14.4">
      <c r="Z458" s="8"/>
    </row>
    <row r="459" spans="26:26" ht="14.4">
      <c r="Z459" s="8"/>
    </row>
    <row r="460" spans="26:26" ht="14.4">
      <c r="Z460" s="8"/>
    </row>
    <row r="461" spans="26:26" ht="14.4">
      <c r="Z461" s="8"/>
    </row>
    <row r="462" spans="26:26" ht="14.4">
      <c r="Z462" s="8"/>
    </row>
    <row r="463" spans="26:26" ht="14.4">
      <c r="Z463" s="8"/>
    </row>
    <row r="464" spans="26:26" ht="14.4">
      <c r="Z464" s="8"/>
    </row>
    <row r="465" spans="26:26" ht="14.4">
      <c r="Z465" s="8"/>
    </row>
    <row r="466" spans="26:26" ht="14.4">
      <c r="Z466" s="8"/>
    </row>
    <row r="467" spans="26:26" ht="14.4">
      <c r="Z467" s="8"/>
    </row>
    <row r="468" spans="26:26" ht="14.4">
      <c r="Z468" s="8"/>
    </row>
    <row r="469" spans="26:26" ht="14.4">
      <c r="Z469" s="8"/>
    </row>
    <row r="470" spans="26:26" ht="14.4">
      <c r="Z470" s="8"/>
    </row>
    <row r="471" spans="26:26" ht="14.4">
      <c r="Z471" s="8"/>
    </row>
    <row r="472" spans="26:26" ht="14.4">
      <c r="Z472" s="8"/>
    </row>
    <row r="473" spans="26:26" ht="14.4">
      <c r="Z473" s="8"/>
    </row>
    <row r="474" spans="26:26" ht="14.4">
      <c r="Z474" s="8"/>
    </row>
    <row r="475" spans="26:26" ht="14.4">
      <c r="Z475" s="8"/>
    </row>
    <row r="476" spans="26:26" ht="14.4">
      <c r="Z476" s="8"/>
    </row>
    <row r="477" spans="26:26" ht="14.4">
      <c r="Z477" s="8"/>
    </row>
    <row r="478" spans="26:26" ht="14.4">
      <c r="Z478" s="8"/>
    </row>
    <row r="479" spans="26:26" ht="14.4">
      <c r="Z479" s="8"/>
    </row>
    <row r="480" spans="26:26" ht="14.4">
      <c r="Z480" s="8"/>
    </row>
    <row r="481" spans="26:26" ht="14.4">
      <c r="Z481" s="8"/>
    </row>
    <row r="482" spans="26:26" ht="14.4">
      <c r="Z482" s="8"/>
    </row>
    <row r="483" spans="26:26" ht="14.4">
      <c r="Z483" s="8"/>
    </row>
    <row r="484" spans="26:26" ht="14.4">
      <c r="Z484" s="8"/>
    </row>
    <row r="485" spans="26:26" ht="14.4">
      <c r="Z485" s="8"/>
    </row>
    <row r="486" spans="26:26" ht="14.4">
      <c r="Z486" s="8"/>
    </row>
    <row r="487" spans="26:26" ht="14.4">
      <c r="Z487" s="8"/>
    </row>
    <row r="488" spans="26:26" ht="14.4">
      <c r="Z488" s="8"/>
    </row>
    <row r="489" spans="26:26" ht="14.4">
      <c r="Z489" s="8"/>
    </row>
    <row r="490" spans="26:26" ht="14.4">
      <c r="Z490" s="8"/>
    </row>
    <row r="491" spans="26:26" ht="14.4">
      <c r="Z491" s="8"/>
    </row>
    <row r="492" spans="26:26" ht="14.4">
      <c r="Z492" s="8"/>
    </row>
    <row r="493" spans="26:26" ht="14.4">
      <c r="Z493" s="8"/>
    </row>
    <row r="494" spans="26:26" ht="14.4">
      <c r="Z494" s="8"/>
    </row>
    <row r="495" spans="26:26" ht="14.4">
      <c r="Z495" s="8"/>
    </row>
    <row r="496" spans="26:26" ht="14.4">
      <c r="Z496" s="8"/>
    </row>
    <row r="497" spans="26:26" ht="14.4">
      <c r="Z497" s="8"/>
    </row>
    <row r="498" spans="26:26" ht="14.4">
      <c r="Z498" s="8"/>
    </row>
    <row r="499" spans="26:26" ht="14.4"/>
    <row r="500" spans="26:26" ht="14.4"/>
    <row r="501" spans="26:26" ht="14.4"/>
    <row r="502" spans="26:26" ht="14.4"/>
    <row r="503" spans="26:26" ht="14.4"/>
    <row r="504" spans="26:26" ht="14.4"/>
    <row r="505" spans="26:26" ht="14.4"/>
    <row r="506" spans="26:26" ht="14.4"/>
    <row r="507" spans="26:26" ht="14.4"/>
    <row r="508" spans="26:26" ht="14.4"/>
    <row r="509" spans="26:26" ht="14.4"/>
    <row r="510" spans="26:26" ht="14.4"/>
    <row r="511" spans="26:26" ht="14.4"/>
    <row r="512" spans="26:26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</sheetData>
  <mergeCells count="468">
    <mergeCell ref="CF6:CH6"/>
    <mergeCell ref="BP7:BP8"/>
    <mergeCell ref="BQ7:BQ8"/>
    <mergeCell ref="BR7:BT7"/>
    <mergeCell ref="BV7:BV8"/>
    <mergeCell ref="BW7:BY8"/>
    <mergeCell ref="BL1:CL1"/>
    <mergeCell ref="BL2:CL2"/>
    <mergeCell ref="BL3:CL3"/>
    <mergeCell ref="BL4:CL4"/>
    <mergeCell ref="BL5:CL5"/>
    <mergeCell ref="BQ6:BT6"/>
    <mergeCell ref="BU6:BV6"/>
    <mergeCell ref="BW6:BY6"/>
    <mergeCell ref="BZ6:CB6"/>
    <mergeCell ref="CC6:CE6"/>
    <mergeCell ref="CJ7:CJ8"/>
    <mergeCell ref="CK7:CK8"/>
    <mergeCell ref="CL7:CL8"/>
    <mergeCell ref="CO7:CQ7"/>
    <mergeCell ref="BR8:BT8"/>
    <mergeCell ref="BZ8:CB8"/>
    <mergeCell ref="CC8:CE8"/>
    <mergeCell ref="CF8:CH8"/>
    <mergeCell ref="CO8:CQ8"/>
    <mergeCell ref="CK9:CK10"/>
    <mergeCell ref="CL9:CL10"/>
    <mergeCell ref="CO9:CQ9"/>
    <mergeCell ref="BR10:BT10"/>
    <mergeCell ref="BW10:BY10"/>
    <mergeCell ref="CC10:CE10"/>
    <mergeCell ref="CF10:CH10"/>
    <mergeCell ref="CO10:CQ10"/>
    <mergeCell ref="BP9:BP10"/>
    <mergeCell ref="BQ9:BQ10"/>
    <mergeCell ref="BR9:BT9"/>
    <mergeCell ref="BV9:BV10"/>
    <mergeCell ref="BZ9:CB10"/>
    <mergeCell ref="CJ9:CJ10"/>
    <mergeCell ref="CK11:CK12"/>
    <mergeCell ref="CL11:CL12"/>
    <mergeCell ref="BR12:BT12"/>
    <mergeCell ref="BW12:BY12"/>
    <mergeCell ref="BZ12:CB12"/>
    <mergeCell ref="CF12:CH12"/>
    <mergeCell ref="BP11:BP12"/>
    <mergeCell ref="BQ11:BQ12"/>
    <mergeCell ref="BR11:BT11"/>
    <mergeCell ref="BV11:BV12"/>
    <mergeCell ref="CC11:CE12"/>
    <mergeCell ref="CJ11:CJ12"/>
    <mergeCell ref="BL15:CL15"/>
    <mergeCell ref="BQ16:BT16"/>
    <mergeCell ref="BU16:BV16"/>
    <mergeCell ref="BW16:BY16"/>
    <mergeCell ref="BZ16:CB16"/>
    <mergeCell ref="CC16:CE16"/>
    <mergeCell ref="CF16:CH16"/>
    <mergeCell ref="CK13:CK14"/>
    <mergeCell ref="CL13:CL14"/>
    <mergeCell ref="BR14:BT14"/>
    <mergeCell ref="BW14:BY14"/>
    <mergeCell ref="BZ14:CB14"/>
    <mergeCell ref="CC14:CE14"/>
    <mergeCell ref="BP13:BP14"/>
    <mergeCell ref="BQ13:BQ14"/>
    <mergeCell ref="BR13:BT13"/>
    <mergeCell ref="BV13:BV14"/>
    <mergeCell ref="CF13:CH14"/>
    <mergeCell ref="CJ13:CJ14"/>
    <mergeCell ref="CK17:CK18"/>
    <mergeCell ref="CL17:CL18"/>
    <mergeCell ref="CO17:CQ17"/>
    <mergeCell ref="BR18:BT18"/>
    <mergeCell ref="BZ18:CB18"/>
    <mergeCell ref="CC18:CE18"/>
    <mergeCell ref="CF18:CH18"/>
    <mergeCell ref="CO18:CQ18"/>
    <mergeCell ref="BP17:BP18"/>
    <mergeCell ref="BQ17:BQ18"/>
    <mergeCell ref="BR17:BT17"/>
    <mergeCell ref="BV17:BV18"/>
    <mergeCell ref="BW17:BY18"/>
    <mergeCell ref="CJ17:CJ18"/>
    <mergeCell ref="CK19:CK20"/>
    <mergeCell ref="CL19:CL20"/>
    <mergeCell ref="CO19:CQ19"/>
    <mergeCell ref="BR20:BT20"/>
    <mergeCell ref="BW20:BY20"/>
    <mergeCell ref="CC20:CE20"/>
    <mergeCell ref="CF20:CH20"/>
    <mergeCell ref="CO20:CQ20"/>
    <mergeCell ref="BP19:BP20"/>
    <mergeCell ref="BQ19:BQ20"/>
    <mergeCell ref="BR19:BT19"/>
    <mergeCell ref="BV19:BV20"/>
    <mergeCell ref="BZ19:CB20"/>
    <mergeCell ref="CJ19:CJ20"/>
    <mergeCell ref="CK21:CK22"/>
    <mergeCell ref="CL21:CL22"/>
    <mergeCell ref="BR22:BT22"/>
    <mergeCell ref="BW22:BY22"/>
    <mergeCell ref="BZ22:CB22"/>
    <mergeCell ref="CF22:CH22"/>
    <mergeCell ref="BP21:BP22"/>
    <mergeCell ref="BQ21:BQ22"/>
    <mergeCell ref="BR21:BT21"/>
    <mergeCell ref="BV21:BV22"/>
    <mergeCell ref="CC21:CE22"/>
    <mergeCell ref="CJ21:CJ22"/>
    <mergeCell ref="BL25:CL25"/>
    <mergeCell ref="BQ26:BT26"/>
    <mergeCell ref="BU26:BV26"/>
    <mergeCell ref="BW26:BY26"/>
    <mergeCell ref="BZ26:CB26"/>
    <mergeCell ref="CC26:CE26"/>
    <mergeCell ref="CF26:CH26"/>
    <mergeCell ref="CK23:CK24"/>
    <mergeCell ref="CL23:CL24"/>
    <mergeCell ref="BR24:BT24"/>
    <mergeCell ref="BW24:BY24"/>
    <mergeCell ref="BZ24:CB24"/>
    <mergeCell ref="CC24:CE24"/>
    <mergeCell ref="BP23:BP24"/>
    <mergeCell ref="BQ23:BQ24"/>
    <mergeCell ref="BR23:BT23"/>
    <mergeCell ref="BV23:BV24"/>
    <mergeCell ref="CF23:CH24"/>
    <mergeCell ref="CJ23:CJ24"/>
    <mergeCell ref="CK27:CK28"/>
    <mergeCell ref="CL27:CL28"/>
    <mergeCell ref="CO27:CQ27"/>
    <mergeCell ref="BR28:BT28"/>
    <mergeCell ref="BZ28:CB28"/>
    <mergeCell ref="CC28:CE28"/>
    <mergeCell ref="CF28:CH28"/>
    <mergeCell ref="CO28:CQ28"/>
    <mergeCell ref="BP27:BP28"/>
    <mergeCell ref="BQ27:BQ28"/>
    <mergeCell ref="BR27:BT27"/>
    <mergeCell ref="BV27:BV28"/>
    <mergeCell ref="BW27:BY28"/>
    <mergeCell ref="CJ27:CJ28"/>
    <mergeCell ref="CK29:CK30"/>
    <mergeCell ref="CL29:CL30"/>
    <mergeCell ref="CO29:CQ29"/>
    <mergeCell ref="BR30:BT30"/>
    <mergeCell ref="BW30:BY30"/>
    <mergeCell ref="CC30:CE30"/>
    <mergeCell ref="CF30:CH30"/>
    <mergeCell ref="CO30:CQ30"/>
    <mergeCell ref="BP29:BP30"/>
    <mergeCell ref="BQ29:BQ30"/>
    <mergeCell ref="BR29:BT29"/>
    <mergeCell ref="BV29:BV30"/>
    <mergeCell ref="BZ29:CB30"/>
    <mergeCell ref="CJ29:CJ30"/>
    <mergeCell ref="CK31:CK32"/>
    <mergeCell ref="CL31:CL32"/>
    <mergeCell ref="BR32:BT32"/>
    <mergeCell ref="BW32:BY32"/>
    <mergeCell ref="BZ32:CB32"/>
    <mergeCell ref="CF32:CH32"/>
    <mergeCell ref="BP31:BP32"/>
    <mergeCell ref="BQ31:BQ32"/>
    <mergeCell ref="BR31:BT31"/>
    <mergeCell ref="BV31:BV32"/>
    <mergeCell ref="CC31:CE32"/>
    <mergeCell ref="CJ31:CJ32"/>
    <mergeCell ref="BL35:CL35"/>
    <mergeCell ref="BQ36:BT36"/>
    <mergeCell ref="BU36:BV36"/>
    <mergeCell ref="BW36:BY36"/>
    <mergeCell ref="BZ36:CB36"/>
    <mergeCell ref="CC36:CE36"/>
    <mergeCell ref="CF36:CH36"/>
    <mergeCell ref="CK33:CK34"/>
    <mergeCell ref="CL33:CL34"/>
    <mergeCell ref="BR34:BT34"/>
    <mergeCell ref="BW34:BY34"/>
    <mergeCell ref="BZ34:CB34"/>
    <mergeCell ref="CC34:CE34"/>
    <mergeCell ref="BP33:BP34"/>
    <mergeCell ref="BQ33:BQ34"/>
    <mergeCell ref="BR33:BT33"/>
    <mergeCell ref="BV33:BV34"/>
    <mergeCell ref="CF33:CH34"/>
    <mergeCell ref="CJ33:CJ34"/>
    <mergeCell ref="CK37:CK38"/>
    <mergeCell ref="CL37:CL38"/>
    <mergeCell ref="CO37:CQ37"/>
    <mergeCell ref="BR38:BT38"/>
    <mergeCell ref="BZ38:CB38"/>
    <mergeCell ref="CC38:CE38"/>
    <mergeCell ref="CF38:CH38"/>
    <mergeCell ref="CO38:CQ38"/>
    <mergeCell ref="BP37:BP38"/>
    <mergeCell ref="BQ37:BQ38"/>
    <mergeCell ref="BR37:BT37"/>
    <mergeCell ref="BV37:BV38"/>
    <mergeCell ref="BW37:BY38"/>
    <mergeCell ref="CJ37:CJ38"/>
    <mergeCell ref="CK39:CK40"/>
    <mergeCell ref="CL39:CL40"/>
    <mergeCell ref="CO39:CQ39"/>
    <mergeCell ref="BR40:BT40"/>
    <mergeCell ref="BW40:BY40"/>
    <mergeCell ref="CC40:CE40"/>
    <mergeCell ref="CF40:CH40"/>
    <mergeCell ref="CO40:CQ40"/>
    <mergeCell ref="BP39:BP40"/>
    <mergeCell ref="BQ39:BQ40"/>
    <mergeCell ref="BR39:BT39"/>
    <mergeCell ref="BV39:BV40"/>
    <mergeCell ref="BZ39:CB40"/>
    <mergeCell ref="CJ39:CJ40"/>
    <mergeCell ref="CK41:CK42"/>
    <mergeCell ref="CL41:CL42"/>
    <mergeCell ref="BR42:BT42"/>
    <mergeCell ref="BW42:BY42"/>
    <mergeCell ref="BZ42:CB42"/>
    <mergeCell ref="CF42:CH42"/>
    <mergeCell ref="BP41:BP42"/>
    <mergeCell ref="BQ41:BQ42"/>
    <mergeCell ref="BR41:BT41"/>
    <mergeCell ref="BV41:BV42"/>
    <mergeCell ref="CC41:CE42"/>
    <mergeCell ref="CJ41:CJ42"/>
    <mergeCell ref="CK43:CK44"/>
    <mergeCell ref="CL43:CL44"/>
    <mergeCell ref="BR44:BT44"/>
    <mergeCell ref="BW44:BY44"/>
    <mergeCell ref="BZ44:CB44"/>
    <mergeCell ref="CC44:CE44"/>
    <mergeCell ref="BP43:BP44"/>
    <mergeCell ref="BQ43:BQ44"/>
    <mergeCell ref="BR43:BT43"/>
    <mergeCell ref="BV43:BV44"/>
    <mergeCell ref="CF43:CH44"/>
    <mergeCell ref="CJ43:CJ44"/>
    <mergeCell ref="BL61:CL61"/>
    <mergeCell ref="BQ62:BT62"/>
    <mergeCell ref="BU62:BV62"/>
    <mergeCell ref="BW62:BY62"/>
    <mergeCell ref="BZ62:CB62"/>
    <mergeCell ref="CC62:CE62"/>
    <mergeCell ref="CF62:CH62"/>
    <mergeCell ref="BP46:CL46"/>
    <mergeCell ref="BP47:CL47"/>
    <mergeCell ref="BL57:CL57"/>
    <mergeCell ref="BL58:CL58"/>
    <mergeCell ref="BL59:CL59"/>
    <mergeCell ref="BL60:CL60"/>
    <mergeCell ref="CK63:CK64"/>
    <mergeCell ref="CL63:CL64"/>
    <mergeCell ref="BR64:BT64"/>
    <mergeCell ref="BZ64:CB64"/>
    <mergeCell ref="CC64:CE64"/>
    <mergeCell ref="CF64:CH64"/>
    <mergeCell ref="BP63:BP64"/>
    <mergeCell ref="BQ63:BQ64"/>
    <mergeCell ref="BR63:BT63"/>
    <mergeCell ref="BV63:BV64"/>
    <mergeCell ref="BW63:BY64"/>
    <mergeCell ref="CJ63:CJ64"/>
    <mergeCell ref="CK65:CK66"/>
    <mergeCell ref="CL65:CL66"/>
    <mergeCell ref="BR66:BT66"/>
    <mergeCell ref="BW66:BY66"/>
    <mergeCell ref="CC66:CE66"/>
    <mergeCell ref="CF66:CH66"/>
    <mergeCell ref="BP65:BP66"/>
    <mergeCell ref="BQ65:BQ66"/>
    <mergeCell ref="BR65:BT65"/>
    <mergeCell ref="BV65:BV66"/>
    <mergeCell ref="BZ65:CB66"/>
    <mergeCell ref="CJ65:CJ66"/>
    <mergeCell ref="CK67:CK68"/>
    <mergeCell ref="CL67:CL68"/>
    <mergeCell ref="BR68:BT68"/>
    <mergeCell ref="BW68:BY68"/>
    <mergeCell ref="BZ68:CB68"/>
    <mergeCell ref="CF68:CH68"/>
    <mergeCell ref="BP67:BP68"/>
    <mergeCell ref="BQ67:BQ68"/>
    <mergeCell ref="BR67:BT67"/>
    <mergeCell ref="BV67:BV68"/>
    <mergeCell ref="CC67:CE68"/>
    <mergeCell ref="CJ67:CJ68"/>
    <mergeCell ref="BL71:CL71"/>
    <mergeCell ref="BQ72:BT72"/>
    <mergeCell ref="BU72:BV72"/>
    <mergeCell ref="BW72:BY72"/>
    <mergeCell ref="BZ72:CB72"/>
    <mergeCell ref="CC72:CE72"/>
    <mergeCell ref="CF72:CH72"/>
    <mergeCell ref="CK69:CK70"/>
    <mergeCell ref="CL69:CL70"/>
    <mergeCell ref="BR70:BT70"/>
    <mergeCell ref="BW70:BY70"/>
    <mergeCell ref="BZ70:CB70"/>
    <mergeCell ref="CC70:CE70"/>
    <mergeCell ref="BP69:BP70"/>
    <mergeCell ref="BQ69:BQ70"/>
    <mergeCell ref="BR69:BT69"/>
    <mergeCell ref="BV69:BV70"/>
    <mergeCell ref="CF69:CH70"/>
    <mergeCell ref="CJ69:CJ70"/>
    <mergeCell ref="CK73:CK74"/>
    <mergeCell ref="CL73:CL74"/>
    <mergeCell ref="BR74:BT74"/>
    <mergeCell ref="BZ74:CB74"/>
    <mergeCell ref="CC74:CE74"/>
    <mergeCell ref="CF74:CH74"/>
    <mergeCell ref="BP73:BP74"/>
    <mergeCell ref="BQ73:BQ74"/>
    <mergeCell ref="BR73:BT73"/>
    <mergeCell ref="BV73:BV74"/>
    <mergeCell ref="BW73:BY74"/>
    <mergeCell ref="CJ73:CJ74"/>
    <mergeCell ref="CK75:CK76"/>
    <mergeCell ref="CL75:CL76"/>
    <mergeCell ref="BR76:BT76"/>
    <mergeCell ref="BW76:BY76"/>
    <mergeCell ref="CC76:CE76"/>
    <mergeCell ref="CF76:CH76"/>
    <mergeCell ref="BP75:BP76"/>
    <mergeCell ref="BQ75:BQ76"/>
    <mergeCell ref="BR75:BT75"/>
    <mergeCell ref="BV75:BV76"/>
    <mergeCell ref="BZ75:CB76"/>
    <mergeCell ref="CJ75:CJ76"/>
    <mergeCell ref="CK77:CK78"/>
    <mergeCell ref="CL77:CL78"/>
    <mergeCell ref="BR78:BT78"/>
    <mergeCell ref="BW78:BY78"/>
    <mergeCell ref="BZ78:CB78"/>
    <mergeCell ref="CF78:CH78"/>
    <mergeCell ref="BP77:BP78"/>
    <mergeCell ref="BQ77:BQ78"/>
    <mergeCell ref="BR77:BT77"/>
    <mergeCell ref="BV77:BV78"/>
    <mergeCell ref="CC77:CE78"/>
    <mergeCell ref="CJ77:CJ78"/>
    <mergeCell ref="BL81:CL81"/>
    <mergeCell ref="BQ82:BT82"/>
    <mergeCell ref="BU82:BV82"/>
    <mergeCell ref="BW82:BY82"/>
    <mergeCell ref="BZ82:CB82"/>
    <mergeCell ref="CC82:CE82"/>
    <mergeCell ref="CF82:CH82"/>
    <mergeCell ref="CK79:CK80"/>
    <mergeCell ref="CL79:CL80"/>
    <mergeCell ref="BR80:BT80"/>
    <mergeCell ref="BW80:BY80"/>
    <mergeCell ref="BZ80:CB80"/>
    <mergeCell ref="CC80:CE80"/>
    <mergeCell ref="BP79:BP80"/>
    <mergeCell ref="BQ79:BQ80"/>
    <mergeCell ref="BR79:BT79"/>
    <mergeCell ref="BV79:BV80"/>
    <mergeCell ref="CF79:CH80"/>
    <mergeCell ref="CJ79:CJ80"/>
    <mergeCell ref="CK83:CK84"/>
    <mergeCell ref="CL83:CL84"/>
    <mergeCell ref="BR84:BT84"/>
    <mergeCell ref="BZ84:CB84"/>
    <mergeCell ref="CC84:CE84"/>
    <mergeCell ref="CF84:CH84"/>
    <mergeCell ref="BP83:BP84"/>
    <mergeCell ref="BQ83:BQ84"/>
    <mergeCell ref="BR83:BT83"/>
    <mergeCell ref="BV83:BV84"/>
    <mergeCell ref="BW83:BY84"/>
    <mergeCell ref="CJ83:CJ84"/>
    <mergeCell ref="CK85:CK86"/>
    <mergeCell ref="CL85:CL86"/>
    <mergeCell ref="BR86:BT86"/>
    <mergeCell ref="BW86:BY86"/>
    <mergeCell ref="CC86:CE86"/>
    <mergeCell ref="CF86:CH86"/>
    <mergeCell ref="BP85:BP86"/>
    <mergeCell ref="BQ85:BQ86"/>
    <mergeCell ref="BR85:BT85"/>
    <mergeCell ref="BV85:BV86"/>
    <mergeCell ref="BZ85:CB86"/>
    <mergeCell ref="CJ85:CJ86"/>
    <mergeCell ref="CK87:CK88"/>
    <mergeCell ref="CL87:CL88"/>
    <mergeCell ref="BR88:BT88"/>
    <mergeCell ref="BW88:BY88"/>
    <mergeCell ref="BZ88:CB88"/>
    <mergeCell ref="CF88:CH88"/>
    <mergeCell ref="BP87:BP88"/>
    <mergeCell ref="BQ87:BQ88"/>
    <mergeCell ref="BR87:BT87"/>
    <mergeCell ref="BV87:BV88"/>
    <mergeCell ref="CC87:CE88"/>
    <mergeCell ref="CJ87:CJ88"/>
    <mergeCell ref="BL91:CL91"/>
    <mergeCell ref="BQ92:BT92"/>
    <mergeCell ref="BU92:BV92"/>
    <mergeCell ref="BW92:BY92"/>
    <mergeCell ref="BZ92:CB92"/>
    <mergeCell ref="CC92:CE92"/>
    <mergeCell ref="CF92:CH92"/>
    <mergeCell ref="CK89:CK90"/>
    <mergeCell ref="CL89:CL90"/>
    <mergeCell ref="BR90:BT90"/>
    <mergeCell ref="BW90:BY90"/>
    <mergeCell ref="BZ90:CB90"/>
    <mergeCell ref="CC90:CE90"/>
    <mergeCell ref="BP89:BP90"/>
    <mergeCell ref="BQ89:BQ90"/>
    <mergeCell ref="BR89:BT89"/>
    <mergeCell ref="BV89:BV90"/>
    <mergeCell ref="CF89:CH90"/>
    <mergeCell ref="CJ89:CJ90"/>
    <mergeCell ref="CK93:CK94"/>
    <mergeCell ref="CL93:CL94"/>
    <mergeCell ref="BR94:BT94"/>
    <mergeCell ref="BZ94:CB94"/>
    <mergeCell ref="CC94:CE94"/>
    <mergeCell ref="CF94:CH94"/>
    <mergeCell ref="BP93:BP94"/>
    <mergeCell ref="BQ93:BQ94"/>
    <mergeCell ref="BR93:BT93"/>
    <mergeCell ref="BV93:BV94"/>
    <mergeCell ref="BW93:BY94"/>
    <mergeCell ref="CJ93:CJ94"/>
    <mergeCell ref="CK95:CK96"/>
    <mergeCell ref="CL95:CL96"/>
    <mergeCell ref="BR96:BT96"/>
    <mergeCell ref="BW96:BY96"/>
    <mergeCell ref="CC96:CE96"/>
    <mergeCell ref="CF96:CH96"/>
    <mergeCell ref="BP95:BP96"/>
    <mergeCell ref="BQ95:BQ96"/>
    <mergeCell ref="BR95:BT95"/>
    <mergeCell ref="BV95:BV96"/>
    <mergeCell ref="BZ95:CB96"/>
    <mergeCell ref="CJ95:CJ96"/>
    <mergeCell ref="CK97:CK98"/>
    <mergeCell ref="CL97:CL98"/>
    <mergeCell ref="BR98:BT98"/>
    <mergeCell ref="BW98:BY98"/>
    <mergeCell ref="BZ98:CB98"/>
    <mergeCell ref="CF98:CH98"/>
    <mergeCell ref="BP97:BP98"/>
    <mergeCell ref="BQ97:BQ98"/>
    <mergeCell ref="BR97:BT97"/>
    <mergeCell ref="BV97:BV98"/>
    <mergeCell ref="CC97:CE98"/>
    <mergeCell ref="CJ97:CJ98"/>
    <mergeCell ref="BP102:CL102"/>
    <mergeCell ref="BP103:CL103"/>
    <mergeCell ref="CK99:CK100"/>
    <mergeCell ref="CL99:CL100"/>
    <mergeCell ref="BR100:BT100"/>
    <mergeCell ref="BW100:BY100"/>
    <mergeCell ref="BZ100:CB100"/>
    <mergeCell ref="CC100:CE100"/>
    <mergeCell ref="BP99:BP100"/>
    <mergeCell ref="BQ99:BQ100"/>
    <mergeCell ref="BR99:BT99"/>
    <mergeCell ref="BV99:BV100"/>
    <mergeCell ref="CF99:CH100"/>
    <mergeCell ref="CJ99:CJ100"/>
  </mergeCells>
  <conditionalFormatting sqref="CJ67:CK67 CJ65:CK65 CJ63:CK63 CJ69:CK69 CK64 CK66 CK68 CJ77:CK77 CJ75:CK75 CJ73:CK73 CJ79:CK79 CK74 CK76 CK78 CJ87:CK87 CJ85:CK85 CJ83:CK83 CJ89:CK89 CK84 CK86 CK88 CJ97:CK97 CJ95:CK95 CJ93:CK93 CJ99:CK99 CK94 CK96 CK98 CJ41:CK41 CJ39:CK39 CJ37:CK37 CJ43:CK43 CK38 CK40 CK42 CJ11 CK7:CK14 CJ7 CJ13 CJ9 CJ21:CK21 CJ19:CK19 CJ17:CK17 CJ23:CK23 CK18 CK20 CK22 CJ31:CK31 CJ29:CK29 CJ27:CK27 CJ33:CK33 CK28 CK30 CK32">
    <cfRule type="cellIs" dxfId="0" priority="1" stopIfTrue="1" operator="equal">
      <formula>0</formula>
    </cfRule>
  </conditionalFormatting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3"/>
  <sheetViews>
    <sheetView workbookViewId="0">
      <selection activeCell="K10" sqref="K10"/>
    </sheetView>
  </sheetViews>
  <sheetFormatPr defaultRowHeight="14.4"/>
  <cols>
    <col min="1" max="1" width="2.88671875" customWidth="1"/>
    <col min="2" max="2" width="13.33203125" customWidth="1"/>
    <col min="3" max="3" width="2.88671875" customWidth="1"/>
    <col min="4" max="4" width="13.33203125" customWidth="1"/>
    <col min="5" max="5" width="3" customWidth="1"/>
    <col min="6" max="6" width="2.88671875" customWidth="1"/>
    <col min="7" max="7" width="13.33203125" customWidth="1"/>
    <col min="8" max="8" width="2.88671875" customWidth="1"/>
    <col min="9" max="9" width="13.33203125" customWidth="1"/>
    <col min="10" max="10" width="2.88671875" customWidth="1"/>
    <col min="11" max="11" width="13" customWidth="1"/>
    <col min="12" max="12" width="4.109375" customWidth="1"/>
  </cols>
  <sheetData>
    <row r="1" spans="1:28" ht="18">
      <c r="B1" s="247" t="s">
        <v>361</v>
      </c>
      <c r="C1" s="247"/>
      <c r="D1" s="247"/>
      <c r="E1" s="247"/>
      <c r="F1" s="247"/>
      <c r="G1" s="247"/>
      <c r="H1" s="247"/>
      <c r="I1" s="247"/>
      <c r="J1" s="247"/>
      <c r="K1" s="247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28" ht="12.9" customHeight="1">
      <c r="B2" s="248" t="s">
        <v>362</v>
      </c>
      <c r="C2" s="248"/>
      <c r="D2" s="248"/>
      <c r="E2" s="248"/>
      <c r="F2" s="248"/>
      <c r="G2" s="248"/>
      <c r="H2" s="248"/>
      <c r="I2" s="248"/>
      <c r="J2" s="248"/>
      <c r="K2" s="248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28" ht="12.9" customHeight="1">
      <c r="B3" s="249" t="s">
        <v>363</v>
      </c>
      <c r="C3" s="249"/>
      <c r="D3" s="249"/>
      <c r="E3" s="249"/>
      <c r="F3" s="249"/>
      <c r="G3" s="249"/>
      <c r="H3" s="249"/>
      <c r="I3" s="249"/>
      <c r="J3" s="249"/>
      <c r="K3" s="24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9" customHeight="1">
      <c r="A4" s="71">
        <v>1</v>
      </c>
      <c r="B4" s="140" t="s">
        <v>142</v>
      </c>
      <c r="C4" s="177"/>
      <c r="D4" s="138"/>
      <c r="E4" s="177"/>
      <c r="F4" s="177"/>
      <c r="G4" s="137"/>
      <c r="H4" s="67"/>
      <c r="I4" s="317" t="s">
        <v>443</v>
      </c>
      <c r="J4" s="317"/>
      <c r="K4" s="317"/>
      <c r="L4" s="79"/>
      <c r="M4" s="72"/>
      <c r="N4" s="72"/>
    </row>
    <row r="5" spans="1:28" ht="9" customHeight="1">
      <c r="A5" s="71"/>
      <c r="B5" s="139" t="s">
        <v>403</v>
      </c>
      <c r="C5" s="318">
        <v>1</v>
      </c>
      <c r="D5" s="140" t="str">
        <f>B4</f>
        <v>ЛАВРОВА А.</v>
      </c>
      <c r="E5" s="177"/>
      <c r="F5" s="177"/>
      <c r="G5" s="137"/>
      <c r="H5" s="67"/>
      <c r="I5" s="317"/>
      <c r="J5" s="317"/>
      <c r="K5" s="317"/>
      <c r="L5" s="79"/>
      <c r="M5" s="72"/>
      <c r="N5" s="72"/>
    </row>
    <row r="6" spans="1:28" ht="9" customHeight="1">
      <c r="A6" s="71">
        <v>2</v>
      </c>
      <c r="B6" s="140" t="s">
        <v>181</v>
      </c>
      <c r="C6" s="319"/>
      <c r="D6" s="143" t="s">
        <v>497</v>
      </c>
      <c r="E6" s="318">
        <v>9</v>
      </c>
      <c r="F6" s="177"/>
      <c r="G6" s="137"/>
      <c r="H6" s="67"/>
      <c r="I6" s="136"/>
      <c r="J6" s="67"/>
      <c r="K6" s="136"/>
      <c r="L6" s="79"/>
      <c r="M6" s="72"/>
      <c r="N6" s="72"/>
    </row>
    <row r="7" spans="1:28" ht="9" customHeight="1">
      <c r="A7" s="71"/>
      <c r="B7" s="137"/>
      <c r="C7" s="67"/>
      <c r="D7" s="139" t="s">
        <v>450</v>
      </c>
      <c r="E7" s="320"/>
      <c r="F7" s="177"/>
      <c r="G7" s="140" t="str">
        <f>D5</f>
        <v>ЛАВРОВА А.</v>
      </c>
      <c r="H7" s="177"/>
      <c r="I7" s="136"/>
      <c r="J7" s="67"/>
      <c r="K7" s="136"/>
      <c r="L7" s="79"/>
      <c r="M7" s="72"/>
      <c r="N7" s="72"/>
    </row>
    <row r="8" spans="1:28" ht="9" customHeight="1">
      <c r="A8" s="71">
        <v>3</v>
      </c>
      <c r="B8" s="140" t="s">
        <v>150</v>
      </c>
      <c r="C8" s="177"/>
      <c r="D8" s="138"/>
      <c r="E8" s="320"/>
      <c r="F8" s="69"/>
      <c r="G8" s="143" t="s">
        <v>505</v>
      </c>
      <c r="H8" s="318">
        <v>13</v>
      </c>
      <c r="I8" s="137"/>
      <c r="J8" s="67"/>
      <c r="K8" s="136"/>
      <c r="L8" s="79"/>
      <c r="M8" s="72"/>
      <c r="N8" s="72"/>
    </row>
    <row r="9" spans="1:28" ht="9" customHeight="1">
      <c r="A9" s="71"/>
      <c r="B9" s="139" t="s">
        <v>444</v>
      </c>
      <c r="C9" s="318">
        <v>2</v>
      </c>
      <c r="D9" s="140" t="str">
        <f>B8</f>
        <v>АШКЕЕВА А.</v>
      </c>
      <c r="E9" s="319"/>
      <c r="F9" s="177"/>
      <c r="G9" s="138"/>
      <c r="H9" s="320"/>
      <c r="I9" s="137"/>
      <c r="J9" s="67"/>
      <c r="K9" s="136"/>
      <c r="L9" s="79"/>
      <c r="M9" s="72"/>
      <c r="N9" s="72"/>
    </row>
    <row r="10" spans="1:28" ht="9" customHeight="1">
      <c r="A10" s="71">
        <v>4</v>
      </c>
      <c r="B10" s="140" t="s">
        <v>182</v>
      </c>
      <c r="C10" s="319"/>
      <c r="D10" s="146" t="s">
        <v>499</v>
      </c>
      <c r="E10" s="67"/>
      <c r="F10" s="177"/>
      <c r="G10" s="138"/>
      <c r="H10" s="320"/>
      <c r="I10" s="137"/>
      <c r="J10" s="67"/>
      <c r="K10" s="146"/>
      <c r="L10" s="79"/>
      <c r="M10" s="72"/>
      <c r="N10" s="72"/>
    </row>
    <row r="11" spans="1:28" ht="9" customHeight="1">
      <c r="A11" s="71"/>
      <c r="B11" s="137"/>
      <c r="C11" s="67"/>
      <c r="D11" s="137"/>
      <c r="E11" s="67"/>
      <c r="F11" s="177"/>
      <c r="G11" s="139" t="s">
        <v>456</v>
      </c>
      <c r="H11" s="320"/>
      <c r="I11" s="140" t="str">
        <f>G7</f>
        <v>ЛАВРОВА А.</v>
      </c>
      <c r="J11" s="177"/>
      <c r="K11" s="146"/>
      <c r="L11" s="79"/>
      <c r="M11" s="72"/>
      <c r="N11" s="72"/>
    </row>
    <row r="12" spans="1:28" ht="9" customHeight="1">
      <c r="A12" s="71">
        <v>5</v>
      </c>
      <c r="B12" s="140" t="s">
        <v>148</v>
      </c>
      <c r="C12" s="177"/>
      <c r="D12" s="137"/>
      <c r="E12" s="67"/>
      <c r="F12" s="177"/>
      <c r="G12" s="138"/>
      <c r="H12" s="320"/>
      <c r="I12" s="143" t="s">
        <v>528</v>
      </c>
      <c r="J12" s="318">
        <v>15</v>
      </c>
      <c r="K12" s="146"/>
      <c r="L12" s="79"/>
      <c r="M12" s="72"/>
      <c r="N12" s="72"/>
    </row>
    <row r="13" spans="1:28" ht="9" customHeight="1">
      <c r="A13" s="71"/>
      <c r="B13" s="139" t="s">
        <v>445</v>
      </c>
      <c r="C13" s="318">
        <v>3</v>
      </c>
      <c r="D13" s="140" t="str">
        <f>B12</f>
        <v>БАХЫТ А.</v>
      </c>
      <c r="E13" s="177"/>
      <c r="F13" s="177"/>
      <c r="G13" s="138"/>
      <c r="H13" s="320"/>
      <c r="I13" s="138"/>
      <c r="J13" s="320"/>
      <c r="K13" s="146"/>
      <c r="L13" s="79"/>
      <c r="M13" s="72"/>
      <c r="N13" s="72"/>
    </row>
    <row r="14" spans="1:28" ht="9" customHeight="1">
      <c r="A14" s="71">
        <v>6</v>
      </c>
      <c r="B14" s="140" t="s">
        <v>147</v>
      </c>
      <c r="C14" s="319"/>
      <c r="D14" s="143" t="s">
        <v>496</v>
      </c>
      <c r="E14" s="318">
        <v>10</v>
      </c>
      <c r="F14" s="177"/>
      <c r="G14" s="138"/>
      <c r="H14" s="320"/>
      <c r="I14" s="138"/>
      <c r="J14" s="320"/>
      <c r="K14" s="146"/>
      <c r="L14" s="79"/>
      <c r="M14" s="72"/>
      <c r="N14" s="72"/>
    </row>
    <row r="15" spans="1:28" ht="9" customHeight="1">
      <c r="A15" s="71"/>
      <c r="B15" s="137"/>
      <c r="C15" s="67"/>
      <c r="D15" s="139" t="s">
        <v>451</v>
      </c>
      <c r="E15" s="320"/>
      <c r="F15" s="70"/>
      <c r="G15" s="140" t="str">
        <f>D13</f>
        <v>БАХЫТ А.</v>
      </c>
      <c r="H15" s="319"/>
      <c r="I15" s="138"/>
      <c r="J15" s="320"/>
      <c r="K15" s="146"/>
      <c r="L15" s="79"/>
      <c r="M15" s="72"/>
      <c r="N15" s="72"/>
    </row>
    <row r="16" spans="1:28" ht="9" customHeight="1">
      <c r="A16" s="71">
        <v>7</v>
      </c>
      <c r="B16" s="140" t="s">
        <v>473</v>
      </c>
      <c r="C16" s="177"/>
      <c r="D16" s="138"/>
      <c r="E16" s="320"/>
      <c r="F16" s="177"/>
      <c r="G16" s="146" t="s">
        <v>509</v>
      </c>
      <c r="H16" s="67"/>
      <c r="I16" s="138"/>
      <c r="J16" s="320"/>
      <c r="K16" s="146"/>
      <c r="L16" s="79"/>
      <c r="M16" s="72"/>
      <c r="N16" s="72"/>
    </row>
    <row r="17" spans="1:14" ht="9" customHeight="1">
      <c r="A17" s="71"/>
      <c r="B17" s="139" t="s">
        <v>446</v>
      </c>
      <c r="C17" s="318">
        <v>4</v>
      </c>
      <c r="D17" s="140" t="str">
        <f>B18</f>
        <v>АЛИМБАЕВА А.</v>
      </c>
      <c r="E17" s="319"/>
      <c r="F17" s="177"/>
      <c r="G17" s="137"/>
      <c r="H17" s="67"/>
      <c r="I17" s="138"/>
      <c r="J17" s="320"/>
      <c r="K17" s="146"/>
      <c r="L17" s="79"/>
      <c r="M17" s="72"/>
      <c r="N17" s="72"/>
    </row>
    <row r="18" spans="1:14" ht="9" customHeight="1">
      <c r="A18" s="71">
        <v>8</v>
      </c>
      <c r="B18" s="140" t="s">
        <v>146</v>
      </c>
      <c r="C18" s="319"/>
      <c r="D18" s="146" t="s">
        <v>498</v>
      </c>
      <c r="E18" s="67"/>
      <c r="F18" s="67"/>
      <c r="G18" s="137"/>
      <c r="H18" s="67"/>
      <c r="I18" s="138"/>
      <c r="J18" s="320"/>
      <c r="K18" s="146"/>
      <c r="L18" s="79"/>
      <c r="M18" s="72"/>
      <c r="N18" s="72"/>
    </row>
    <row r="19" spans="1:14" ht="9" customHeight="1">
      <c r="A19" s="71"/>
      <c r="B19" s="137"/>
      <c r="C19" s="67"/>
      <c r="D19" s="137"/>
      <c r="E19" s="67"/>
      <c r="F19" s="67"/>
      <c r="G19" s="137"/>
      <c r="H19" s="67"/>
      <c r="I19" s="139" t="s">
        <v>462</v>
      </c>
      <c r="J19" s="320"/>
      <c r="K19" s="140" t="str">
        <f>I11</f>
        <v>ЛАВРОВА А.</v>
      </c>
      <c r="L19" s="321">
        <v>1</v>
      </c>
      <c r="M19" s="72"/>
      <c r="N19" s="72"/>
    </row>
    <row r="20" spans="1:14" ht="9" customHeight="1">
      <c r="A20" s="71">
        <v>9</v>
      </c>
      <c r="B20" s="140" t="s">
        <v>474</v>
      </c>
      <c r="C20" s="177"/>
      <c r="D20" s="137"/>
      <c r="E20" s="67"/>
      <c r="F20" s="67"/>
      <c r="G20" s="137"/>
      <c r="H20" s="67"/>
      <c r="I20" s="138"/>
      <c r="J20" s="320"/>
      <c r="K20" s="143" t="s">
        <v>541</v>
      </c>
      <c r="L20" s="321"/>
      <c r="M20" s="72"/>
      <c r="N20" s="72"/>
    </row>
    <row r="21" spans="1:14" ht="9" customHeight="1">
      <c r="A21" s="71"/>
      <c r="B21" s="139" t="s">
        <v>405</v>
      </c>
      <c r="C21" s="318">
        <v>5</v>
      </c>
      <c r="D21" s="140" t="str">
        <f>B20</f>
        <v>МИРКАДИРОВА С.</v>
      </c>
      <c r="E21" s="177"/>
      <c r="F21" s="177"/>
      <c r="G21" s="137"/>
      <c r="H21" s="67"/>
      <c r="I21" s="138"/>
      <c r="J21" s="320"/>
      <c r="K21" s="144"/>
      <c r="L21" s="195"/>
      <c r="M21" s="72"/>
      <c r="N21" s="72"/>
    </row>
    <row r="22" spans="1:14" ht="9" customHeight="1">
      <c r="A22" s="71">
        <v>10</v>
      </c>
      <c r="B22" s="140" t="s">
        <v>180</v>
      </c>
      <c r="C22" s="319"/>
      <c r="D22" s="143" t="s">
        <v>501</v>
      </c>
      <c r="E22" s="318">
        <v>11</v>
      </c>
      <c r="F22" s="177"/>
      <c r="G22" s="137"/>
      <c r="H22" s="67"/>
      <c r="I22" s="138"/>
      <c r="J22" s="320"/>
      <c r="K22" s="144"/>
      <c r="L22" s="195"/>
      <c r="M22" s="72"/>
      <c r="N22" s="72"/>
    </row>
    <row r="23" spans="1:14" ht="9" customHeight="1">
      <c r="A23" s="71"/>
      <c r="B23" s="137"/>
      <c r="C23" s="67"/>
      <c r="D23" s="139" t="s">
        <v>452</v>
      </c>
      <c r="E23" s="320"/>
      <c r="F23" s="177"/>
      <c r="G23" s="140" t="str">
        <f>D25</f>
        <v>РОМАНОВСКАЯ А.</v>
      </c>
      <c r="H23" s="177"/>
      <c r="I23" s="138"/>
      <c r="J23" s="320"/>
      <c r="K23" s="144"/>
      <c r="L23" s="195"/>
      <c r="M23" s="72"/>
      <c r="N23" s="72"/>
    </row>
    <row r="24" spans="1:14" ht="9" customHeight="1">
      <c r="A24" s="71">
        <v>11</v>
      </c>
      <c r="B24" s="140" t="s">
        <v>184</v>
      </c>
      <c r="C24" s="177"/>
      <c r="D24" s="138"/>
      <c r="E24" s="320"/>
      <c r="F24" s="69"/>
      <c r="G24" s="143" t="s">
        <v>513</v>
      </c>
      <c r="H24" s="318">
        <v>14</v>
      </c>
      <c r="I24" s="138"/>
      <c r="J24" s="320"/>
      <c r="K24" s="144"/>
      <c r="L24" s="195"/>
      <c r="M24" s="72"/>
      <c r="N24" s="72"/>
    </row>
    <row r="25" spans="1:14" ht="9" customHeight="1">
      <c r="A25" s="71"/>
      <c r="B25" s="139" t="s">
        <v>447</v>
      </c>
      <c r="C25" s="318">
        <v>6</v>
      </c>
      <c r="D25" s="140" t="str">
        <f>B26</f>
        <v>РОМАНОВСКАЯ А.</v>
      </c>
      <c r="E25" s="319"/>
      <c r="F25" s="177"/>
      <c r="G25" s="138"/>
      <c r="H25" s="320"/>
      <c r="I25" s="138"/>
      <c r="J25" s="320"/>
      <c r="K25" s="144"/>
      <c r="L25" s="195"/>
      <c r="M25" s="72"/>
      <c r="N25" s="72"/>
    </row>
    <row r="26" spans="1:14" ht="9" customHeight="1">
      <c r="A26" s="71">
        <v>12</v>
      </c>
      <c r="B26" s="140" t="s">
        <v>143</v>
      </c>
      <c r="C26" s="319"/>
      <c r="D26" s="137" t="s">
        <v>503</v>
      </c>
      <c r="E26" s="67"/>
      <c r="F26" s="177"/>
      <c r="G26" s="138"/>
      <c r="H26" s="320"/>
      <c r="I26" s="138"/>
      <c r="J26" s="320"/>
      <c r="K26" s="144"/>
      <c r="L26" s="195"/>
      <c r="M26" s="72"/>
      <c r="N26" s="72"/>
    </row>
    <row r="27" spans="1:14" ht="9" customHeight="1">
      <c r="A27" s="71"/>
      <c r="B27" s="137"/>
      <c r="C27" s="67"/>
      <c r="D27" s="137"/>
      <c r="E27" s="67"/>
      <c r="F27" s="177"/>
      <c r="G27" s="139" t="s">
        <v>457</v>
      </c>
      <c r="H27" s="320"/>
      <c r="I27" s="140" t="str">
        <f>G23</f>
        <v>РОМАНОВСКАЯ А.</v>
      </c>
      <c r="J27" s="319"/>
      <c r="K27" s="144"/>
      <c r="L27" s="195"/>
      <c r="M27" s="72"/>
      <c r="N27" s="72"/>
    </row>
    <row r="28" spans="1:14" ht="9" customHeight="1">
      <c r="A28" s="71">
        <v>13</v>
      </c>
      <c r="B28" s="140" t="s">
        <v>149</v>
      </c>
      <c r="C28" s="177"/>
      <c r="D28" s="137"/>
      <c r="E28" s="67"/>
      <c r="F28" s="177"/>
      <c r="G28" s="138"/>
      <c r="H28" s="320"/>
      <c r="I28" s="146" t="s">
        <v>533</v>
      </c>
      <c r="J28" s="67"/>
      <c r="K28" s="144"/>
      <c r="L28" s="195"/>
      <c r="M28" s="72"/>
      <c r="N28" s="72"/>
    </row>
    <row r="29" spans="1:14" ht="9" customHeight="1">
      <c r="A29" s="71"/>
      <c r="B29" s="139" t="s">
        <v>448</v>
      </c>
      <c r="C29" s="318">
        <v>7</v>
      </c>
      <c r="D29" s="140" t="str">
        <f>B28</f>
        <v>САПАРОВА А.</v>
      </c>
      <c r="E29" s="177"/>
      <c r="F29" s="177"/>
      <c r="G29" s="138"/>
      <c r="H29" s="320"/>
      <c r="I29" s="137"/>
      <c r="J29" s="67">
        <v>-15</v>
      </c>
      <c r="K29" s="140" t="str">
        <f>I27</f>
        <v>РОМАНОВСКАЯ А.</v>
      </c>
      <c r="L29" s="322">
        <v>2</v>
      </c>
      <c r="M29" s="72"/>
      <c r="N29" s="72"/>
    </row>
    <row r="30" spans="1:14" ht="9" customHeight="1">
      <c r="A30" s="71">
        <v>14</v>
      </c>
      <c r="B30" s="140" t="s">
        <v>145</v>
      </c>
      <c r="C30" s="319"/>
      <c r="D30" s="143" t="s">
        <v>502</v>
      </c>
      <c r="E30" s="318">
        <v>12</v>
      </c>
      <c r="F30" s="177"/>
      <c r="G30" s="138"/>
      <c r="H30" s="320"/>
      <c r="I30" s="137"/>
      <c r="J30" s="67"/>
      <c r="K30" s="144"/>
      <c r="L30" s="322"/>
      <c r="M30" s="72"/>
      <c r="N30" s="72"/>
    </row>
    <row r="31" spans="1:14" ht="9" customHeight="1">
      <c r="A31" s="71"/>
      <c r="B31" s="137"/>
      <c r="C31" s="67"/>
      <c r="D31" s="139" t="s">
        <v>453</v>
      </c>
      <c r="E31" s="320"/>
      <c r="F31" s="70"/>
      <c r="G31" s="140" t="str">
        <f>D33</f>
        <v>АКАШЕВА З.</v>
      </c>
      <c r="H31" s="319"/>
      <c r="I31" s="137"/>
      <c r="J31" s="67"/>
      <c r="K31" s="144"/>
      <c r="L31" s="195"/>
      <c r="M31" s="72"/>
      <c r="N31" s="72"/>
    </row>
    <row r="32" spans="1:14" ht="9" customHeight="1">
      <c r="A32" s="71">
        <v>15</v>
      </c>
      <c r="B32" s="140" t="s">
        <v>183</v>
      </c>
      <c r="C32" s="177"/>
      <c r="D32" s="138"/>
      <c r="E32" s="320"/>
      <c r="F32" s="177"/>
      <c r="G32" s="146" t="s">
        <v>510</v>
      </c>
      <c r="H32" s="67"/>
      <c r="I32" s="137"/>
      <c r="J32" s="67"/>
      <c r="K32" s="144"/>
      <c r="L32" s="195"/>
      <c r="M32" s="72"/>
      <c r="N32" s="72"/>
    </row>
    <row r="33" spans="1:16" ht="9" customHeight="1">
      <c r="A33" s="2"/>
      <c r="B33" s="139" t="s">
        <v>449</v>
      </c>
      <c r="C33" s="318">
        <v>8</v>
      </c>
      <c r="D33" s="140" t="str">
        <f>B34</f>
        <v>АКАШЕВА З.</v>
      </c>
      <c r="E33" s="319"/>
      <c r="F33" s="177"/>
      <c r="G33" s="137"/>
      <c r="H33" s="81">
        <v>-13</v>
      </c>
      <c r="I33" s="140" t="str">
        <f>G15</f>
        <v>БАХЫТ А.</v>
      </c>
      <c r="J33" s="177"/>
      <c r="K33" s="146"/>
      <c r="L33" s="195"/>
      <c r="M33" s="72"/>
      <c r="N33" s="72"/>
    </row>
    <row r="34" spans="1:16" ht="9" customHeight="1">
      <c r="A34" s="71">
        <v>16</v>
      </c>
      <c r="B34" s="140" t="s">
        <v>144</v>
      </c>
      <c r="C34" s="319"/>
      <c r="D34" s="137" t="s">
        <v>500</v>
      </c>
      <c r="E34" s="67"/>
      <c r="F34" s="67"/>
      <c r="G34" s="137"/>
      <c r="H34" s="81"/>
      <c r="I34" s="139" t="s">
        <v>463</v>
      </c>
      <c r="J34" s="318">
        <v>16</v>
      </c>
      <c r="K34" s="140" t="str">
        <f>I35</f>
        <v>АКАШЕВА З.</v>
      </c>
      <c r="L34" s="322">
        <v>3</v>
      </c>
      <c r="M34" s="72"/>
      <c r="N34" s="72"/>
    </row>
    <row r="35" spans="1:16" ht="9" customHeight="1">
      <c r="A35" s="82"/>
      <c r="B35" s="141"/>
      <c r="C35" s="67"/>
      <c r="D35" s="141"/>
      <c r="E35" s="67"/>
      <c r="F35" s="67"/>
      <c r="G35" s="141"/>
      <c r="H35" s="81">
        <v>-14</v>
      </c>
      <c r="I35" s="140" t="str">
        <f>G31</f>
        <v>АКАШЕВА З.</v>
      </c>
      <c r="J35" s="319"/>
      <c r="K35" s="143" t="s">
        <v>543</v>
      </c>
      <c r="L35" s="322"/>
      <c r="M35" s="66"/>
      <c r="N35" s="66"/>
      <c r="O35" s="66"/>
      <c r="P35" s="2"/>
    </row>
    <row r="36" spans="1:16" ht="9" customHeight="1">
      <c r="A36" s="83"/>
      <c r="B36" s="141"/>
      <c r="C36" s="67"/>
      <c r="D36" s="137"/>
      <c r="E36" s="67"/>
      <c r="F36" s="67"/>
      <c r="G36" s="137"/>
      <c r="H36" s="67"/>
      <c r="I36" s="137"/>
      <c r="J36" s="67">
        <v>-16</v>
      </c>
      <c r="K36" s="140" t="str">
        <f>I33</f>
        <v>БАХЫТ А.</v>
      </c>
      <c r="L36" s="323">
        <v>4</v>
      </c>
    </row>
    <row r="37" spans="1:16" ht="9" customHeight="1">
      <c r="A37" s="83"/>
      <c r="B37" s="141"/>
      <c r="C37" s="67"/>
      <c r="D37" s="137"/>
      <c r="E37" s="67"/>
      <c r="F37" s="81">
        <v>-9</v>
      </c>
      <c r="G37" s="140" t="str">
        <f>D9</f>
        <v>АШКЕЕВА А.</v>
      </c>
      <c r="H37" s="177"/>
      <c r="I37" s="137"/>
      <c r="J37" s="67"/>
      <c r="K37" s="144"/>
      <c r="L37" s="323"/>
    </row>
    <row r="38" spans="1:16" ht="9" customHeight="1">
      <c r="A38" s="83"/>
      <c r="B38" s="141"/>
      <c r="C38" s="67"/>
      <c r="D38" s="137"/>
      <c r="E38" s="67"/>
      <c r="F38" s="81"/>
      <c r="G38" s="139" t="s">
        <v>458</v>
      </c>
      <c r="H38" s="318">
        <v>17</v>
      </c>
      <c r="I38" s="140" t="str">
        <f>G37</f>
        <v>АШКЕЕВА А.</v>
      </c>
      <c r="J38" s="177"/>
      <c r="K38" s="144"/>
      <c r="L38" s="80"/>
    </row>
    <row r="39" spans="1:16" ht="9" customHeight="1">
      <c r="A39" s="83"/>
      <c r="B39" s="141"/>
      <c r="C39" s="67"/>
      <c r="D39" s="137"/>
      <c r="E39" s="67"/>
      <c r="F39" s="81">
        <v>-10</v>
      </c>
      <c r="G39" s="140" t="str">
        <f>D17</f>
        <v>АЛИМБАЕВА А.</v>
      </c>
      <c r="H39" s="319"/>
      <c r="I39" s="143" t="s">
        <v>527</v>
      </c>
      <c r="J39" s="318">
        <v>19</v>
      </c>
      <c r="K39" s="144"/>
      <c r="L39" s="80"/>
    </row>
    <row r="40" spans="1:16" ht="9" customHeight="1">
      <c r="A40" s="83"/>
      <c r="B40" s="141"/>
      <c r="C40" s="67"/>
      <c r="D40" s="137"/>
      <c r="E40" s="67"/>
      <c r="F40" s="81"/>
      <c r="G40" s="137"/>
      <c r="H40" s="67"/>
      <c r="I40" s="139" t="s">
        <v>438</v>
      </c>
      <c r="J40" s="320"/>
      <c r="K40" s="140" t="str">
        <f>I42</f>
        <v>МИРКАДИРОВА С.</v>
      </c>
      <c r="L40" s="321">
        <v>5</v>
      </c>
    </row>
    <row r="41" spans="1:16" ht="9" customHeight="1">
      <c r="A41" s="83"/>
      <c r="B41" s="141"/>
      <c r="C41" s="67"/>
      <c r="D41" s="137"/>
      <c r="E41" s="67"/>
      <c r="F41" s="81">
        <v>-11</v>
      </c>
      <c r="G41" s="140" t="str">
        <f>D21</f>
        <v>МИРКАДИРОВА С.</v>
      </c>
      <c r="H41" s="177"/>
      <c r="I41" s="138"/>
      <c r="J41" s="320"/>
      <c r="K41" s="144" t="s">
        <v>542</v>
      </c>
      <c r="L41" s="321"/>
    </row>
    <row r="42" spans="1:16" ht="9" customHeight="1">
      <c r="A42" s="83"/>
      <c r="B42" s="141"/>
      <c r="C42" s="67"/>
      <c r="D42" s="137"/>
      <c r="E42" s="67"/>
      <c r="F42" s="81"/>
      <c r="G42" s="139" t="s">
        <v>459</v>
      </c>
      <c r="H42" s="318">
        <v>18</v>
      </c>
      <c r="I42" s="140" t="str">
        <f>G41</f>
        <v>МИРКАДИРОВА С.</v>
      </c>
      <c r="J42" s="319"/>
      <c r="K42" s="144"/>
      <c r="L42" s="79"/>
    </row>
    <row r="43" spans="1:16" ht="9" customHeight="1">
      <c r="A43" s="83"/>
      <c r="B43" s="141"/>
      <c r="C43" s="67"/>
      <c r="D43" s="137"/>
      <c r="E43" s="67"/>
      <c r="F43" s="81">
        <v>-12</v>
      </c>
      <c r="G43" s="140" t="str">
        <f>D29</f>
        <v>САПАРОВА А.</v>
      </c>
      <c r="H43" s="319"/>
      <c r="I43" s="146" t="s">
        <v>530</v>
      </c>
      <c r="J43" s="67">
        <f>19</f>
        <v>19</v>
      </c>
      <c r="K43" s="140" t="str">
        <f>I38</f>
        <v>АШКЕЕВА А.</v>
      </c>
      <c r="L43" s="323">
        <v>6</v>
      </c>
    </row>
    <row r="44" spans="1:16" ht="9" customHeight="1">
      <c r="A44" s="83"/>
      <c r="B44" s="145"/>
      <c r="C44" s="67"/>
      <c r="D44" s="137"/>
      <c r="E44" s="67"/>
      <c r="F44" s="67"/>
      <c r="G44" s="137"/>
      <c r="H44" s="67"/>
      <c r="I44" s="137"/>
      <c r="J44" s="67"/>
      <c r="K44" s="146"/>
      <c r="L44" s="323"/>
    </row>
    <row r="45" spans="1:16" ht="9" customHeight="1">
      <c r="A45" s="73"/>
      <c r="B45" s="324"/>
      <c r="C45" s="67"/>
      <c r="D45" s="137"/>
      <c r="E45" s="67"/>
      <c r="F45" s="67"/>
      <c r="G45" s="137"/>
      <c r="H45" s="81">
        <v>-17</v>
      </c>
      <c r="I45" s="140" t="str">
        <f>G39</f>
        <v>АЛИМБАЕВА А.</v>
      </c>
      <c r="J45" s="177"/>
      <c r="K45" s="146"/>
      <c r="L45" s="79"/>
    </row>
    <row r="46" spans="1:16" ht="9" customHeight="1">
      <c r="A46" s="73"/>
      <c r="B46" s="324"/>
      <c r="C46" s="67"/>
      <c r="D46" s="137"/>
      <c r="E46" s="67"/>
      <c r="F46" s="67"/>
      <c r="G46" s="137"/>
      <c r="H46" s="81"/>
      <c r="I46" s="139" t="s">
        <v>464</v>
      </c>
      <c r="J46" s="318">
        <v>20</v>
      </c>
      <c r="K46" s="140" t="str">
        <f>I47</f>
        <v>САПАРОВА А.</v>
      </c>
      <c r="L46" s="323">
        <v>7</v>
      </c>
    </row>
    <row r="47" spans="1:16" ht="9" customHeight="1">
      <c r="A47" s="73"/>
      <c r="B47" s="145"/>
      <c r="C47" s="67"/>
      <c r="D47" s="137"/>
      <c r="E47" s="67"/>
      <c r="F47" s="67"/>
      <c r="G47" s="137"/>
      <c r="H47" s="81">
        <v>-18</v>
      </c>
      <c r="I47" s="140" t="str">
        <f>G43</f>
        <v>САПАРОВА А.</v>
      </c>
      <c r="J47" s="319"/>
      <c r="K47" s="143" t="s">
        <v>544</v>
      </c>
      <c r="L47" s="323"/>
    </row>
    <row r="48" spans="1:16" ht="9" customHeight="1">
      <c r="A48" s="73"/>
      <c r="B48" s="145"/>
      <c r="C48" s="67">
        <v>-1</v>
      </c>
      <c r="D48" s="140" t="str">
        <f>B6</f>
        <v>КАЛЫКБАЙ М.</v>
      </c>
      <c r="E48" s="67"/>
      <c r="F48" s="67"/>
      <c r="G48" s="137"/>
      <c r="H48" s="67"/>
      <c r="I48" s="137"/>
      <c r="J48" s="67">
        <v>-20</v>
      </c>
      <c r="K48" s="140" t="str">
        <f>I45</f>
        <v>АЛИМБАЕВА А.</v>
      </c>
      <c r="L48" s="323">
        <v>8</v>
      </c>
    </row>
    <row r="49" spans="1:12" ht="9" customHeight="1">
      <c r="A49" s="68"/>
      <c r="B49" s="145"/>
      <c r="C49" s="81"/>
      <c r="D49" s="139" t="s">
        <v>413</v>
      </c>
      <c r="E49" s="318">
        <v>21</v>
      </c>
      <c r="F49" s="70"/>
      <c r="G49" s="142" t="str">
        <f>D50</f>
        <v>ОТЕПОВА А.</v>
      </c>
      <c r="H49" s="177"/>
      <c r="I49" s="137"/>
      <c r="J49" s="67"/>
      <c r="K49" s="146" t="s">
        <v>545</v>
      </c>
      <c r="L49" s="323"/>
    </row>
    <row r="50" spans="1:12" ht="9" customHeight="1">
      <c r="A50" s="68"/>
      <c r="B50" s="145"/>
      <c r="C50" s="81">
        <v>-2</v>
      </c>
      <c r="D50" s="140" t="str">
        <f>B10</f>
        <v>ОТЕПОВА А.</v>
      </c>
      <c r="E50" s="319"/>
      <c r="F50" s="69"/>
      <c r="G50" s="143" t="s">
        <v>508</v>
      </c>
      <c r="H50" s="318">
        <v>25</v>
      </c>
      <c r="I50" s="137"/>
      <c r="J50" s="67"/>
      <c r="K50" s="146"/>
      <c r="L50" s="79"/>
    </row>
    <row r="51" spans="1:12" ht="9" customHeight="1">
      <c r="A51" s="68"/>
      <c r="B51" s="145"/>
      <c r="C51" s="81"/>
      <c r="D51" s="137"/>
      <c r="E51" s="67"/>
      <c r="F51" s="177"/>
      <c r="G51" s="139" t="s">
        <v>423</v>
      </c>
      <c r="H51" s="320"/>
      <c r="I51" s="140" t="str">
        <f>G49</f>
        <v>ОТЕПОВА А.</v>
      </c>
      <c r="J51" s="177"/>
      <c r="K51" s="146"/>
      <c r="L51" s="79"/>
    </row>
    <row r="52" spans="1:12" ht="9" customHeight="1">
      <c r="A52" s="68"/>
      <c r="B52" s="145"/>
      <c r="C52" s="81">
        <v>-3</v>
      </c>
      <c r="D52" s="140" t="str">
        <f>B14</f>
        <v>КОШКУМБАЕВА Ж.</v>
      </c>
      <c r="E52" s="177"/>
      <c r="F52" s="177"/>
      <c r="G52" s="144"/>
      <c r="H52" s="320"/>
      <c r="I52" s="143" t="s">
        <v>514</v>
      </c>
      <c r="J52" s="318">
        <v>27</v>
      </c>
      <c r="K52" s="146"/>
      <c r="L52" s="79"/>
    </row>
    <row r="53" spans="1:12" ht="9" customHeight="1">
      <c r="A53" s="68"/>
      <c r="B53" s="145"/>
      <c r="C53" s="81"/>
      <c r="D53" s="139" t="s">
        <v>454</v>
      </c>
      <c r="E53" s="318">
        <v>22</v>
      </c>
      <c r="F53" s="70"/>
      <c r="G53" s="140" t="str">
        <f>D54</f>
        <v>СМИРНОВА А.</v>
      </c>
      <c r="H53" s="319"/>
      <c r="I53" s="138"/>
      <c r="J53" s="320"/>
      <c r="K53" s="146"/>
      <c r="L53" s="79"/>
    </row>
    <row r="54" spans="1:12" ht="9" customHeight="1">
      <c r="A54" s="68"/>
      <c r="B54" s="145"/>
      <c r="C54" s="81">
        <v>-4</v>
      </c>
      <c r="D54" s="140" t="str">
        <f>B16</f>
        <v>СМИРНОВА А.</v>
      </c>
      <c r="E54" s="319"/>
      <c r="F54" s="67"/>
      <c r="G54" s="146" t="s">
        <v>504</v>
      </c>
      <c r="H54" s="177"/>
      <c r="I54" s="138"/>
      <c r="J54" s="320"/>
      <c r="K54" s="146"/>
      <c r="L54" s="79"/>
    </row>
    <row r="55" spans="1:12" ht="9" customHeight="1">
      <c r="A55" s="68"/>
      <c r="B55" s="145"/>
      <c r="C55" s="81"/>
      <c r="D55" s="137"/>
      <c r="E55" s="67"/>
      <c r="F55" s="67"/>
      <c r="G55" s="141"/>
      <c r="H55" s="177"/>
      <c r="I55" s="139" t="s">
        <v>465</v>
      </c>
      <c r="J55" s="320"/>
      <c r="K55" s="140" t="str">
        <f>I59</f>
        <v>ТОРШАЕВА Г.</v>
      </c>
      <c r="L55" s="323">
        <v>9</v>
      </c>
    </row>
    <row r="56" spans="1:12" ht="9" customHeight="1">
      <c r="A56" s="68"/>
      <c r="B56" s="145"/>
      <c r="C56" s="81">
        <v>-5</v>
      </c>
      <c r="D56" s="140" t="str">
        <f>B22</f>
        <v>ЦВИГУН А.</v>
      </c>
      <c r="E56" s="177"/>
      <c r="F56" s="67"/>
      <c r="G56" s="141"/>
      <c r="H56" s="177"/>
      <c r="I56" s="138"/>
      <c r="J56" s="320"/>
      <c r="K56" s="143" t="s">
        <v>540</v>
      </c>
      <c r="L56" s="323"/>
    </row>
    <row r="57" spans="1:12" ht="9" customHeight="1">
      <c r="A57" s="68"/>
      <c r="B57" s="145"/>
      <c r="C57" s="81"/>
      <c r="D57" s="139" t="s">
        <v>418</v>
      </c>
      <c r="E57" s="318">
        <v>23</v>
      </c>
      <c r="F57" s="70"/>
      <c r="G57" s="142" t="str">
        <f>D58</f>
        <v>САНДЫБАЕВА М.</v>
      </c>
      <c r="H57" s="177"/>
      <c r="I57" s="138"/>
      <c r="J57" s="320"/>
      <c r="K57" s="144"/>
      <c r="L57" s="79"/>
    </row>
    <row r="58" spans="1:12" ht="9" customHeight="1">
      <c r="B58" s="137"/>
      <c r="C58" s="81">
        <v>-6</v>
      </c>
      <c r="D58" s="140" t="str">
        <f>B24</f>
        <v>САНДЫБАЕВА М.</v>
      </c>
      <c r="E58" s="319"/>
      <c r="F58" s="69"/>
      <c r="G58" s="143" t="s">
        <v>511</v>
      </c>
      <c r="H58" s="318">
        <v>26</v>
      </c>
      <c r="I58" s="138"/>
      <c r="J58" s="320"/>
      <c r="K58" s="144"/>
      <c r="L58" s="79"/>
    </row>
    <row r="59" spans="1:12" ht="9" customHeight="1">
      <c r="B59" s="137"/>
      <c r="C59" s="81"/>
      <c r="D59" s="137"/>
      <c r="E59" s="67"/>
      <c r="F59" s="177"/>
      <c r="G59" s="139" t="s">
        <v>428</v>
      </c>
      <c r="H59" s="320"/>
      <c r="I59" s="140" t="str">
        <f>G61</f>
        <v>ТОРШАЕВА Г.</v>
      </c>
      <c r="J59" s="319"/>
      <c r="K59" s="144"/>
      <c r="L59" s="79"/>
    </row>
    <row r="60" spans="1:12" ht="9" customHeight="1">
      <c r="B60" s="136"/>
      <c r="C60" s="81">
        <f>7</f>
        <v>7</v>
      </c>
      <c r="D60" s="140" t="str">
        <f>B30</f>
        <v>ТОРШАЕВА Г.</v>
      </c>
      <c r="E60" s="177"/>
      <c r="F60" s="177"/>
      <c r="G60" s="144"/>
      <c r="H60" s="320"/>
      <c r="I60" s="146" t="s">
        <v>531</v>
      </c>
      <c r="J60" s="67"/>
      <c r="K60" s="144"/>
      <c r="L60" s="79"/>
    </row>
    <row r="61" spans="1:12" ht="9" customHeight="1">
      <c r="B61" s="136"/>
      <c r="C61" s="81"/>
      <c r="D61" s="139" t="s">
        <v>455</v>
      </c>
      <c r="E61" s="318">
        <v>24</v>
      </c>
      <c r="F61" s="70"/>
      <c r="G61" s="140" t="str">
        <f>D60</f>
        <v>ТОРШАЕВА Г.</v>
      </c>
      <c r="H61" s="319"/>
      <c r="I61" s="137"/>
      <c r="J61" s="67">
        <v>-27</v>
      </c>
      <c r="K61" s="140" t="str">
        <f>I51</f>
        <v>ОТЕПОВА А.</v>
      </c>
      <c r="L61" s="323">
        <v>10</v>
      </c>
    </row>
    <row r="62" spans="1:12" ht="9" customHeight="1">
      <c r="B62" s="136"/>
      <c r="C62" s="81">
        <v>-8</v>
      </c>
      <c r="D62" s="140" t="str">
        <f>B32</f>
        <v>ОХМАК Е.</v>
      </c>
      <c r="E62" s="319"/>
      <c r="F62" s="67"/>
      <c r="G62" s="146" t="s">
        <v>512</v>
      </c>
      <c r="H62" s="67"/>
      <c r="I62" s="137"/>
      <c r="J62" s="67"/>
      <c r="K62" s="146"/>
      <c r="L62" s="323"/>
    </row>
    <row r="63" spans="1:12" ht="9" customHeight="1">
      <c r="B63" s="136"/>
      <c r="C63" s="67"/>
      <c r="D63" s="137"/>
      <c r="E63" s="67"/>
      <c r="F63" s="177"/>
      <c r="G63" s="137"/>
      <c r="H63" s="81">
        <v>-25</v>
      </c>
      <c r="I63" s="140" t="str">
        <f>G53</f>
        <v>СМИРНОВА А.</v>
      </c>
      <c r="J63" s="177"/>
      <c r="K63" s="146"/>
      <c r="L63" s="79"/>
    </row>
    <row r="64" spans="1:12" ht="9" customHeight="1">
      <c r="B64" s="136"/>
      <c r="D64" s="137"/>
      <c r="E64" s="67"/>
      <c r="F64" s="67"/>
      <c r="G64" s="137"/>
      <c r="H64" s="81"/>
      <c r="I64" s="139" t="s">
        <v>466</v>
      </c>
      <c r="J64" s="318">
        <v>28</v>
      </c>
      <c r="K64" s="140" t="str">
        <f>I65</f>
        <v>САНДЫБАЕВА М.</v>
      </c>
      <c r="L64" s="323">
        <v>11</v>
      </c>
    </row>
    <row r="65" spans="2:12" ht="9" customHeight="1">
      <c r="B65" s="136"/>
      <c r="D65" s="137"/>
      <c r="E65" s="67"/>
      <c r="F65" s="67"/>
      <c r="G65" s="141"/>
      <c r="H65" s="81">
        <v>-26</v>
      </c>
      <c r="I65" s="140" t="str">
        <f>G57</f>
        <v>САНДЫБАЕВА М.</v>
      </c>
      <c r="J65" s="319"/>
      <c r="K65" s="143" t="s">
        <v>534</v>
      </c>
      <c r="L65" s="323"/>
    </row>
    <row r="66" spans="2:12" ht="9" customHeight="1">
      <c r="B66" s="136"/>
      <c r="D66" s="137"/>
      <c r="F66" s="67"/>
      <c r="G66" s="137"/>
      <c r="H66" s="67"/>
      <c r="I66" s="137"/>
      <c r="J66" s="67">
        <v>-28</v>
      </c>
      <c r="K66" s="140" t="str">
        <f>I63</f>
        <v>СМИРНОВА А.</v>
      </c>
      <c r="L66" s="323">
        <v>12</v>
      </c>
    </row>
    <row r="67" spans="2:12" ht="9" customHeight="1">
      <c r="B67" s="136"/>
      <c r="D67" s="135"/>
      <c r="F67" s="81">
        <v>-21</v>
      </c>
      <c r="G67" s="140" t="str">
        <f>D48</f>
        <v>КАЛЫКБАЙ М.</v>
      </c>
      <c r="H67" s="177"/>
      <c r="I67" s="137"/>
      <c r="J67" s="67"/>
      <c r="K67" s="144"/>
      <c r="L67" s="323"/>
    </row>
    <row r="68" spans="2:12" ht="9" customHeight="1">
      <c r="B68" s="136"/>
      <c r="D68" s="135"/>
      <c r="F68" s="81"/>
      <c r="G68" s="139" t="s">
        <v>460</v>
      </c>
      <c r="H68" s="318">
        <v>29</v>
      </c>
      <c r="I68" s="140" t="str">
        <f>G69</f>
        <v>КОШКУМБАЕВА Ж.</v>
      </c>
      <c r="J68" s="177"/>
      <c r="K68" s="144"/>
      <c r="L68" s="79"/>
    </row>
    <row r="69" spans="2:12" ht="9" customHeight="1">
      <c r="B69" s="136"/>
      <c r="F69" s="81">
        <v>-22</v>
      </c>
      <c r="G69" s="140" t="str">
        <f>D52</f>
        <v>КОШКУМБАЕВА Ж.</v>
      </c>
      <c r="H69" s="319"/>
      <c r="I69" s="143" t="s">
        <v>526</v>
      </c>
      <c r="J69" s="318">
        <v>31</v>
      </c>
      <c r="K69" s="144"/>
      <c r="L69" s="79"/>
    </row>
    <row r="70" spans="2:12" ht="9" customHeight="1">
      <c r="B70" s="136"/>
      <c r="F70" s="81"/>
      <c r="G70" s="137"/>
      <c r="H70" s="67"/>
      <c r="I70" s="139" t="s">
        <v>433</v>
      </c>
      <c r="J70" s="320"/>
      <c r="K70" s="140" t="str">
        <f>I68</f>
        <v>КОШКУМБАЕВА Ж.</v>
      </c>
      <c r="L70" s="323">
        <v>13</v>
      </c>
    </row>
    <row r="71" spans="2:12" ht="9" customHeight="1">
      <c r="B71" s="136"/>
      <c r="F71" s="81">
        <v>-23</v>
      </c>
      <c r="G71" s="140" t="str">
        <f>D56</f>
        <v>ЦВИГУН А.</v>
      </c>
      <c r="H71" s="177"/>
      <c r="I71" s="138"/>
      <c r="J71" s="320"/>
      <c r="K71" s="144" t="s">
        <v>532</v>
      </c>
      <c r="L71" s="323"/>
    </row>
    <row r="72" spans="2:12" ht="9" customHeight="1">
      <c r="B72" s="136"/>
      <c r="F72" s="81"/>
      <c r="G72" s="139" t="s">
        <v>461</v>
      </c>
      <c r="H72" s="318">
        <v>30</v>
      </c>
      <c r="I72" s="140" t="str">
        <f>G73</f>
        <v>ОХМАК Е.</v>
      </c>
      <c r="J72" s="319"/>
      <c r="K72" s="144"/>
      <c r="L72" s="79"/>
    </row>
    <row r="73" spans="2:12" ht="9" customHeight="1">
      <c r="B73" s="136"/>
      <c r="F73" s="81">
        <v>-24</v>
      </c>
      <c r="G73" s="140" t="str">
        <f>D62</f>
        <v>ОХМАК Е.</v>
      </c>
      <c r="H73" s="319"/>
      <c r="I73" s="146" t="s">
        <v>529</v>
      </c>
      <c r="J73" s="67">
        <v>-31</v>
      </c>
      <c r="K73" s="140" t="str">
        <f>I72</f>
        <v>ОХМАК Е.</v>
      </c>
      <c r="L73" s="323">
        <v>14</v>
      </c>
    </row>
    <row r="74" spans="2:12" ht="9" customHeight="1">
      <c r="B74" s="136"/>
      <c r="F74" s="67"/>
      <c r="G74" s="137"/>
      <c r="H74" s="67"/>
      <c r="I74" s="137"/>
      <c r="J74" s="67"/>
      <c r="K74" s="146"/>
      <c r="L74" s="323"/>
    </row>
    <row r="75" spans="2:12" ht="9" customHeight="1">
      <c r="B75" s="136"/>
      <c r="E75" s="66"/>
      <c r="F75" s="67"/>
      <c r="G75" s="137"/>
      <c r="H75" s="81">
        <v>-29</v>
      </c>
      <c r="I75" s="140" t="str">
        <f>G67</f>
        <v>КАЛЫКБАЙ М.</v>
      </c>
      <c r="J75" s="177"/>
      <c r="K75" s="146"/>
      <c r="L75" s="79"/>
    </row>
    <row r="76" spans="2:12" ht="9" customHeight="1">
      <c r="B76" s="136"/>
      <c r="F76" s="67"/>
      <c r="G76" s="137"/>
      <c r="H76" s="81"/>
      <c r="I76" s="139" t="s">
        <v>467</v>
      </c>
      <c r="J76" s="318">
        <v>32</v>
      </c>
      <c r="K76" s="140" t="str">
        <f>I77</f>
        <v>ЦВИГУН А.</v>
      </c>
      <c r="L76" s="323">
        <v>15</v>
      </c>
    </row>
    <row r="77" spans="2:12" ht="9" customHeight="1">
      <c r="B77" s="136"/>
      <c r="F77" s="67"/>
      <c r="G77" s="137"/>
      <c r="H77" s="81">
        <v>-30</v>
      </c>
      <c r="I77" s="140" t="str">
        <f>G71</f>
        <v>ЦВИГУН А.</v>
      </c>
      <c r="J77" s="319"/>
      <c r="K77" s="143" t="s">
        <v>535</v>
      </c>
      <c r="L77" s="323"/>
    </row>
    <row r="78" spans="2:12" ht="9" customHeight="1">
      <c r="B78" s="136"/>
      <c r="F78" s="67"/>
      <c r="G78" s="137"/>
      <c r="H78" s="67"/>
      <c r="I78" s="137"/>
      <c r="J78" s="67">
        <v>-32</v>
      </c>
      <c r="K78" s="140" t="str">
        <f>I75</f>
        <v>КАЛЫКБАЙ М.</v>
      </c>
      <c r="L78" s="323">
        <v>16</v>
      </c>
    </row>
    <row r="79" spans="2:12" ht="9" customHeight="1">
      <c r="G79" s="136"/>
      <c r="H79" s="67"/>
      <c r="I79" s="137"/>
      <c r="J79" s="72"/>
      <c r="K79" s="146"/>
      <c r="L79" s="323"/>
    </row>
    <row r="80" spans="2:12" ht="9" customHeight="1"/>
    <row r="81" spans="2:24" ht="9.9" customHeight="1">
      <c r="B81" s="239" t="s">
        <v>388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</row>
    <row r="82" spans="2:24" ht="9.9" customHeight="1">
      <c r="B82" s="239" t="s">
        <v>389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</row>
    <row r="83" spans="2:24" ht="9" customHeight="1"/>
  </sheetData>
  <mergeCells count="55">
    <mergeCell ref="B81:X81"/>
    <mergeCell ref="B82:X82"/>
    <mergeCell ref="B1:K1"/>
    <mergeCell ref="B2:K2"/>
    <mergeCell ref="B3:K3"/>
    <mergeCell ref="L78:L79"/>
    <mergeCell ref="J76:J77"/>
    <mergeCell ref="L76:L77"/>
    <mergeCell ref="H58:H61"/>
    <mergeCell ref="E61:E62"/>
    <mergeCell ref="L61:L62"/>
    <mergeCell ref="J64:J65"/>
    <mergeCell ref="L64:L65"/>
    <mergeCell ref="L66:L67"/>
    <mergeCell ref="H68:H69"/>
    <mergeCell ref="J69:J72"/>
    <mergeCell ref="L70:L71"/>
    <mergeCell ref="H72:H73"/>
    <mergeCell ref="L73:L74"/>
    <mergeCell ref="B45:B46"/>
    <mergeCell ref="J46:J47"/>
    <mergeCell ref="L46:L47"/>
    <mergeCell ref="L48:L49"/>
    <mergeCell ref="E49:E50"/>
    <mergeCell ref="H50:H53"/>
    <mergeCell ref="J52:J59"/>
    <mergeCell ref="E53:E54"/>
    <mergeCell ref="L55:L56"/>
    <mergeCell ref="E57:E58"/>
    <mergeCell ref="L36:L37"/>
    <mergeCell ref="H38:H39"/>
    <mergeCell ref="J39:J42"/>
    <mergeCell ref="L40:L41"/>
    <mergeCell ref="H42:H43"/>
    <mergeCell ref="L43:L44"/>
    <mergeCell ref="L19:L20"/>
    <mergeCell ref="C21:C22"/>
    <mergeCell ref="E22:E25"/>
    <mergeCell ref="H24:H31"/>
    <mergeCell ref="C25:C26"/>
    <mergeCell ref="C29:C30"/>
    <mergeCell ref="L29:L30"/>
    <mergeCell ref="E30:E33"/>
    <mergeCell ref="C33:C34"/>
    <mergeCell ref="J34:J35"/>
    <mergeCell ref="L34:L35"/>
    <mergeCell ref="I4:K5"/>
    <mergeCell ref="C5:C6"/>
    <mergeCell ref="E6:E9"/>
    <mergeCell ref="H8:H15"/>
    <mergeCell ref="C9:C10"/>
    <mergeCell ref="J12:J27"/>
    <mergeCell ref="C13:C14"/>
    <mergeCell ref="E14:E17"/>
    <mergeCell ref="C17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Спис. уч.</vt:lpstr>
      <vt:lpstr>Кв.Ж.1лист.</vt:lpstr>
      <vt:lpstr>Кв.Ж.2лист.</vt:lpstr>
      <vt:lpstr>Кв.М.1лист.</vt:lpstr>
      <vt:lpstr>Кв.М.2лист.</vt:lpstr>
      <vt:lpstr>Пред.игры.</vt:lpstr>
      <vt:lpstr>Полуф</vt:lpstr>
      <vt:lpstr>Финал</vt:lpstr>
      <vt:lpstr>2 турнир.Ж.</vt:lpstr>
      <vt:lpstr>2турнир.М.</vt:lpstr>
      <vt:lpstr>Итог.таб.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админик</cp:lastModifiedBy>
  <cp:lastPrinted>2021-01-22T09:30:09Z</cp:lastPrinted>
  <dcterms:created xsi:type="dcterms:W3CDTF">2019-09-30T13:29:06Z</dcterms:created>
  <dcterms:modified xsi:type="dcterms:W3CDTF">2021-01-22T11:20:52Z</dcterms:modified>
</cp:coreProperties>
</file>