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755" activeTab="2"/>
  </bookViews>
  <sheets>
    <sheet name="Список." sheetId="8" r:id="rId1"/>
    <sheet name="Предв." sheetId="9" r:id="rId2"/>
    <sheet name="Финал." sheetId="10" r:id="rId3"/>
  </sheets>
  <calcPr calcId="152511"/>
</workbook>
</file>

<file path=xl/calcChain.xml><?xml version="1.0" encoding="utf-8"?>
<calcChain xmlns="http://schemas.openxmlformats.org/spreadsheetml/2006/main">
  <c r="BP76" i="9" l="1"/>
  <c r="BP75" i="9"/>
  <c r="BQ72" i="9"/>
  <c r="BH71" i="9"/>
  <c r="BG71" i="9"/>
  <c r="BB71" i="9"/>
  <c r="BA71" i="9"/>
  <c r="AZ71" i="9"/>
  <c r="AY71" i="9"/>
  <c r="AX71" i="9"/>
  <c r="AW71" i="9"/>
  <c r="AV71" i="9"/>
  <c r="BD71" i="9" s="1"/>
  <c r="AQ71" i="9"/>
  <c r="AP71" i="9"/>
  <c r="AO71" i="9"/>
  <c r="AN71" i="9"/>
  <c r="AM71" i="9"/>
  <c r="AL71" i="9"/>
  <c r="AK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AH71" i="9" s="1"/>
  <c r="S71" i="9"/>
  <c r="BQ70" i="9"/>
  <c r="BH70" i="9"/>
  <c r="BG70" i="9"/>
  <c r="BB70" i="9"/>
  <c r="BA70" i="9"/>
  <c r="AZ70" i="9"/>
  <c r="AY70" i="9"/>
  <c r="AX70" i="9"/>
  <c r="AW70" i="9"/>
  <c r="AV70" i="9"/>
  <c r="BD70" i="9" s="1"/>
  <c r="AQ70" i="9"/>
  <c r="AP70" i="9"/>
  <c r="AO70" i="9"/>
  <c r="AN70" i="9"/>
  <c r="AM70" i="9"/>
  <c r="AL70" i="9"/>
  <c r="AK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AG70" i="9" s="1"/>
  <c r="BH69" i="9"/>
  <c r="BG69" i="9"/>
  <c r="BB69" i="9"/>
  <c r="BA69" i="9"/>
  <c r="AZ69" i="9"/>
  <c r="AY69" i="9"/>
  <c r="AX69" i="9"/>
  <c r="AW69" i="9"/>
  <c r="AV69" i="9"/>
  <c r="AQ69" i="9"/>
  <c r="AP69" i="9"/>
  <c r="AO69" i="9"/>
  <c r="AN69" i="9"/>
  <c r="AM69" i="9"/>
  <c r="AL69" i="9"/>
  <c r="AK69" i="9"/>
  <c r="AS69" i="9" s="1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BQ68" i="9"/>
  <c r="BH68" i="9"/>
  <c r="BG68" i="9"/>
  <c r="BB68" i="9"/>
  <c r="BA68" i="9"/>
  <c r="AZ68" i="9"/>
  <c r="AY68" i="9"/>
  <c r="AX68" i="9"/>
  <c r="AW68" i="9"/>
  <c r="AV68" i="9"/>
  <c r="BD68" i="9" s="1"/>
  <c r="AQ68" i="9"/>
  <c r="AP68" i="9"/>
  <c r="AO68" i="9"/>
  <c r="AN68" i="9"/>
  <c r="AM68" i="9"/>
  <c r="AL68" i="9"/>
  <c r="AK68" i="9"/>
  <c r="AS68" i="9" s="1"/>
  <c r="AF68" i="9"/>
  <c r="AE68" i="9"/>
  <c r="AD68" i="9"/>
  <c r="AC68" i="9"/>
  <c r="AB68" i="9"/>
  <c r="AA68" i="9"/>
  <c r="Z68" i="9"/>
  <c r="Y68" i="9"/>
  <c r="X68" i="9"/>
  <c r="W68" i="9"/>
  <c r="V68" i="9"/>
  <c r="U68" i="9"/>
  <c r="AG68" i="9" s="1"/>
  <c r="T68" i="9"/>
  <c r="AH68" i="9" s="1"/>
  <c r="S68" i="9"/>
  <c r="BL67" i="9"/>
  <c r="BH67" i="9"/>
  <c r="BG67" i="9"/>
  <c r="BB67" i="9"/>
  <c r="BA67" i="9"/>
  <c r="AZ67" i="9"/>
  <c r="AY67" i="9"/>
  <c r="AX67" i="9"/>
  <c r="AW67" i="9"/>
  <c r="AV67" i="9"/>
  <c r="AQ67" i="9"/>
  <c r="AP67" i="9"/>
  <c r="AO67" i="9"/>
  <c r="AN67" i="9"/>
  <c r="AM67" i="9"/>
  <c r="AL67" i="9"/>
  <c r="AK67" i="9"/>
  <c r="AS67" i="9" s="1"/>
  <c r="AF67" i="9"/>
  <c r="AE67" i="9"/>
  <c r="AD67" i="9"/>
  <c r="AC67" i="9"/>
  <c r="AB67" i="9"/>
  <c r="AA67" i="9"/>
  <c r="Z67" i="9"/>
  <c r="Y67" i="9"/>
  <c r="X67" i="9"/>
  <c r="W67" i="9"/>
  <c r="V67" i="9"/>
  <c r="U67" i="9"/>
  <c r="AG67" i="9" s="1"/>
  <c r="T67" i="9"/>
  <c r="S67" i="9"/>
  <c r="BQ66" i="9"/>
  <c r="BL66" i="9"/>
  <c r="BH66" i="9"/>
  <c r="BG66" i="9"/>
  <c r="BB66" i="9"/>
  <c r="BA66" i="9"/>
  <c r="AZ66" i="9"/>
  <c r="AY66" i="9"/>
  <c r="AX66" i="9"/>
  <c r="AW66" i="9"/>
  <c r="AV66" i="9"/>
  <c r="AQ66" i="9"/>
  <c r="AP66" i="9"/>
  <c r="AO66" i="9"/>
  <c r="AN66" i="9"/>
  <c r="AM66" i="9"/>
  <c r="AL66" i="9"/>
  <c r="AK66" i="9"/>
  <c r="AS66" i="9" s="1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AH66" i="9" s="1"/>
  <c r="S66" i="9"/>
  <c r="AR65" i="9"/>
  <c r="BL64" i="9"/>
  <c r="BQ62" i="9"/>
  <c r="BI61" i="9"/>
  <c r="BI71" i="9" s="1"/>
  <c r="BH61" i="9"/>
  <c r="BG61" i="9"/>
  <c r="BB61" i="9"/>
  <c r="BA61" i="9"/>
  <c r="AZ61" i="9"/>
  <c r="AY61" i="9"/>
  <c r="AX61" i="9"/>
  <c r="AW61" i="9"/>
  <c r="AV61" i="9"/>
  <c r="AQ61" i="9"/>
  <c r="AP61" i="9"/>
  <c r="AO61" i="9"/>
  <c r="AN61" i="9"/>
  <c r="AM61" i="9"/>
  <c r="AL61" i="9"/>
  <c r="AK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AG61" i="9" s="1"/>
  <c r="BQ60" i="9"/>
  <c r="BI60" i="9"/>
  <c r="BI70" i="9" s="1"/>
  <c r="BH60" i="9"/>
  <c r="BG60" i="9"/>
  <c r="BB60" i="9"/>
  <c r="BA60" i="9"/>
  <c r="AZ60" i="9"/>
  <c r="AY60" i="9"/>
  <c r="AX60" i="9"/>
  <c r="AW60" i="9"/>
  <c r="AV60" i="9"/>
  <c r="AQ60" i="9"/>
  <c r="AP60" i="9"/>
  <c r="AO60" i="9"/>
  <c r="AN60" i="9"/>
  <c r="AM60" i="9"/>
  <c r="AL60" i="9"/>
  <c r="AK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BI59" i="9"/>
  <c r="BI69" i="9" s="1"/>
  <c r="BH59" i="9"/>
  <c r="BG59" i="9"/>
  <c r="BB59" i="9"/>
  <c r="BA59" i="9"/>
  <c r="AZ59" i="9"/>
  <c r="AY59" i="9"/>
  <c r="AX59" i="9"/>
  <c r="AW59" i="9"/>
  <c r="AV59" i="9"/>
  <c r="AQ59" i="9"/>
  <c r="AP59" i="9"/>
  <c r="AO59" i="9"/>
  <c r="AN59" i="9"/>
  <c r="AM59" i="9"/>
  <c r="AL59" i="9"/>
  <c r="AK59" i="9"/>
  <c r="AF59" i="9"/>
  <c r="AE59" i="9"/>
  <c r="AD59" i="9"/>
  <c r="AC59" i="9"/>
  <c r="AB59" i="9"/>
  <c r="AA59" i="9"/>
  <c r="Z59" i="9"/>
  <c r="Y59" i="9"/>
  <c r="X59" i="9"/>
  <c r="W59" i="9"/>
  <c r="V59" i="9"/>
  <c r="AH59" i="9" s="1"/>
  <c r="U59" i="9"/>
  <c r="AG59" i="9" s="1"/>
  <c r="T59" i="9"/>
  <c r="S59" i="9"/>
  <c r="BQ58" i="9"/>
  <c r="BI58" i="9"/>
  <c r="BI68" i="9" s="1"/>
  <c r="BH58" i="9"/>
  <c r="BG58" i="9"/>
  <c r="BB58" i="9"/>
  <c r="BA58" i="9"/>
  <c r="AZ58" i="9"/>
  <c r="AY58" i="9"/>
  <c r="AX58" i="9"/>
  <c r="AW58" i="9"/>
  <c r="AV58" i="9"/>
  <c r="AQ58" i="9"/>
  <c r="AP58" i="9"/>
  <c r="AO58" i="9"/>
  <c r="AN58" i="9"/>
  <c r="AM58" i="9"/>
  <c r="AL58" i="9"/>
  <c r="AK58" i="9"/>
  <c r="AF58" i="9"/>
  <c r="AE58" i="9"/>
  <c r="AD58" i="9"/>
  <c r="AC58" i="9"/>
  <c r="AB58" i="9"/>
  <c r="AA58" i="9"/>
  <c r="Z58" i="9"/>
  <c r="Y58" i="9"/>
  <c r="X58" i="9"/>
  <c r="W58" i="9"/>
  <c r="V58" i="9"/>
  <c r="AH58" i="9" s="1"/>
  <c r="U58" i="9"/>
  <c r="T58" i="9"/>
  <c r="S58" i="9"/>
  <c r="BI57" i="9"/>
  <c r="BI67" i="9" s="1"/>
  <c r="BH57" i="9"/>
  <c r="BG57" i="9"/>
  <c r="BB57" i="9"/>
  <c r="BA57" i="9"/>
  <c r="AZ57" i="9"/>
  <c r="AY57" i="9"/>
  <c r="AX57" i="9"/>
  <c r="AW57" i="9"/>
  <c r="AV57" i="9"/>
  <c r="AQ57" i="9"/>
  <c r="AP57" i="9"/>
  <c r="AO57" i="9"/>
  <c r="AN57" i="9"/>
  <c r="AM57" i="9"/>
  <c r="AL57" i="9"/>
  <c r="AK57" i="9"/>
  <c r="AS57" i="9" s="1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BQ56" i="9"/>
  <c r="BI56" i="9"/>
  <c r="BI66" i="9" s="1"/>
  <c r="BH56" i="9"/>
  <c r="BG56" i="9"/>
  <c r="BB56" i="9"/>
  <c r="BA56" i="9"/>
  <c r="AZ56" i="9"/>
  <c r="AY56" i="9"/>
  <c r="AX56" i="9"/>
  <c r="AW56" i="9"/>
  <c r="AV56" i="9"/>
  <c r="AQ56" i="9"/>
  <c r="AP56" i="9"/>
  <c r="AO56" i="9"/>
  <c r="AN56" i="9"/>
  <c r="AM56" i="9"/>
  <c r="AL56" i="9"/>
  <c r="AK56" i="9"/>
  <c r="AS56" i="9" s="1"/>
  <c r="AF56" i="9"/>
  <c r="AE56" i="9"/>
  <c r="AD56" i="9"/>
  <c r="AC56" i="9"/>
  <c r="AB56" i="9"/>
  <c r="AA56" i="9"/>
  <c r="Z56" i="9"/>
  <c r="Y56" i="9"/>
  <c r="X56" i="9"/>
  <c r="W56" i="9"/>
  <c r="V56" i="9"/>
  <c r="U56" i="9"/>
  <c r="AG56" i="9" s="1"/>
  <c r="T56" i="9"/>
  <c r="S56" i="9"/>
  <c r="AR55" i="9"/>
  <c r="R55" i="9"/>
  <c r="R65" i="9" s="1"/>
  <c r="A55" i="9"/>
  <c r="A65" i="9" s="1"/>
  <c r="BL54" i="9"/>
  <c r="BQ52" i="9"/>
  <c r="BH51" i="9"/>
  <c r="BG51" i="9"/>
  <c r="BB51" i="9"/>
  <c r="BA51" i="9"/>
  <c r="AZ51" i="9"/>
  <c r="AY51" i="9"/>
  <c r="AX51" i="9"/>
  <c r="AW51" i="9"/>
  <c r="AV51" i="9"/>
  <c r="BD51" i="9" s="1"/>
  <c r="AQ51" i="9"/>
  <c r="AP51" i="9"/>
  <c r="AO51" i="9"/>
  <c r="AN51" i="9"/>
  <c r="AM51" i="9"/>
  <c r="AL51" i="9"/>
  <c r="AK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AG51" i="9" s="1"/>
  <c r="BQ50" i="9"/>
  <c r="BH50" i="9"/>
  <c r="BG50" i="9"/>
  <c r="BB50" i="9"/>
  <c r="BA50" i="9"/>
  <c r="AZ50" i="9"/>
  <c r="AY50" i="9"/>
  <c r="AX50" i="9"/>
  <c r="AW50" i="9"/>
  <c r="AV50" i="9"/>
  <c r="AQ50" i="9"/>
  <c r="AP50" i="9"/>
  <c r="AO50" i="9"/>
  <c r="AN50" i="9"/>
  <c r="AM50" i="9"/>
  <c r="AL50" i="9"/>
  <c r="AK50" i="9"/>
  <c r="AF50" i="9"/>
  <c r="AE50" i="9"/>
  <c r="AD50" i="9"/>
  <c r="AC50" i="9"/>
  <c r="AB50" i="9"/>
  <c r="AA50" i="9"/>
  <c r="Z50" i="9"/>
  <c r="Y50" i="9"/>
  <c r="X50" i="9"/>
  <c r="W50" i="9"/>
  <c r="V50" i="9"/>
  <c r="AH50" i="9" s="1"/>
  <c r="U50" i="9"/>
  <c r="T50" i="9"/>
  <c r="S50" i="9"/>
  <c r="AG50" i="9" s="1"/>
  <c r="BH49" i="9"/>
  <c r="BG49" i="9"/>
  <c r="BB49" i="9"/>
  <c r="BA49" i="9"/>
  <c r="AZ49" i="9"/>
  <c r="AY49" i="9"/>
  <c r="AX49" i="9"/>
  <c r="AW49" i="9"/>
  <c r="AV49" i="9"/>
  <c r="AQ49" i="9"/>
  <c r="AP49" i="9"/>
  <c r="AO49" i="9"/>
  <c r="AN49" i="9"/>
  <c r="AM49" i="9"/>
  <c r="AL49" i="9"/>
  <c r="AK49" i="9"/>
  <c r="AS49" i="9" s="1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BQ48" i="9"/>
  <c r="BH48" i="9"/>
  <c r="BG48" i="9"/>
  <c r="BB48" i="9"/>
  <c r="BA48" i="9"/>
  <c r="AZ48" i="9"/>
  <c r="AY48" i="9"/>
  <c r="AX48" i="9"/>
  <c r="AW48" i="9"/>
  <c r="AV48" i="9"/>
  <c r="BD48" i="9" s="1"/>
  <c r="AQ48" i="9"/>
  <c r="AP48" i="9"/>
  <c r="AO48" i="9"/>
  <c r="AN48" i="9"/>
  <c r="AM48" i="9"/>
  <c r="AL48" i="9"/>
  <c r="AK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AH48" i="9" s="1"/>
  <c r="S48" i="9"/>
  <c r="AG48" i="9" s="1"/>
  <c r="BL47" i="9"/>
  <c r="BH47" i="9"/>
  <c r="BG47" i="9"/>
  <c r="BB47" i="9"/>
  <c r="BA47" i="9"/>
  <c r="AZ47" i="9"/>
  <c r="AY47" i="9"/>
  <c r="AX47" i="9"/>
  <c r="AW47" i="9"/>
  <c r="AV47" i="9"/>
  <c r="AQ47" i="9"/>
  <c r="AP47" i="9"/>
  <c r="AO47" i="9"/>
  <c r="AN47" i="9"/>
  <c r="AM47" i="9"/>
  <c r="AL47" i="9"/>
  <c r="AK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BQ46" i="9"/>
  <c r="BL46" i="9"/>
  <c r="BJ46" i="9"/>
  <c r="BJ47" i="9" s="1"/>
  <c r="BJ48" i="9" s="1"/>
  <c r="BJ49" i="9" s="1"/>
  <c r="BJ50" i="9" s="1"/>
  <c r="BJ51" i="9" s="1"/>
  <c r="BJ56" i="9" s="1"/>
  <c r="BJ57" i="9" s="1"/>
  <c r="BJ58" i="9" s="1"/>
  <c r="BJ59" i="9" s="1"/>
  <c r="BJ60" i="9" s="1"/>
  <c r="BJ61" i="9" s="1"/>
  <c r="BJ66" i="9" s="1"/>
  <c r="BJ67" i="9" s="1"/>
  <c r="BJ68" i="9" s="1"/>
  <c r="BJ69" i="9" s="1"/>
  <c r="BJ70" i="9" s="1"/>
  <c r="BJ71" i="9" s="1"/>
  <c r="BH46" i="9"/>
  <c r="BG46" i="9"/>
  <c r="BB46" i="9"/>
  <c r="BA46" i="9"/>
  <c r="AZ46" i="9"/>
  <c r="AY46" i="9"/>
  <c r="AX46" i="9"/>
  <c r="AW46" i="9"/>
  <c r="AV46" i="9"/>
  <c r="BD46" i="9" s="1"/>
  <c r="AQ46" i="9"/>
  <c r="AP46" i="9"/>
  <c r="AO46" i="9"/>
  <c r="AN46" i="9"/>
  <c r="AM46" i="9"/>
  <c r="AL46" i="9"/>
  <c r="AK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AG46" i="9" s="1"/>
  <c r="AR45" i="9"/>
  <c r="BL44" i="9"/>
  <c r="BL42" i="9"/>
  <c r="BL41" i="9"/>
  <c r="BL40" i="9"/>
  <c r="BQ34" i="9"/>
  <c r="BH33" i="9"/>
  <c r="BG33" i="9"/>
  <c r="BB33" i="9"/>
  <c r="BA33" i="9"/>
  <c r="AZ33" i="9"/>
  <c r="AY33" i="9"/>
  <c r="AX33" i="9"/>
  <c r="AW33" i="9"/>
  <c r="AV33" i="9"/>
  <c r="BD33" i="9" s="1"/>
  <c r="AQ33" i="9"/>
  <c r="AP33" i="9"/>
  <c r="AO33" i="9"/>
  <c r="AN33" i="9"/>
  <c r="AM33" i="9"/>
  <c r="AL33" i="9"/>
  <c r="AK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AH33" i="9" s="1"/>
  <c r="S33" i="9"/>
  <c r="AG33" i="9" s="1"/>
  <c r="BQ32" i="9"/>
  <c r="BH32" i="9"/>
  <c r="BG32" i="9"/>
  <c r="BB32" i="9"/>
  <c r="BA32" i="9"/>
  <c r="AZ32" i="9"/>
  <c r="AY32" i="9"/>
  <c r="AX32" i="9"/>
  <c r="AW32" i="9"/>
  <c r="AV32" i="9"/>
  <c r="AQ32" i="9"/>
  <c r="AP32" i="9"/>
  <c r="AO32" i="9"/>
  <c r="AN32" i="9"/>
  <c r="AM32" i="9"/>
  <c r="AL32" i="9"/>
  <c r="AK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BH31" i="9"/>
  <c r="BG31" i="9"/>
  <c r="BB31" i="9"/>
  <c r="BA31" i="9"/>
  <c r="AZ31" i="9"/>
  <c r="AY31" i="9"/>
  <c r="AX31" i="9"/>
  <c r="AW31" i="9"/>
  <c r="AV31" i="9"/>
  <c r="AQ31" i="9"/>
  <c r="AP31" i="9"/>
  <c r="AO31" i="9"/>
  <c r="AN31" i="9"/>
  <c r="AM31" i="9"/>
  <c r="AL31" i="9"/>
  <c r="AK31" i="9"/>
  <c r="AS31" i="9" s="1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BQ30" i="9"/>
  <c r="BH30" i="9"/>
  <c r="BG30" i="9"/>
  <c r="BB30" i="9"/>
  <c r="BA30" i="9"/>
  <c r="AZ30" i="9"/>
  <c r="AY30" i="9"/>
  <c r="AX30" i="9"/>
  <c r="AW30" i="9"/>
  <c r="AV30" i="9"/>
  <c r="BD30" i="9" s="1"/>
  <c r="AQ30" i="9"/>
  <c r="AP30" i="9"/>
  <c r="AO30" i="9"/>
  <c r="AN30" i="9"/>
  <c r="AM30" i="9"/>
  <c r="AL30" i="9"/>
  <c r="AK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AH30" i="9" s="1"/>
  <c r="S30" i="9"/>
  <c r="AG30" i="9" s="1"/>
  <c r="BL29" i="9"/>
  <c r="BH29" i="9"/>
  <c r="BG29" i="9"/>
  <c r="BB29" i="9"/>
  <c r="BA29" i="9"/>
  <c r="AZ29" i="9"/>
  <c r="AY29" i="9"/>
  <c r="AX29" i="9"/>
  <c r="AW29" i="9"/>
  <c r="AV29" i="9"/>
  <c r="AQ29" i="9"/>
  <c r="AP29" i="9"/>
  <c r="AO29" i="9"/>
  <c r="AN29" i="9"/>
  <c r="AM29" i="9"/>
  <c r="AL29" i="9"/>
  <c r="AK29" i="9"/>
  <c r="AF29" i="9"/>
  <c r="AE29" i="9"/>
  <c r="AD29" i="9"/>
  <c r="AC29" i="9"/>
  <c r="AB29" i="9"/>
  <c r="AA29" i="9"/>
  <c r="Z29" i="9"/>
  <c r="Y29" i="9"/>
  <c r="X29" i="9"/>
  <c r="W29" i="9"/>
  <c r="V29" i="9"/>
  <c r="AH29" i="9" s="1"/>
  <c r="U29" i="9"/>
  <c r="T29" i="9"/>
  <c r="S29" i="9"/>
  <c r="BQ28" i="9"/>
  <c r="BL28" i="9"/>
  <c r="BH28" i="9"/>
  <c r="BG28" i="9"/>
  <c r="BB28" i="9"/>
  <c r="BA28" i="9"/>
  <c r="AZ28" i="9"/>
  <c r="AY28" i="9"/>
  <c r="AX28" i="9"/>
  <c r="AW28" i="9"/>
  <c r="AV28" i="9"/>
  <c r="AQ28" i="9"/>
  <c r="AP28" i="9"/>
  <c r="AO28" i="9"/>
  <c r="AN28" i="9"/>
  <c r="AM28" i="9"/>
  <c r="AL28" i="9"/>
  <c r="AK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AG28" i="9" s="1"/>
  <c r="AR27" i="9"/>
  <c r="BL26" i="9"/>
  <c r="BQ24" i="9"/>
  <c r="BI23" i="9"/>
  <c r="BI33" i="9" s="1"/>
  <c r="BH23" i="9"/>
  <c r="BG23" i="9"/>
  <c r="BB23" i="9"/>
  <c r="BA23" i="9"/>
  <c r="AZ23" i="9"/>
  <c r="AY23" i="9"/>
  <c r="AX23" i="9"/>
  <c r="AW23" i="9"/>
  <c r="AV23" i="9"/>
  <c r="AQ23" i="9"/>
  <c r="AP23" i="9"/>
  <c r="AO23" i="9"/>
  <c r="AN23" i="9"/>
  <c r="AM23" i="9"/>
  <c r="AL23" i="9"/>
  <c r="AK23" i="9"/>
  <c r="AS23" i="9" s="1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AH23" i="9" s="1"/>
  <c r="S23" i="9"/>
  <c r="BQ22" i="9"/>
  <c r="BI22" i="9"/>
  <c r="BI32" i="9" s="1"/>
  <c r="BH22" i="9"/>
  <c r="BG22" i="9"/>
  <c r="BB22" i="9"/>
  <c r="BA22" i="9"/>
  <c r="AZ22" i="9"/>
  <c r="AY22" i="9"/>
  <c r="AX22" i="9"/>
  <c r="AW22" i="9"/>
  <c r="AV22" i="9"/>
  <c r="AQ22" i="9"/>
  <c r="AP22" i="9"/>
  <c r="AO22" i="9"/>
  <c r="AN22" i="9"/>
  <c r="AM22" i="9"/>
  <c r="AL22" i="9"/>
  <c r="AK22" i="9"/>
  <c r="AS22" i="9" s="1"/>
  <c r="AF22" i="9"/>
  <c r="AE22" i="9"/>
  <c r="AD22" i="9"/>
  <c r="AC22" i="9"/>
  <c r="AB22" i="9"/>
  <c r="AA22" i="9"/>
  <c r="Z22" i="9"/>
  <c r="Y22" i="9"/>
  <c r="X22" i="9"/>
  <c r="W22" i="9"/>
  <c r="V22" i="9"/>
  <c r="U22" i="9"/>
  <c r="AG22" i="9" s="1"/>
  <c r="T22" i="9"/>
  <c r="AH22" i="9" s="1"/>
  <c r="S22" i="9"/>
  <c r="BI21" i="9"/>
  <c r="BI31" i="9" s="1"/>
  <c r="BH21" i="9"/>
  <c r="BG21" i="9"/>
  <c r="BB21" i="9"/>
  <c r="BA21" i="9"/>
  <c r="AZ21" i="9"/>
  <c r="AY21" i="9"/>
  <c r="AX21" i="9"/>
  <c r="AW21" i="9"/>
  <c r="AV21" i="9"/>
  <c r="BD21" i="9" s="1"/>
  <c r="AQ21" i="9"/>
  <c r="AP21" i="9"/>
  <c r="AO21" i="9"/>
  <c r="AN21" i="9"/>
  <c r="AM21" i="9"/>
  <c r="AL21" i="9"/>
  <c r="AK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BQ20" i="9"/>
  <c r="BI20" i="9"/>
  <c r="BI30" i="9" s="1"/>
  <c r="BH20" i="9"/>
  <c r="BG20" i="9"/>
  <c r="BB20" i="9"/>
  <c r="BA20" i="9"/>
  <c r="AZ20" i="9"/>
  <c r="AY20" i="9"/>
  <c r="AX20" i="9"/>
  <c r="AW20" i="9"/>
  <c r="AV20" i="9"/>
  <c r="BD20" i="9" s="1"/>
  <c r="AQ20" i="9"/>
  <c r="AP20" i="9"/>
  <c r="AO20" i="9"/>
  <c r="AN20" i="9"/>
  <c r="AM20" i="9"/>
  <c r="AL20" i="9"/>
  <c r="AK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AG20" i="9" s="1"/>
  <c r="BI19" i="9"/>
  <c r="BI29" i="9" s="1"/>
  <c r="BH19" i="9"/>
  <c r="BG19" i="9"/>
  <c r="BB19" i="9"/>
  <c r="BA19" i="9"/>
  <c r="AZ19" i="9"/>
  <c r="AY19" i="9"/>
  <c r="AX19" i="9"/>
  <c r="AW19" i="9"/>
  <c r="AV19" i="9"/>
  <c r="AQ19" i="9"/>
  <c r="AP19" i="9"/>
  <c r="AO19" i="9"/>
  <c r="AN19" i="9"/>
  <c r="AM19" i="9"/>
  <c r="AL19" i="9"/>
  <c r="AK19" i="9"/>
  <c r="AF19" i="9"/>
  <c r="AE19" i="9"/>
  <c r="AD19" i="9"/>
  <c r="AC19" i="9"/>
  <c r="AB19" i="9"/>
  <c r="AA19" i="9"/>
  <c r="Z19" i="9"/>
  <c r="Y19" i="9"/>
  <c r="X19" i="9"/>
  <c r="W19" i="9"/>
  <c r="V19" i="9"/>
  <c r="AH19" i="9" s="1"/>
  <c r="U19" i="9"/>
  <c r="T19" i="9"/>
  <c r="S19" i="9"/>
  <c r="AG19" i="9" s="1"/>
  <c r="BQ18" i="9"/>
  <c r="BI18" i="9"/>
  <c r="BI28" i="9" s="1"/>
  <c r="BH18" i="9"/>
  <c r="BG18" i="9"/>
  <c r="BB18" i="9"/>
  <c r="BA18" i="9"/>
  <c r="AZ18" i="9"/>
  <c r="AY18" i="9"/>
  <c r="AX18" i="9"/>
  <c r="AW18" i="9"/>
  <c r="AV18" i="9"/>
  <c r="AQ18" i="9"/>
  <c r="AP18" i="9"/>
  <c r="AO18" i="9"/>
  <c r="AN18" i="9"/>
  <c r="AM18" i="9"/>
  <c r="AL18" i="9"/>
  <c r="AK18" i="9"/>
  <c r="AF18" i="9"/>
  <c r="AE18" i="9"/>
  <c r="AD18" i="9"/>
  <c r="AC18" i="9"/>
  <c r="AB18" i="9"/>
  <c r="AA18" i="9"/>
  <c r="Z18" i="9"/>
  <c r="Y18" i="9"/>
  <c r="X18" i="9"/>
  <c r="W18" i="9"/>
  <c r="V18" i="9"/>
  <c r="AH18" i="9" s="1"/>
  <c r="U18" i="9"/>
  <c r="T18" i="9"/>
  <c r="S18" i="9"/>
  <c r="AG18" i="9" s="1"/>
  <c r="AR17" i="9"/>
  <c r="R17" i="9"/>
  <c r="R27" i="9" s="1"/>
  <c r="A17" i="9"/>
  <c r="A27" i="9" s="1"/>
  <c r="BL16" i="9"/>
  <c r="BQ14" i="9"/>
  <c r="BH13" i="9"/>
  <c r="BG13" i="9"/>
  <c r="BB13" i="9"/>
  <c r="BA13" i="9"/>
  <c r="AZ13" i="9"/>
  <c r="AY13" i="9"/>
  <c r="AX13" i="9"/>
  <c r="AW13" i="9"/>
  <c r="AV13" i="9"/>
  <c r="AQ13" i="9"/>
  <c r="AP13" i="9"/>
  <c r="AO13" i="9"/>
  <c r="AN13" i="9"/>
  <c r="AM13" i="9"/>
  <c r="AL13" i="9"/>
  <c r="AK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BQ12" i="9"/>
  <c r="BH12" i="9"/>
  <c r="BG12" i="9"/>
  <c r="BB12" i="9"/>
  <c r="BA12" i="9"/>
  <c r="AZ12" i="9"/>
  <c r="AY12" i="9"/>
  <c r="AX12" i="9"/>
  <c r="AW12" i="9"/>
  <c r="AV12" i="9"/>
  <c r="AQ12" i="9"/>
  <c r="AP12" i="9"/>
  <c r="AO12" i="9"/>
  <c r="AN12" i="9"/>
  <c r="AM12" i="9"/>
  <c r="AL12" i="9"/>
  <c r="AK12" i="9"/>
  <c r="AS12" i="9" s="1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AH12" i="9" s="1"/>
  <c r="S12" i="9"/>
  <c r="BH11" i="9"/>
  <c r="BG11" i="9"/>
  <c r="BB11" i="9"/>
  <c r="BA11" i="9"/>
  <c r="AZ11" i="9"/>
  <c r="AY11" i="9"/>
  <c r="AX11" i="9"/>
  <c r="AW11" i="9"/>
  <c r="AV11" i="9"/>
  <c r="AQ11" i="9"/>
  <c r="AP11" i="9"/>
  <c r="AO11" i="9"/>
  <c r="AN11" i="9"/>
  <c r="AM11" i="9"/>
  <c r="AL11" i="9"/>
  <c r="AK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AG11" i="9" s="1"/>
  <c r="BQ10" i="9"/>
  <c r="BH10" i="9"/>
  <c r="BG10" i="9"/>
  <c r="BB10" i="9"/>
  <c r="BA10" i="9"/>
  <c r="AZ10" i="9"/>
  <c r="AY10" i="9"/>
  <c r="AX10" i="9"/>
  <c r="AW10" i="9"/>
  <c r="AV10" i="9"/>
  <c r="AQ10" i="9"/>
  <c r="AP10" i="9"/>
  <c r="AO10" i="9"/>
  <c r="AN10" i="9"/>
  <c r="AM10" i="9"/>
  <c r="AL10" i="9"/>
  <c r="AK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BL9" i="9"/>
  <c r="BH9" i="9"/>
  <c r="BG9" i="9"/>
  <c r="BB9" i="9"/>
  <c r="BA9" i="9"/>
  <c r="AZ9" i="9"/>
  <c r="AY9" i="9"/>
  <c r="AX9" i="9"/>
  <c r="AW9" i="9"/>
  <c r="AV9" i="9"/>
  <c r="AQ9" i="9"/>
  <c r="AP9" i="9"/>
  <c r="AO9" i="9"/>
  <c r="AN9" i="9"/>
  <c r="AM9" i="9"/>
  <c r="AL9" i="9"/>
  <c r="AK9" i="9"/>
  <c r="AS9" i="9" s="1"/>
  <c r="AF9" i="9"/>
  <c r="AE9" i="9"/>
  <c r="AD9" i="9"/>
  <c r="AC9" i="9"/>
  <c r="AB9" i="9"/>
  <c r="AA9" i="9"/>
  <c r="Z9" i="9"/>
  <c r="Y9" i="9"/>
  <c r="X9" i="9"/>
  <c r="W9" i="9"/>
  <c r="V9" i="9"/>
  <c r="U9" i="9"/>
  <c r="AG9" i="9" s="1"/>
  <c r="T9" i="9"/>
  <c r="AH9" i="9" s="1"/>
  <c r="S9" i="9"/>
  <c r="BQ8" i="9"/>
  <c r="BL8" i="9"/>
  <c r="BJ8" i="9"/>
  <c r="BJ9" i="9" s="1"/>
  <c r="BJ10" i="9" s="1"/>
  <c r="BJ11" i="9" s="1"/>
  <c r="BJ12" i="9" s="1"/>
  <c r="BJ13" i="9" s="1"/>
  <c r="BJ18" i="9" s="1"/>
  <c r="BJ19" i="9" s="1"/>
  <c r="BJ20" i="9" s="1"/>
  <c r="BJ21" i="9" s="1"/>
  <c r="BJ22" i="9" s="1"/>
  <c r="BJ23" i="9" s="1"/>
  <c r="BJ28" i="9" s="1"/>
  <c r="BJ29" i="9" s="1"/>
  <c r="BJ30" i="9" s="1"/>
  <c r="BJ31" i="9" s="1"/>
  <c r="BJ32" i="9" s="1"/>
  <c r="BJ33" i="9" s="1"/>
  <c r="BH8" i="9"/>
  <c r="BG8" i="9"/>
  <c r="BB8" i="9"/>
  <c r="BA8" i="9"/>
  <c r="AZ8" i="9"/>
  <c r="AY8" i="9"/>
  <c r="AX8" i="9"/>
  <c r="AW8" i="9"/>
  <c r="AV8" i="9"/>
  <c r="AQ8" i="9"/>
  <c r="AP8" i="9"/>
  <c r="AO8" i="9"/>
  <c r="AN8" i="9"/>
  <c r="AM8" i="9"/>
  <c r="AL8" i="9"/>
  <c r="AK8" i="9"/>
  <c r="AF8" i="9"/>
  <c r="AE8" i="9"/>
  <c r="AD8" i="9"/>
  <c r="AC8" i="9"/>
  <c r="AB8" i="9"/>
  <c r="AA8" i="9"/>
  <c r="Z8" i="9"/>
  <c r="Y8" i="9"/>
  <c r="X8" i="9"/>
  <c r="W8" i="9"/>
  <c r="V8" i="9"/>
  <c r="AH8" i="9" s="1"/>
  <c r="U8" i="9"/>
  <c r="AG8" i="9" s="1"/>
  <c r="T8" i="9"/>
  <c r="S8" i="9"/>
  <c r="AR7" i="9"/>
  <c r="AR2" i="9" s="1"/>
  <c r="BL6" i="9"/>
  <c r="I54" i="8"/>
  <c r="I48" i="8"/>
  <c r="I37" i="8"/>
  <c r="I27" i="8"/>
  <c r="I19" i="8"/>
  <c r="I11" i="8"/>
  <c r="I6" i="8"/>
  <c r="BD10" i="9" l="1"/>
  <c r="BD13" i="9"/>
  <c r="AG32" i="9"/>
  <c r="AS32" i="9"/>
  <c r="AH46" i="9"/>
  <c r="AG47" i="9"/>
  <c r="AS47" i="9"/>
  <c r="AG49" i="9"/>
  <c r="AS50" i="9"/>
  <c r="AH51" i="9"/>
  <c r="AG57" i="9"/>
  <c r="BD58" i="9"/>
  <c r="BD59" i="9"/>
  <c r="AG60" i="9"/>
  <c r="AS60" i="9"/>
  <c r="AS61" i="9"/>
  <c r="AG66" i="9"/>
  <c r="BD8" i="9"/>
  <c r="AH10" i="9"/>
  <c r="AS11" i="9"/>
  <c r="AG12" i="9"/>
  <c r="AH13" i="9"/>
  <c r="AS18" i="9"/>
  <c r="AS19" i="9"/>
  <c r="AH20" i="9"/>
  <c r="AH21" i="9"/>
  <c r="AG23" i="9"/>
  <c r="AS28" i="9"/>
  <c r="AG29" i="9"/>
  <c r="AS29" i="9"/>
  <c r="AG31" i="9"/>
  <c r="AS8" i="9"/>
  <c r="BD9" i="9"/>
  <c r="AS10" i="9"/>
  <c r="BD12" i="9"/>
  <c r="AS13" i="9"/>
  <c r="BD22" i="9"/>
  <c r="BD23" i="9"/>
  <c r="BD31" i="9"/>
  <c r="BD49" i="9"/>
  <c r="BD56" i="9"/>
  <c r="BD57" i="9"/>
  <c r="AS58" i="9"/>
  <c r="AS59" i="9"/>
  <c r="BD66" i="9"/>
  <c r="BD67" i="9"/>
  <c r="AS71" i="9"/>
  <c r="AG69" i="9"/>
  <c r="AS70" i="9"/>
  <c r="AG10" i="9"/>
  <c r="AH11" i="9"/>
  <c r="BD11" i="9"/>
  <c r="AG13" i="9"/>
  <c r="BD18" i="9"/>
  <c r="BD19" i="9"/>
  <c r="AS20" i="9"/>
  <c r="AG21" i="9"/>
  <c r="AS21" i="9"/>
  <c r="AH28" i="9"/>
  <c r="BD28" i="9"/>
  <c r="BD29" i="9"/>
  <c r="AS30" i="9"/>
  <c r="AH31" i="9"/>
  <c r="AH32" i="9"/>
  <c r="BD32" i="9"/>
  <c r="AS33" i="9"/>
  <c r="AS46" i="9"/>
  <c r="AH47" i="9"/>
  <c r="BD47" i="9"/>
  <c r="AS48" i="9"/>
  <c r="AH49" i="9"/>
  <c r="BD50" i="9"/>
  <c r="AS51" i="9"/>
  <c r="AH56" i="9"/>
  <c r="AH57" i="9"/>
  <c r="AG58" i="9"/>
  <c r="AH60" i="9"/>
  <c r="BD60" i="9"/>
  <c r="AH61" i="9"/>
  <c r="BD61" i="9"/>
  <c r="AH67" i="9"/>
  <c r="AH69" i="9"/>
  <c r="BD69" i="9"/>
  <c r="AH70" i="9"/>
  <c r="AG71" i="9"/>
  <c r="AU10" i="9"/>
  <c r="AI10" i="9"/>
  <c r="AR10" i="9"/>
  <c r="BC11" i="9"/>
  <c r="AJ11" i="9"/>
  <c r="AT11" i="9"/>
  <c r="AU13" i="9"/>
  <c r="AI13" i="9"/>
  <c r="AR13" i="9"/>
  <c r="CG12" i="9"/>
  <c r="AU21" i="9"/>
  <c r="AI21" i="9"/>
  <c r="AR21" i="9"/>
  <c r="CD20" i="9"/>
  <c r="BC28" i="9"/>
  <c r="AJ28" i="9"/>
  <c r="AT28" i="9"/>
  <c r="BX32" i="9" s="1"/>
  <c r="AT31" i="9"/>
  <c r="BC31" i="9"/>
  <c r="AJ31" i="9"/>
  <c r="AT32" i="9"/>
  <c r="BX34" i="9" s="1"/>
  <c r="BC32" i="9"/>
  <c r="AJ32" i="9"/>
  <c r="AT47" i="9"/>
  <c r="BC47" i="9"/>
  <c r="AJ47" i="9"/>
  <c r="AJ49" i="9"/>
  <c r="AT49" i="9"/>
  <c r="BC49" i="9"/>
  <c r="BC56" i="9"/>
  <c r="AJ56" i="9"/>
  <c r="AT56" i="9"/>
  <c r="AJ57" i="9"/>
  <c r="AT57" i="9"/>
  <c r="BC57" i="9"/>
  <c r="AR58" i="9"/>
  <c r="AU58" i="9"/>
  <c r="AI58" i="9"/>
  <c r="CA56" i="9" s="1"/>
  <c r="AT60" i="9"/>
  <c r="BC60" i="9"/>
  <c r="AJ60" i="9"/>
  <c r="AT61" i="9"/>
  <c r="BC61" i="9"/>
  <c r="AJ61" i="9"/>
  <c r="AT67" i="9"/>
  <c r="BC67" i="9"/>
  <c r="AJ67" i="9"/>
  <c r="BE72" i="9" s="1"/>
  <c r="BC69" i="9"/>
  <c r="AJ69" i="9"/>
  <c r="AT69" i="9"/>
  <c r="AT70" i="9"/>
  <c r="BC70" i="9"/>
  <c r="AJ70" i="9"/>
  <c r="AR71" i="9"/>
  <c r="CD68" i="9"/>
  <c r="AU71" i="9"/>
  <c r="AI71" i="9"/>
  <c r="AT8" i="9"/>
  <c r="BX12" i="9" s="1"/>
  <c r="BC8" i="9"/>
  <c r="AJ8" i="9"/>
  <c r="AR9" i="9"/>
  <c r="CG10" i="9"/>
  <c r="AU9" i="9"/>
  <c r="AI9" i="9"/>
  <c r="AU11" i="9"/>
  <c r="AI11" i="9"/>
  <c r="CD10" i="9" s="1"/>
  <c r="CA12" i="9"/>
  <c r="AR11" i="9"/>
  <c r="AU18" i="9"/>
  <c r="AI18" i="9"/>
  <c r="CD18" i="9" s="1"/>
  <c r="AR18" i="9"/>
  <c r="AU19" i="9"/>
  <c r="AI19" i="9"/>
  <c r="AR19" i="9"/>
  <c r="AR22" i="9"/>
  <c r="CA18" i="9"/>
  <c r="AU22" i="9"/>
  <c r="AI22" i="9"/>
  <c r="AU28" i="9"/>
  <c r="AI28" i="9"/>
  <c r="CD28" i="9" s="1"/>
  <c r="AR28" i="9"/>
  <c r="BC30" i="9"/>
  <c r="AJ30" i="9"/>
  <c r="AT30" i="9"/>
  <c r="AJ33" i="9"/>
  <c r="AT33" i="9"/>
  <c r="BC33" i="9"/>
  <c r="AT48" i="9"/>
  <c r="BC48" i="9"/>
  <c r="AJ48" i="9"/>
  <c r="AR50" i="9"/>
  <c r="AU50" i="9"/>
  <c r="AI50" i="9"/>
  <c r="CG46" i="9" s="1"/>
  <c r="AU56" i="9"/>
  <c r="AI56" i="9"/>
  <c r="AR56" i="9"/>
  <c r="BX60" i="9"/>
  <c r="AJ58" i="9"/>
  <c r="AT58" i="9"/>
  <c r="BX58" i="9" s="1"/>
  <c r="BC58" i="9"/>
  <c r="BC59" i="9"/>
  <c r="AJ59" i="9"/>
  <c r="AT59" i="9"/>
  <c r="AU61" i="9"/>
  <c r="AI61" i="9"/>
  <c r="AR61" i="9"/>
  <c r="CA60" i="9"/>
  <c r="CA72" i="9"/>
  <c r="AU67" i="9"/>
  <c r="AI67" i="9"/>
  <c r="AR67" i="9"/>
  <c r="AU69" i="9"/>
  <c r="AI69" i="9"/>
  <c r="CG70" i="9" s="1"/>
  <c r="CD72" i="9"/>
  <c r="AR69" i="9"/>
  <c r="AU8" i="9"/>
  <c r="AI8" i="9"/>
  <c r="CD8" i="9" s="1"/>
  <c r="AR8" i="9"/>
  <c r="AJ9" i="9"/>
  <c r="AT9" i="9"/>
  <c r="CA14" i="9" s="1"/>
  <c r="BC9" i="9"/>
  <c r="BC12" i="9"/>
  <c r="AJ12" i="9"/>
  <c r="AT12" i="9"/>
  <c r="AT18" i="9"/>
  <c r="BX22" i="9" s="1"/>
  <c r="BC18" i="9"/>
  <c r="AJ18" i="9"/>
  <c r="AT19" i="9"/>
  <c r="CA24" i="9" s="1"/>
  <c r="BC19" i="9"/>
  <c r="AJ19" i="9"/>
  <c r="AU20" i="9"/>
  <c r="AI20" i="9"/>
  <c r="AR20" i="9"/>
  <c r="AJ22" i="9"/>
  <c r="AT22" i="9"/>
  <c r="BX20" i="9" s="1"/>
  <c r="BC22" i="9"/>
  <c r="BC23" i="9"/>
  <c r="AJ23" i="9"/>
  <c r="AT23" i="9"/>
  <c r="AT29" i="9"/>
  <c r="BC29" i="9"/>
  <c r="AJ29" i="9"/>
  <c r="BE34" i="9" s="1"/>
  <c r="AU30" i="9"/>
  <c r="AI30" i="9"/>
  <c r="CA28" i="9" s="1"/>
  <c r="BX30" i="9"/>
  <c r="AR30" i="9"/>
  <c r="AR33" i="9"/>
  <c r="CA32" i="9"/>
  <c r="AU33" i="9"/>
  <c r="AI33" i="9"/>
  <c r="CD30" i="9" s="1"/>
  <c r="AR46" i="9"/>
  <c r="AU46" i="9"/>
  <c r="AI46" i="9"/>
  <c r="CD46" i="9" s="1"/>
  <c r="BX48" i="9"/>
  <c r="AU48" i="9"/>
  <c r="AI48" i="9"/>
  <c r="AR48" i="9"/>
  <c r="AJ50" i="9"/>
  <c r="AT50" i="9"/>
  <c r="BX52" i="9" s="1"/>
  <c r="BC50" i="9"/>
  <c r="AR51" i="9"/>
  <c r="AU51" i="9"/>
  <c r="AI51" i="9"/>
  <c r="AU59" i="9"/>
  <c r="AI59" i="9"/>
  <c r="AR59" i="9"/>
  <c r="CD62" i="9"/>
  <c r="AT66" i="9"/>
  <c r="BC66" i="9"/>
  <c r="AJ66" i="9"/>
  <c r="AR68" i="9"/>
  <c r="AU68" i="9"/>
  <c r="AI68" i="9"/>
  <c r="CA66" i="9" s="1"/>
  <c r="BC10" i="9"/>
  <c r="AJ10" i="9"/>
  <c r="AT10" i="9"/>
  <c r="BX14" i="9" s="1"/>
  <c r="AU12" i="9"/>
  <c r="AI12" i="9"/>
  <c r="CA8" i="9" s="1"/>
  <c r="BX10" i="9"/>
  <c r="AR12" i="9"/>
  <c r="BC13" i="9"/>
  <c r="AJ13" i="9"/>
  <c r="AT13" i="9"/>
  <c r="CD14" i="9" s="1"/>
  <c r="AT20" i="9"/>
  <c r="BC20" i="9"/>
  <c r="AJ20" i="9"/>
  <c r="AT21" i="9"/>
  <c r="CA22" i="9" s="1"/>
  <c r="BC21" i="9"/>
  <c r="AJ21" i="9"/>
  <c r="AU23" i="9"/>
  <c r="AI23" i="9"/>
  <c r="CG22" i="9" s="1"/>
  <c r="CD24" i="9"/>
  <c r="AR23" i="9"/>
  <c r="CA34" i="9"/>
  <c r="AU29" i="9"/>
  <c r="AI29" i="9"/>
  <c r="CG30" i="9" s="1"/>
  <c r="AR29" i="9"/>
  <c r="CD34" i="9"/>
  <c r="AU31" i="9"/>
  <c r="AI31" i="9"/>
  <c r="AR31" i="9"/>
  <c r="AU32" i="9"/>
  <c r="AI32" i="9"/>
  <c r="AR32" i="9"/>
  <c r="AJ46" i="9"/>
  <c r="AT46" i="9"/>
  <c r="BX50" i="9" s="1"/>
  <c r="BC46" i="9"/>
  <c r="AU47" i="9"/>
  <c r="AI47" i="9"/>
  <c r="AR47" i="9"/>
  <c r="CA52" i="9"/>
  <c r="CD52" i="9"/>
  <c r="AR49" i="9"/>
  <c r="AU49" i="9"/>
  <c r="AI49" i="9"/>
  <c r="AJ51" i="9"/>
  <c r="AT51" i="9"/>
  <c r="CA50" i="9" s="1"/>
  <c r="BC51" i="9"/>
  <c r="AR57" i="9"/>
  <c r="CA62" i="9"/>
  <c r="AU57" i="9"/>
  <c r="AI57" i="9"/>
  <c r="AU60" i="9"/>
  <c r="AI60" i="9"/>
  <c r="AR60" i="9"/>
  <c r="CD66" i="9"/>
  <c r="BX70" i="9"/>
  <c r="AU66" i="9"/>
  <c r="AI66" i="9"/>
  <c r="AR66" i="9"/>
  <c r="AJ68" i="9"/>
  <c r="AT68" i="9"/>
  <c r="BX68" i="9" s="1"/>
  <c r="BC68" i="9"/>
  <c r="AU70" i="9"/>
  <c r="AI70" i="9"/>
  <c r="AR70" i="9"/>
  <c r="BX72" i="9"/>
  <c r="AJ71" i="9"/>
  <c r="AT71" i="9"/>
  <c r="CA70" i="9" s="1"/>
  <c r="BC71" i="9"/>
  <c r="CF59" i="9" l="1"/>
  <c r="BZ63" i="9"/>
  <c r="BE58" i="9"/>
  <c r="CC63" i="9"/>
  <c r="CF61" i="9"/>
  <c r="BE60" i="9"/>
  <c r="BW49" i="9"/>
  <c r="BZ47" i="9"/>
  <c r="BW35" i="9"/>
  <c r="CF29" i="9"/>
  <c r="CC25" i="9"/>
  <c r="CF23" i="9"/>
  <c r="BE22" i="9"/>
  <c r="CJ34" i="9"/>
  <c r="BZ73" i="9"/>
  <c r="CF69" i="9"/>
  <c r="BE68" i="9"/>
  <c r="BW33" i="9"/>
  <c r="CC29" i="9"/>
  <c r="BE28" i="9"/>
  <c r="BF34" i="9" s="1"/>
  <c r="CL34" i="9" s="1"/>
  <c r="CF21" i="9"/>
  <c r="BZ25" i="9"/>
  <c r="BE20" i="9"/>
  <c r="BZ13" i="9"/>
  <c r="CC11" i="9"/>
  <c r="CC15" i="9"/>
  <c r="BE12" i="9"/>
  <c r="CF13" i="9"/>
  <c r="BW15" i="9"/>
  <c r="CF9" i="9"/>
  <c r="CA46" i="9"/>
  <c r="BE24" i="9"/>
  <c r="BE52" i="9"/>
  <c r="CC53" i="9"/>
  <c r="BE50" i="9"/>
  <c r="CF51" i="9"/>
  <c r="BZ61" i="9"/>
  <c r="CC59" i="9"/>
  <c r="BW61" i="9"/>
  <c r="CC57" i="9"/>
  <c r="BE56" i="9"/>
  <c r="CF67" i="9"/>
  <c r="BW73" i="9"/>
  <c r="BZ67" i="9"/>
  <c r="BW69" i="9"/>
  <c r="CC73" i="9"/>
  <c r="CF71" i="9"/>
  <c r="BE70" i="9"/>
  <c r="CF47" i="9"/>
  <c r="BW53" i="9"/>
  <c r="BZ71" i="9"/>
  <c r="CC69" i="9"/>
  <c r="BE62" i="9"/>
  <c r="BF62" i="9" s="1"/>
  <c r="CL62" i="9" s="1"/>
  <c r="CG58" i="9"/>
  <c r="CG50" i="9"/>
  <c r="CG60" i="9"/>
  <c r="BE14" i="9"/>
  <c r="CG68" i="9"/>
  <c r="CD58" i="9"/>
  <c r="BZ51" i="9"/>
  <c r="CC49" i="9"/>
  <c r="BW51" i="9"/>
  <c r="CC47" i="9"/>
  <c r="BE46" i="9"/>
  <c r="BE8" i="9"/>
  <c r="BW13" i="9"/>
  <c r="CC9" i="9"/>
  <c r="CJ72" i="9"/>
  <c r="BE48" i="9"/>
  <c r="CF49" i="9"/>
  <c r="BZ53" i="9"/>
  <c r="BE32" i="9"/>
  <c r="CC35" i="9"/>
  <c r="CF33" i="9"/>
  <c r="BE66" i="9"/>
  <c r="BW71" i="9"/>
  <c r="CC67" i="9"/>
  <c r="BZ35" i="9"/>
  <c r="CF31" i="9"/>
  <c r="BE30" i="9"/>
  <c r="BW11" i="9"/>
  <c r="BZ9" i="9"/>
  <c r="CC31" i="9"/>
  <c r="BZ33" i="9"/>
  <c r="BZ29" i="9"/>
  <c r="BW31" i="9"/>
  <c r="BW21" i="9"/>
  <c r="BZ19" i="9"/>
  <c r="CC19" i="9"/>
  <c r="BW23" i="9"/>
  <c r="BE18" i="9"/>
  <c r="BZ15" i="9"/>
  <c r="BE10" i="9"/>
  <c r="CF11" i="9"/>
  <c r="BZ57" i="9"/>
  <c r="BW59" i="9"/>
  <c r="CC21" i="9"/>
  <c r="BZ23" i="9"/>
  <c r="CD48" i="9"/>
  <c r="CG66" i="9"/>
  <c r="CG48" i="9"/>
  <c r="CG28" i="9"/>
  <c r="CG32" i="9"/>
  <c r="CD56" i="9"/>
  <c r="CG20" i="9"/>
  <c r="CG8" i="9"/>
  <c r="BF70" i="9" l="1"/>
  <c r="CL70" i="9" s="1"/>
  <c r="CJ70" i="9"/>
  <c r="BF22" i="9"/>
  <c r="CJ22" i="9"/>
  <c r="CJ30" i="9"/>
  <c r="BF30" i="9"/>
  <c r="BE7" i="9"/>
  <c r="BC7" i="9" s="1"/>
  <c r="CJ8" i="9"/>
  <c r="BF8" i="9"/>
  <c r="BE55" i="9"/>
  <c r="BC55" i="9" s="1"/>
  <c r="BF56" i="9"/>
  <c r="BF52" i="9"/>
  <c r="CJ52" i="9"/>
  <c r="BF68" i="9"/>
  <c r="CJ68" i="9"/>
  <c r="BF60" i="9"/>
  <c r="CJ60" i="9"/>
  <c r="BE45" i="9"/>
  <c r="BC45" i="9" s="1"/>
  <c r="BF46" i="9"/>
  <c r="CJ46" i="9"/>
  <c r="CJ24" i="9"/>
  <c r="BF24" i="9"/>
  <c r="BF14" i="9"/>
  <c r="CJ14" i="9"/>
  <c r="CJ10" i="9"/>
  <c r="BF10" i="9"/>
  <c r="CJ48" i="9"/>
  <c r="BF48" i="9"/>
  <c r="CL48" i="9" s="1"/>
  <c r="BF58" i="9"/>
  <c r="CJ58" i="9"/>
  <c r="CJ18" i="9"/>
  <c r="BF18" i="9"/>
  <c r="BE17" i="9"/>
  <c r="BC17" i="9" s="1"/>
  <c r="BE65" i="9"/>
  <c r="BC65" i="9" s="1"/>
  <c r="BF66" i="9"/>
  <c r="CJ66" i="9"/>
  <c r="CJ28" i="9"/>
  <c r="BE27" i="9"/>
  <c r="BC27" i="9" s="1"/>
  <c r="BF28" i="9"/>
  <c r="BF27" i="9" s="1"/>
  <c r="BF32" i="9"/>
  <c r="CJ32" i="9"/>
  <c r="CJ50" i="9"/>
  <c r="BF50" i="9"/>
  <c r="CJ12" i="9"/>
  <c r="BF12" i="9"/>
  <c r="BF20" i="9"/>
  <c r="CJ20" i="9"/>
  <c r="BF72" i="9"/>
  <c r="CL66" i="9" l="1"/>
  <c r="BF65" i="9"/>
  <c r="CL46" i="9"/>
  <c r="BF45" i="9"/>
  <c r="BF7" i="9"/>
  <c r="BF55" i="9"/>
  <c r="BC2" i="9"/>
  <c r="BF17" i="9"/>
</calcChain>
</file>

<file path=xl/sharedStrings.xml><?xml version="1.0" encoding="utf-8"?>
<sst xmlns="http://schemas.openxmlformats.org/spreadsheetml/2006/main" count="542" uniqueCount="247">
  <si>
    <t>2-4</t>
  </si>
  <si>
    <t>3-4</t>
  </si>
  <si>
    <t xml:space="preserve">  ТУРНИР СИЛЬНЕЙШИХ</t>
  </si>
  <si>
    <t>СПОРТСМЕНОВ  РК      ТОП - 12</t>
  </si>
  <si>
    <t>г. Алматы                                                                  24-26 декабря 2021г.</t>
  </si>
  <si>
    <t>СПИСОК  УЧАСТНИКОВ</t>
  </si>
  <si>
    <t>Актюбинская обл.</t>
  </si>
  <si>
    <t>№</t>
  </si>
  <si>
    <t>Фамилия Имя</t>
  </si>
  <si>
    <t>Дата</t>
  </si>
  <si>
    <t>Разряд</t>
  </si>
  <si>
    <t>Рейтинг</t>
  </si>
  <si>
    <t>Регион</t>
  </si>
  <si>
    <t>рождения</t>
  </si>
  <si>
    <t xml:space="preserve">Мархабаев Деас  </t>
  </si>
  <si>
    <t>25.04.1996</t>
  </si>
  <si>
    <t>МС</t>
  </si>
  <si>
    <t xml:space="preserve">Тренер-представитель: Сагимбаев А.С.  </t>
  </si>
  <si>
    <t>Западно-Казахстанская обл.</t>
  </si>
  <si>
    <t xml:space="preserve">Кенжигулов Айдос  </t>
  </si>
  <si>
    <t>07.06.2000</t>
  </si>
  <si>
    <t>МСМК</t>
  </si>
  <si>
    <t>ЗКО</t>
  </si>
  <si>
    <t xml:space="preserve"> </t>
  </si>
  <si>
    <t xml:space="preserve">Жубанов Санжар  </t>
  </si>
  <si>
    <t>16.04.2003</t>
  </si>
  <si>
    <t xml:space="preserve">Кенжигулов Дастан  </t>
  </si>
  <si>
    <t>14.01.1998</t>
  </si>
  <si>
    <t xml:space="preserve">Алмагамбетова Гаухар  </t>
  </si>
  <si>
    <t>26.05.1998</t>
  </si>
  <si>
    <t xml:space="preserve">Тренер-представитель:  Кузьмин В.В. </t>
  </si>
  <si>
    <t>г.Шымкент</t>
  </si>
  <si>
    <t xml:space="preserve">Артукметов Ирисбек  </t>
  </si>
  <si>
    <t>18.08.2002</t>
  </si>
  <si>
    <t xml:space="preserve">Бахыт Анель  </t>
  </si>
  <si>
    <t>12.02.2003</t>
  </si>
  <si>
    <t xml:space="preserve">Миркадирова Сарвиноз  </t>
  </si>
  <si>
    <t>03.02.2005</t>
  </si>
  <si>
    <t xml:space="preserve">Акимали Бакдаулет  </t>
  </si>
  <si>
    <t>20.04.2001</t>
  </si>
  <si>
    <t>Тренер-представитель:</t>
  </si>
  <si>
    <t>Павлодарская обл.</t>
  </si>
  <si>
    <t xml:space="preserve">Романовская Ангелина  </t>
  </si>
  <si>
    <t>18.03.2003</t>
  </si>
  <si>
    <t>Павлодар. обл.</t>
  </si>
  <si>
    <t xml:space="preserve">Тренер-представитель:  </t>
  </si>
  <si>
    <t>Мангистаусская обл.</t>
  </si>
  <si>
    <t xml:space="preserve">Торшаева Гюзель  </t>
  </si>
  <si>
    <t>03.12.2004</t>
  </si>
  <si>
    <t>КМС</t>
  </si>
  <si>
    <t>ВКО</t>
  </si>
  <si>
    <t>Карагандинская обл.</t>
  </si>
  <si>
    <t xml:space="preserve">Курмангалиев Алан  </t>
  </si>
  <si>
    <t>12.01.2007</t>
  </si>
  <si>
    <t>Актюбинск. обл.</t>
  </si>
  <si>
    <t xml:space="preserve">Райтер Эрик  </t>
  </si>
  <si>
    <t>25.07.1996</t>
  </si>
  <si>
    <t xml:space="preserve">Захаров Владислав  </t>
  </si>
  <si>
    <t>31.10.1997</t>
  </si>
  <si>
    <t xml:space="preserve">Акашева Зауреш  </t>
  </si>
  <si>
    <t>02.12.2000</t>
  </si>
  <si>
    <t xml:space="preserve">Ашкеева Арай  </t>
  </si>
  <si>
    <t>08.07.2003</t>
  </si>
  <si>
    <t/>
  </si>
  <si>
    <t xml:space="preserve">Смирнова Александра  </t>
  </si>
  <si>
    <t>11.06.2004</t>
  </si>
  <si>
    <t xml:space="preserve">Кошкумбаева Жанерке  </t>
  </si>
  <si>
    <t>16.09.2005</t>
  </si>
  <si>
    <t xml:space="preserve">Тренер-представитель:  Алиева Э.К. Ким Т.А. </t>
  </si>
  <si>
    <t>Восточно-Казахстанская обл.</t>
  </si>
  <si>
    <t xml:space="preserve">Жолудев Денис  </t>
  </si>
  <si>
    <t>28.07.1993</t>
  </si>
  <si>
    <t xml:space="preserve">Курмамбаев Сагантай  </t>
  </si>
  <si>
    <t>02.06.2003</t>
  </si>
  <si>
    <t>г.Нур-Султан</t>
  </si>
  <si>
    <t xml:space="preserve">Лаврова Анастасия  </t>
  </si>
  <si>
    <t>26.07.1995</t>
  </si>
  <si>
    <t>г. Шымкент</t>
  </si>
  <si>
    <t xml:space="preserve">Сандыбаева Малика  </t>
  </si>
  <si>
    <t>15.11.2005</t>
  </si>
  <si>
    <t xml:space="preserve">Цвигун Алиса  </t>
  </si>
  <si>
    <t>24.10.2007</t>
  </si>
  <si>
    <t>Тренер-представитель:  Мурзаспаев С.М.</t>
  </si>
  <si>
    <t>Жамбылская обл.</t>
  </si>
  <si>
    <t xml:space="preserve">Харки Искандер  </t>
  </si>
  <si>
    <t>17.05.2003</t>
  </si>
  <si>
    <t>г. Астана</t>
  </si>
  <si>
    <t>Тренер-представитель:  Харки А.</t>
  </si>
  <si>
    <t xml:space="preserve">Главный судья . Судья МК.                                                          Перевалов А.Л.                                                        </t>
  </si>
  <si>
    <t xml:space="preserve">Главный секретарь . Судья МК.                                               Мирасланов М.К.                                                    </t>
  </si>
  <si>
    <t>Мужчины. Подгруппа 1</t>
  </si>
  <si>
    <t>Встреча</t>
  </si>
  <si>
    <t>Время</t>
  </si>
  <si>
    <t>Стол</t>
  </si>
  <si>
    <t>#</t>
  </si>
  <si>
    <t>Территория</t>
  </si>
  <si>
    <t>О</t>
  </si>
  <si>
    <t>С</t>
  </si>
  <si>
    <t>М</t>
  </si>
  <si>
    <t>13.30</t>
  </si>
  <si>
    <t>КЕНЖИГУЛОВ</t>
  </si>
  <si>
    <t>1,08</t>
  </si>
  <si>
    <t>Айдос</t>
  </si>
  <si>
    <t>1 - 2</t>
  </si>
  <si>
    <t>14.00</t>
  </si>
  <si>
    <t xml:space="preserve">КУРМАМБАЕВ </t>
  </si>
  <si>
    <t>1,06</t>
  </si>
  <si>
    <t>3 - 4</t>
  </si>
  <si>
    <t>Сагантай</t>
  </si>
  <si>
    <t>1 - 4</t>
  </si>
  <si>
    <t>15.00</t>
  </si>
  <si>
    <t>ЗАХАРОВ</t>
  </si>
  <si>
    <t>0,86</t>
  </si>
  <si>
    <t>2 - 3</t>
  </si>
  <si>
    <t>Владислав</t>
  </si>
  <si>
    <t>АКИМАЛИ</t>
  </si>
  <si>
    <t>Бакдаулет</t>
  </si>
  <si>
    <t xml:space="preserve">Мужчины. Подгруппа 2 </t>
  </si>
  <si>
    <t>1-3</t>
  </si>
  <si>
    <t>ХАРКИ</t>
  </si>
  <si>
    <t>Искандер</t>
  </si>
  <si>
    <t>5,9,8</t>
  </si>
  <si>
    <t>1-2</t>
  </si>
  <si>
    <t>14.30</t>
  </si>
  <si>
    <t>РАЙТЕР</t>
  </si>
  <si>
    <t>Эрик</t>
  </si>
  <si>
    <t>АРТУКМЕТОВ</t>
  </si>
  <si>
    <t>Ирисбек</t>
  </si>
  <si>
    <t>Дастан</t>
  </si>
  <si>
    <t>0 - 3</t>
  </si>
  <si>
    <t>Мужчины. Подгруппа 3</t>
  </si>
  <si>
    <t>ЖОЛУДЕВ</t>
  </si>
  <si>
    <t>1,33</t>
  </si>
  <si>
    <t>Денис</t>
  </si>
  <si>
    <t>КУРМАНГАЛИЕВ</t>
  </si>
  <si>
    <t>0,6</t>
  </si>
  <si>
    <t>Алан</t>
  </si>
  <si>
    <t>15.30</t>
  </si>
  <si>
    <t xml:space="preserve">ЖУБАНОВ </t>
  </si>
  <si>
    <t>1,25</t>
  </si>
  <si>
    <t>Санжар</t>
  </si>
  <si>
    <t>МАРХАБАЕВ</t>
  </si>
  <si>
    <t>Деас</t>
  </si>
  <si>
    <t xml:space="preserve">  </t>
  </si>
  <si>
    <t>Женщины. Подгруппа 1</t>
  </si>
  <si>
    <t>10.00</t>
  </si>
  <si>
    <t>ЛАВРОВА</t>
  </si>
  <si>
    <t>Анастасия</t>
  </si>
  <si>
    <t>10.25</t>
  </si>
  <si>
    <t>АШКЕЕВА</t>
  </si>
  <si>
    <t>Арай</t>
  </si>
  <si>
    <t>11.15</t>
  </si>
  <si>
    <t>АЛМАГАМБЕТОВА</t>
  </si>
  <si>
    <t>Гаухар</t>
  </si>
  <si>
    <t>КОШКУМБАЕВА</t>
  </si>
  <si>
    <t>Жанерке</t>
  </si>
  <si>
    <t>Женщины. Подгруппа 2</t>
  </si>
  <si>
    <t>АКАШЕВА</t>
  </si>
  <si>
    <t>Зауреш</t>
  </si>
  <si>
    <t>3,6,7,</t>
  </si>
  <si>
    <t>10.50</t>
  </si>
  <si>
    <t>БАХЫТ</t>
  </si>
  <si>
    <t>Анель</t>
  </si>
  <si>
    <t>САНДЫБАЕВА</t>
  </si>
  <si>
    <t>Малика</t>
  </si>
  <si>
    <t>ТОРШАЕВА</t>
  </si>
  <si>
    <t>Гюзель</t>
  </si>
  <si>
    <t>Женщины. Подгруппа 3</t>
  </si>
  <si>
    <t>МИРКАДИРОВА</t>
  </si>
  <si>
    <t>Сарвиноз</t>
  </si>
  <si>
    <t>РОМАНОВСКАЯ</t>
  </si>
  <si>
    <t>Ангелина</t>
  </si>
  <si>
    <t>11.40</t>
  </si>
  <si>
    <t>СМИРНОВА</t>
  </si>
  <si>
    <t>Александра</t>
  </si>
  <si>
    <t>ЦВИГУН</t>
  </si>
  <si>
    <t>Алиса</t>
  </si>
  <si>
    <t>КЕНЖИГУЛОВ А.</t>
  </si>
  <si>
    <t>МУЖЧИНЫ</t>
  </si>
  <si>
    <t>26.12  14,00  1ст.</t>
  </si>
  <si>
    <t>4 - 1(7,7,-8,9,8)</t>
  </si>
  <si>
    <t>26.12  15,20 1ст.</t>
  </si>
  <si>
    <t>ХАРКИ И.</t>
  </si>
  <si>
    <t>4 - 2(-10,5,-10,6,4,3)</t>
  </si>
  <si>
    <t>26.12  14,00  2ст.</t>
  </si>
  <si>
    <t>КУРМАМБАЕВ</t>
  </si>
  <si>
    <t>4 - 2(-8,11,6,10,-3,9)</t>
  </si>
  <si>
    <t>26.12  16,00  1ст.</t>
  </si>
  <si>
    <t>4 - 1(-6,8,10,8,8)</t>
  </si>
  <si>
    <t>26.12  14,00  3ст.</t>
  </si>
  <si>
    <t>ЖУБАНОВ</t>
  </si>
  <si>
    <t>4 - 3(3,10,-7,-8-13,3,5)</t>
  </si>
  <si>
    <t>26.12  15,20  2ст.</t>
  </si>
  <si>
    <t>4 - 2(7,12,4,-9,-5,12)</t>
  </si>
  <si>
    <t>26.12  14,00  4ст.</t>
  </si>
  <si>
    <t>4 - 1(5,-7,5,7,10)</t>
  </si>
  <si>
    <t>26.12  16,00  2ст.</t>
  </si>
  <si>
    <t>4 - 3(-9,7,-9,10,-7,4,6)</t>
  </si>
  <si>
    <t>26.12  14,40  1ст.</t>
  </si>
  <si>
    <t>4 - 0(4,3,8,3)</t>
  </si>
  <si>
    <t>26.12  15,40  3ст.</t>
  </si>
  <si>
    <t>4 - 3(7,-4,-1,6,5,-6,9)</t>
  </si>
  <si>
    <t>26.12  14,40  2ст.</t>
  </si>
  <si>
    <t>4 - 3(5,-6,9,-6,6,-9,9)</t>
  </si>
  <si>
    <t>26.12  15,40  4ст.</t>
  </si>
  <si>
    <t>4 - 3(-8,7,5,-8,5,-10,11)</t>
  </si>
  <si>
    <t>26.12  14,40  3ст.</t>
  </si>
  <si>
    <t>3 - 2(-8,4,-9,8,10)</t>
  </si>
  <si>
    <t>26.12  15,10  3ст.</t>
  </si>
  <si>
    <t>КЕНЖИГУЛОВ Д.</t>
  </si>
  <si>
    <t>3 - 1(10,8,-8,5)</t>
  </si>
  <si>
    <t>26.12  14,40  4ст.</t>
  </si>
  <si>
    <t>3 - 1(7,9,-13,6)</t>
  </si>
  <si>
    <t>26.12  15,10  4ст.</t>
  </si>
  <si>
    <t>3 - 2(-4,-7,6,7,6)</t>
  </si>
  <si>
    <t>26.12  9,30  1ст.</t>
  </si>
  <si>
    <t>4 - 1(-5,6,10,8,4)</t>
  </si>
  <si>
    <t>26.12  10,50  1ст.</t>
  </si>
  <si>
    <t>4 - 2(6,-10,6,-2,3,8)</t>
  </si>
  <si>
    <t>26.12  9,30  2ст.</t>
  </si>
  <si>
    <t>4 - 0(3,9,7,9)</t>
  </si>
  <si>
    <t>26.12  11,30  1ст.</t>
  </si>
  <si>
    <t>4 - 2(-6,-9,5,9,9,10)</t>
  </si>
  <si>
    <t>26.12  9,30  3ст.</t>
  </si>
  <si>
    <t>4 - 1(2,12,7,-7,6)</t>
  </si>
  <si>
    <t>26.12  10,50  2ст.</t>
  </si>
  <si>
    <t>4 - 1(-6,9,4,9,10)</t>
  </si>
  <si>
    <t>26.12  9,30  4ст.</t>
  </si>
  <si>
    <t>4 - 0(3,7,8,4)</t>
  </si>
  <si>
    <t>26.12  11,30  2ст.</t>
  </si>
  <si>
    <t>4 - 0(9,8,5,4)</t>
  </si>
  <si>
    <t>26.12  10,10  1ст.</t>
  </si>
  <si>
    <t>4 - 2(9,-7,4,5,-6,6)</t>
  </si>
  <si>
    <t>26.12  11,00  3ст.</t>
  </si>
  <si>
    <t>4 - 3(11,6,8,-10,-11,-11,9)</t>
  </si>
  <si>
    <t>26.12  10,10  2ст.</t>
  </si>
  <si>
    <t>4 - 2(-7,8,10,1,-9,8)</t>
  </si>
  <si>
    <t>26.12  11,00  4ст.</t>
  </si>
  <si>
    <t>4 - 2(7,-10,3,4,-7,7)</t>
  </si>
  <si>
    <t>26.12  10,10  3ст.</t>
  </si>
  <si>
    <t>3 - 1(4,8,-9,5)</t>
  </si>
  <si>
    <t>26.12  10,35  3ст.</t>
  </si>
  <si>
    <t>3 - 2(-5,5,5,-10,6)</t>
  </si>
  <si>
    <t>26.12  10,10  4ст.</t>
  </si>
  <si>
    <t>3 - 2(7,8,-5,-6,12)</t>
  </si>
  <si>
    <t>26.12  10,35  4ст.</t>
  </si>
  <si>
    <t>3 - 1(8,8,-10,7)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</si>
</sst>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204"/>
      <scheme val="minor"/>
    </font>
    <font>
      <sz val="9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0"/>
      <color rgb="FF990000"/>
      <name val="Times New Roman"/>
      <family val="1"/>
      <charset val="204"/>
    </font>
    <font>
      <b/>
      <i/>
      <sz val="12"/>
      <color rgb="FF990000"/>
      <name val="Times New Roman"/>
      <family val="1"/>
      <charset val="204"/>
    </font>
    <font>
      <sz val="9"/>
      <color rgb="FF333399"/>
      <name val="Cambria"/>
      <family val="1"/>
      <charset val="204"/>
      <scheme val="major"/>
    </font>
    <font>
      <sz val="12"/>
      <color rgb="FF333399"/>
      <name val="Times New Roman"/>
      <family val="1"/>
      <charset val="204"/>
    </font>
    <font>
      <b/>
      <i/>
      <sz val="9"/>
      <name val="Cambria"/>
      <family val="1"/>
      <charset val="204"/>
      <scheme val="major"/>
    </font>
    <font>
      <i/>
      <sz val="9"/>
      <color rgb="FFC00000"/>
      <name val="Cambria"/>
      <family val="1"/>
      <charset val="204"/>
      <scheme val="major"/>
    </font>
    <font>
      <i/>
      <sz val="12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color rgb="FF006600"/>
      <name val="Cambria"/>
      <family val="1"/>
      <charset val="204"/>
      <scheme val="major"/>
    </font>
    <font>
      <b/>
      <i/>
      <sz val="12"/>
      <color rgb="FF006600"/>
      <name val="Times New Roman"/>
      <family val="1"/>
      <charset val="204"/>
    </font>
    <font>
      <i/>
      <sz val="9"/>
      <color rgb="FF006600"/>
      <name val="Cambria"/>
      <family val="1"/>
      <charset val="204"/>
      <scheme val="major"/>
    </font>
    <font>
      <i/>
      <sz val="12"/>
      <color rgb="FF006600"/>
      <name val="Times New Roman"/>
      <family val="1"/>
      <charset val="204"/>
    </font>
    <font>
      <b/>
      <i/>
      <sz val="9"/>
      <color rgb="FF990000"/>
      <name val="Cambria"/>
      <family val="1"/>
      <charset val="204"/>
      <scheme val="major"/>
    </font>
    <font>
      <i/>
      <sz val="9"/>
      <color rgb="FF990000"/>
      <name val="Cambria"/>
      <family val="1"/>
      <charset val="204"/>
      <scheme val="major"/>
    </font>
    <font>
      <i/>
      <sz val="12"/>
      <color rgb="FF99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3"/>
      <name val="Times New Roman"/>
      <family val="1"/>
      <charset val="204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7"/>
      <name val="Arial Narrow"/>
      <family val="2"/>
      <charset val="204"/>
    </font>
    <font>
      <b/>
      <i/>
      <sz val="9"/>
      <name val="Times New Roman"/>
      <family val="1"/>
      <charset val="204"/>
    </font>
    <font>
      <i/>
      <sz val="8"/>
      <name val="Franklin Gothic Medium Cond"/>
      <family val="2"/>
      <charset val="204"/>
    </font>
    <font>
      <i/>
      <sz val="8"/>
      <color indexed="9"/>
      <name val="Franklin Gothic Medium Cond"/>
      <family val="2"/>
      <charset val="204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10"/>
      <name val="Arial"/>
      <family val="2"/>
    </font>
    <font>
      <b/>
      <sz val="9"/>
      <name val="Arial"/>
      <family val="2"/>
      <charset val="204"/>
    </font>
    <font>
      <sz val="9"/>
      <color indexed="12"/>
      <name val="Franklin Gothic Medium Cond"/>
      <family val="2"/>
    </font>
    <font>
      <b/>
      <i/>
      <sz val="11"/>
      <name val="Algerian"/>
      <family val="5"/>
    </font>
    <font>
      <b/>
      <sz val="7"/>
      <name val="Arial"/>
      <family val="2"/>
      <charset val="204"/>
    </font>
    <font>
      <b/>
      <sz val="8"/>
      <name val="Arial"/>
      <family val="2"/>
    </font>
    <font>
      <b/>
      <sz val="10"/>
      <name val="Franklin Gothic Medium Cond"/>
      <family val="2"/>
    </font>
    <font>
      <b/>
      <sz val="10"/>
      <color indexed="9"/>
      <name val="Franklin Gothic Medium Cond"/>
      <family val="2"/>
    </font>
    <font>
      <b/>
      <sz val="12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b/>
      <sz val="14"/>
      <name val="Franklin Gothic Medium Cond"/>
      <family val="2"/>
      <charset val="204"/>
    </font>
    <font>
      <b/>
      <sz val="8"/>
      <color indexed="16"/>
      <name val="Franklin Gothic Medium Cond"/>
      <family val="2"/>
      <charset val="204"/>
    </font>
    <font>
      <sz val="8"/>
      <color indexed="9"/>
      <name val="Franklin Gothic Medium Cond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mbria"/>
      <family val="1"/>
      <charset val="204"/>
      <scheme val="major"/>
    </font>
    <font>
      <b/>
      <i/>
      <sz val="9"/>
      <color theme="1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3" fillId="0" borderId="0" xfId="0" applyFont="1" applyAlignme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7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left" vertical="top" shrinkToFit="1"/>
    </xf>
    <xf numFmtId="0" fontId="1" fillId="0" borderId="20" xfId="0" applyFont="1" applyBorder="1" applyAlignment="1">
      <alignment horizontal="center"/>
    </xf>
    <xf numFmtId="0" fontId="12" fillId="0" borderId="7" xfId="0" applyFont="1" applyBorder="1" applyAlignment="1">
      <alignment shrinkToFit="1"/>
    </xf>
    <xf numFmtId="0" fontId="12" fillId="0" borderId="0" xfId="0" applyFont="1" applyBorder="1" applyAlignment="1"/>
    <xf numFmtId="0" fontId="12" fillId="0" borderId="0" xfId="0" applyFont="1" applyAlignment="1"/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shrinkToFit="1"/>
    </xf>
    <xf numFmtId="0" fontId="0" fillId="0" borderId="10" xfId="0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top" shrinkToFi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8" fillId="0" borderId="17" xfId="0" applyFont="1" applyBorder="1" applyAlignment="1" applyProtection="1">
      <alignment horizontal="center" vertical="top" wrapText="1"/>
      <protection locked="0"/>
    </xf>
    <xf numFmtId="0" fontId="19" fillId="0" borderId="18" xfId="0" applyFont="1" applyBorder="1" applyAlignment="1">
      <alignment horizontal="left" vertical="top" shrinkToFit="1"/>
    </xf>
    <xf numFmtId="0" fontId="7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shrinkToFi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>
      <alignment horizontal="left" vertical="top" shrinkToFit="1"/>
    </xf>
    <xf numFmtId="0" fontId="1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3" borderId="0" xfId="0" applyFont="1" applyFill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center"/>
      <protection locked="0"/>
    </xf>
    <xf numFmtId="0" fontId="28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6" fillId="6" borderId="0" xfId="0" applyFont="1" applyFill="1" applyAlignment="1" applyProtection="1">
      <alignment horizontal="center" vertical="center"/>
    </xf>
    <xf numFmtId="0" fontId="37" fillId="6" borderId="0" xfId="0" applyFont="1" applyFill="1" applyAlignment="1" applyProtection="1">
      <alignment horizontal="center" vertical="center"/>
      <protection locked="0"/>
    </xf>
    <xf numFmtId="0" fontId="27" fillId="7" borderId="0" xfId="0" applyFont="1" applyFill="1" applyAlignment="1">
      <alignment horizontal="center" vertical="center"/>
    </xf>
    <xf numFmtId="0" fontId="38" fillId="8" borderId="0" xfId="0" applyFont="1" applyFill="1" applyAlignment="1" applyProtection="1">
      <alignment horizontal="center" vertical="center"/>
      <protection locked="0"/>
    </xf>
    <xf numFmtId="0" fontId="39" fillId="8" borderId="0" xfId="0" applyFont="1" applyFill="1" applyAlignment="1" applyProtection="1">
      <alignment horizontal="center" vertical="center"/>
      <protection locked="0"/>
    </xf>
    <xf numFmtId="0" fontId="38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Alignment="1" applyProtection="1">
      <alignment horizontal="center" vertical="center"/>
      <protection locked="0"/>
    </xf>
    <xf numFmtId="0" fontId="27" fillId="9" borderId="0" xfId="0" applyFont="1" applyFill="1" applyAlignment="1">
      <alignment horizontal="center" vertical="center"/>
    </xf>
    <xf numFmtId="0" fontId="40" fillId="10" borderId="0" xfId="0" applyFont="1" applyFill="1" applyAlignment="1">
      <alignment horizontal="center" vertical="center"/>
    </xf>
    <xf numFmtId="0" fontId="41" fillId="11" borderId="0" xfId="0" applyFont="1" applyFill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42" fillId="0" borderId="24" xfId="0" quotePrefix="1" applyNumberFormat="1" applyFont="1" applyBorder="1" applyAlignment="1">
      <alignment horizontal="center" vertical="center"/>
    </xf>
    <xf numFmtId="16" fontId="42" fillId="0" borderId="25" xfId="0" applyNumberFormat="1" applyFont="1" applyBorder="1" applyAlignment="1">
      <alignment vertical="center"/>
    </xf>
    <xf numFmtId="49" fontId="42" fillId="0" borderId="26" xfId="0" applyNumberFormat="1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8" fillId="0" borderId="0" xfId="0" applyNumberFormat="1" applyFont="1" applyFill="1" applyBorder="1" applyAlignment="1">
      <alignment horizontal="center" vertical="center" shrinkToFit="1"/>
    </xf>
    <xf numFmtId="0" fontId="48" fillId="0" borderId="27" xfId="0" applyNumberFormat="1" applyFont="1" applyBorder="1" applyAlignment="1">
      <alignment horizontal="center" vertical="center" shrinkToFit="1"/>
    </xf>
    <xf numFmtId="0" fontId="48" fillId="0" borderId="0" xfId="0" applyNumberFormat="1" applyFont="1" applyBorder="1" applyAlignment="1">
      <alignment horizontal="center" vertical="center" shrinkToFit="1"/>
    </xf>
    <xf numFmtId="0" fontId="48" fillId="0" borderId="9" xfId="0" applyNumberFormat="1" applyFont="1" applyBorder="1" applyAlignment="1">
      <alignment horizontal="center" vertical="center" shrinkToFit="1"/>
    </xf>
    <xf numFmtId="0" fontId="48" fillId="0" borderId="10" xfId="0" applyNumberFormat="1" applyFont="1" applyBorder="1" applyAlignment="1">
      <alignment horizontal="center" vertical="center" shrinkToFit="1"/>
    </xf>
    <xf numFmtId="0" fontId="49" fillId="0" borderId="0" xfId="0" applyNumberFormat="1" applyFont="1" applyFill="1" applyBorder="1" applyAlignment="1">
      <alignment horizontal="center" vertical="center"/>
    </xf>
    <xf numFmtId="0" fontId="28" fillId="12" borderId="0" xfId="0" applyFont="1" applyFill="1" applyAlignment="1" applyProtection="1">
      <alignment horizontal="center" vertical="center"/>
      <protection locked="0"/>
    </xf>
    <xf numFmtId="0" fontId="43" fillId="0" borderId="28" xfId="0" applyFont="1" applyBorder="1" applyAlignment="1">
      <alignment horizontal="center" vertical="center" shrinkToFit="1"/>
    </xf>
    <xf numFmtId="0" fontId="54" fillId="0" borderId="0" xfId="0" applyNumberFormat="1" applyFont="1" applyFill="1" applyBorder="1" applyAlignment="1">
      <alignment horizontal="center" vertical="center"/>
    </xf>
    <xf numFmtId="49" fontId="42" fillId="5" borderId="24" xfId="0" applyNumberFormat="1" applyFont="1" applyFill="1" applyBorder="1" applyAlignment="1">
      <alignment horizontal="center" vertical="center"/>
    </xf>
    <xf numFmtId="49" fontId="42" fillId="5" borderId="26" xfId="0" applyNumberFormat="1" applyFont="1" applyFill="1" applyBorder="1" applyAlignment="1">
      <alignment vertical="center"/>
    </xf>
    <xf numFmtId="0" fontId="42" fillId="5" borderId="16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8" fillId="0" borderId="4" xfId="0" applyNumberFormat="1" applyFont="1" applyFill="1" applyBorder="1" applyAlignment="1">
      <alignment horizontal="center" vertical="center" shrinkToFit="1"/>
    </xf>
    <xf numFmtId="0" fontId="48" fillId="0" borderId="32" xfId="0" applyNumberFormat="1" applyFont="1" applyBorder="1" applyAlignment="1">
      <alignment horizontal="center" vertical="center" shrinkToFit="1"/>
    </xf>
    <xf numFmtId="0" fontId="48" fillId="0" borderId="5" xfId="0" applyNumberFormat="1" applyFont="1" applyBorder="1" applyAlignment="1">
      <alignment horizontal="center" vertical="center" shrinkToFit="1"/>
    </xf>
    <xf numFmtId="0" fontId="27" fillId="0" borderId="0" xfId="0" applyFont="1" applyFill="1" applyAlignment="1" applyProtection="1">
      <alignment horizontal="center" vertical="center"/>
      <protection locked="0"/>
    </xf>
    <xf numFmtId="49" fontId="42" fillId="0" borderId="24" xfId="0" applyNumberFormat="1" applyFont="1" applyFill="1" applyBorder="1" applyAlignment="1">
      <alignment horizontal="center" vertical="center"/>
    </xf>
    <xf numFmtId="20" fontId="42" fillId="0" borderId="26" xfId="0" applyNumberFormat="1" applyFont="1" applyBorder="1" applyAlignment="1">
      <alignment vertical="center"/>
    </xf>
    <xf numFmtId="0" fontId="47" fillId="0" borderId="4" xfId="0" applyFont="1" applyBorder="1" applyAlignment="1">
      <alignment horizontal="center" vertical="center"/>
    </xf>
    <xf numFmtId="49" fontId="42" fillId="0" borderId="34" xfId="0" applyNumberFormat="1" applyFont="1" applyFill="1" applyBorder="1" applyAlignment="1">
      <alignment horizontal="center" vertical="center"/>
    </xf>
    <xf numFmtId="16" fontId="42" fillId="0" borderId="35" xfId="0" applyNumberFormat="1" applyFont="1" applyBorder="1" applyAlignment="1">
      <alignment vertical="center"/>
    </xf>
    <xf numFmtId="49" fontId="42" fillId="0" borderId="36" xfId="0" applyNumberFormat="1" applyFont="1" applyBorder="1" applyAlignment="1">
      <alignment vertical="center"/>
    </xf>
    <xf numFmtId="0" fontId="42" fillId="0" borderId="37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8" fillId="0" borderId="4" xfId="0" applyNumberFormat="1" applyFont="1" applyBorder="1" applyAlignment="1">
      <alignment horizontal="center" vertical="center" shrinkToFit="1"/>
    </xf>
    <xf numFmtId="0" fontId="56" fillId="0" borderId="0" xfId="0" quotePrefix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20" fontId="56" fillId="0" borderId="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shrinkToFit="1"/>
    </xf>
    <xf numFmtId="0" fontId="54" fillId="0" borderId="20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42" fillId="0" borderId="24" xfId="0" applyNumberFormat="1" applyFont="1" applyBorder="1" applyAlignment="1">
      <alignment horizontal="center" vertical="center"/>
    </xf>
    <xf numFmtId="0" fontId="49" fillId="0" borderId="2" xfId="0" applyNumberFormat="1" applyFont="1" applyFill="1" applyBorder="1" applyAlignment="1">
      <alignment horizontal="center" vertical="center"/>
    </xf>
    <xf numFmtId="0" fontId="54" fillId="0" borderId="8" xfId="0" applyNumberFormat="1" applyFont="1" applyFill="1" applyBorder="1" applyAlignment="1">
      <alignment horizontal="center" vertical="center"/>
    </xf>
    <xf numFmtId="0" fontId="48" fillId="0" borderId="30" xfId="0" applyNumberFormat="1" applyFont="1" applyBorder="1" applyAlignment="1">
      <alignment horizontal="center" vertical="center" shrinkToFit="1"/>
    </xf>
    <xf numFmtId="0" fontId="49" fillId="0" borderId="8" xfId="0" applyNumberFormat="1" applyFont="1" applyFill="1" applyBorder="1" applyAlignment="1">
      <alignment horizontal="center" vertical="center"/>
    </xf>
    <xf numFmtId="0" fontId="54" fillId="0" borderId="3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top"/>
    </xf>
    <xf numFmtId="0" fontId="61" fillId="0" borderId="30" xfId="0" applyFont="1" applyBorder="1" applyAlignment="1">
      <alignment horizontal="center"/>
    </xf>
    <xf numFmtId="0" fontId="58" fillId="0" borderId="0" xfId="0" applyFont="1" applyBorder="1" applyAlignment="1">
      <alignment vertical="center"/>
    </xf>
    <xf numFmtId="0" fontId="62" fillId="0" borderId="20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shrinkToFit="1"/>
    </xf>
    <xf numFmtId="0" fontId="62" fillId="0" borderId="6" xfId="0" applyFont="1" applyBorder="1" applyAlignment="1">
      <alignment horizontal="center"/>
    </xf>
    <xf numFmtId="0" fontId="58" fillId="0" borderId="0" xfId="0" applyFont="1"/>
    <xf numFmtId="0" fontId="62" fillId="0" borderId="0" xfId="0" applyFont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/>
    </xf>
    <xf numFmtId="0" fontId="61" fillId="0" borderId="3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/>
    </xf>
    <xf numFmtId="49" fontId="51" fillId="0" borderId="1" xfId="0" applyNumberFormat="1" applyFont="1" applyBorder="1" applyAlignment="1">
      <alignment horizontal="center" vertical="center"/>
    </xf>
    <xf numFmtId="0" fontId="52" fillId="0" borderId="1" xfId="0" applyNumberFormat="1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7" xfId="0" applyFont="1" applyBorder="1" applyAlignment="1">
      <alignment horizontal="center" vertical="center" shrinkToFit="1"/>
    </xf>
    <xf numFmtId="0" fontId="53" fillId="0" borderId="6" xfId="0" applyNumberFormat="1" applyFont="1" applyBorder="1" applyAlignment="1">
      <alignment horizontal="center" vertical="center" shrinkToFit="1"/>
    </xf>
    <xf numFmtId="0" fontId="53" fillId="0" borderId="20" xfId="0" applyNumberFormat="1" applyFont="1" applyBorder="1" applyAlignment="1">
      <alignment horizontal="center" vertical="center" shrinkToFit="1"/>
    </xf>
    <xf numFmtId="0" fontId="53" fillId="0" borderId="7" xfId="0" applyNumberFormat="1" applyFont="1" applyBorder="1" applyAlignment="1">
      <alignment horizontal="center" vertical="center" shrinkToFit="1"/>
    </xf>
    <xf numFmtId="0" fontId="55" fillId="5" borderId="1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5" xfId="0" applyFont="1" applyBorder="1" applyAlignment="1">
      <alignment horizontal="center" vertical="center" shrinkToFit="1"/>
    </xf>
    <xf numFmtId="0" fontId="46" fillId="0" borderId="29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7" fillId="15" borderId="4" xfId="0" applyFont="1" applyFill="1" applyBorder="1" applyAlignment="1">
      <alignment horizontal="center" vertical="center"/>
    </xf>
    <xf numFmtId="0" fontId="47" fillId="15" borderId="30" xfId="0" applyFont="1" applyFill="1" applyBorder="1" applyAlignment="1">
      <alignment horizontal="center" vertical="center"/>
    </xf>
    <xf numFmtId="0" fontId="47" fillId="15" borderId="5" xfId="0" applyFont="1" applyFill="1" applyBorder="1" applyAlignment="1">
      <alignment horizontal="center" vertical="center"/>
    </xf>
    <xf numFmtId="0" fontId="47" fillId="15" borderId="6" xfId="0" applyFont="1" applyFill="1" applyBorder="1" applyAlignment="1">
      <alignment horizontal="center" vertical="center"/>
    </xf>
    <xf numFmtId="0" fontId="47" fillId="15" borderId="20" xfId="0" applyFont="1" applyFill="1" applyBorder="1" applyAlignment="1">
      <alignment horizontal="center" vertical="center"/>
    </xf>
    <xf numFmtId="0" fontId="47" fillId="15" borderId="7" xfId="0" applyFont="1" applyFill="1" applyBorder="1" applyAlignment="1">
      <alignment horizontal="center" vertical="center"/>
    </xf>
    <xf numFmtId="0" fontId="50" fillId="0" borderId="1" xfId="0" applyNumberFormat="1" applyFont="1" applyBorder="1" applyAlignment="1">
      <alignment horizontal="center" vertical="center"/>
    </xf>
    <xf numFmtId="0" fontId="53" fillId="0" borderId="33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7" fillId="15" borderId="0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shrinkToFit="1"/>
    </xf>
    <xf numFmtId="49" fontId="51" fillId="0" borderId="3" xfId="0" applyNumberFormat="1" applyFont="1" applyBorder="1" applyAlignment="1">
      <alignment horizontal="center" vertical="center"/>
    </xf>
    <xf numFmtId="0" fontId="52" fillId="0" borderId="3" xfId="0" applyNumberFormat="1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shrinkToFit="1"/>
    </xf>
    <xf numFmtId="0" fontId="50" fillId="0" borderId="3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shrinkToFit="1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49" fontId="53" fillId="0" borderId="6" xfId="0" applyNumberFormat="1" applyFont="1" applyBorder="1" applyAlignment="1">
      <alignment horizontal="center" vertical="center" shrinkToFit="1"/>
    </xf>
    <xf numFmtId="49" fontId="53" fillId="0" borderId="20" xfId="0" applyNumberFormat="1" applyFont="1" applyBorder="1" applyAlignment="1">
      <alignment horizontal="center" vertical="center" shrinkToFit="1"/>
    </xf>
    <xf numFmtId="49" fontId="53" fillId="0" borderId="7" xfId="0" applyNumberFormat="1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7" fillId="15" borderId="9" xfId="0" applyFont="1" applyFill="1" applyBorder="1" applyAlignment="1">
      <alignment horizontal="center" vertical="center"/>
    </xf>
    <xf numFmtId="0" fontId="47" fillId="15" borderId="10" xfId="0" applyFont="1" applyFill="1" applyBorder="1" applyAlignment="1">
      <alignment horizontal="center" vertical="center"/>
    </xf>
    <xf numFmtId="0" fontId="53" fillId="0" borderId="39" xfId="0" applyNumberFormat="1" applyFont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53" fillId="0" borderId="39" xfId="0" applyNumberFormat="1" applyFont="1" applyBorder="1" applyAlignment="1">
      <alignment horizontal="center" vertical="center" shrinkToFit="1"/>
    </xf>
    <xf numFmtId="0" fontId="50" fillId="0" borderId="14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shrinkToFit="1"/>
    </xf>
    <xf numFmtId="0" fontId="43" fillId="5" borderId="3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workbookViewId="0">
      <selection activeCell="AC7" sqref="AC7"/>
    </sheetView>
  </sheetViews>
  <sheetFormatPr defaultRowHeight="15" outlineLevelCol="1" x14ac:dyDescent="0.25"/>
  <cols>
    <col min="1" max="1" width="5.140625" customWidth="1" outlineLevel="1"/>
    <col min="2" max="2" width="3.5703125" customWidth="1"/>
    <col min="3" max="3" width="4.42578125" hidden="1" customWidth="1" outlineLevel="1"/>
    <col min="4" max="4" width="34.42578125" customWidth="1" collapsed="1"/>
    <col min="5" max="5" width="17.85546875" style="2" customWidth="1"/>
    <col min="6" max="6" width="12.7109375" style="2" customWidth="1"/>
    <col min="7" max="7" width="12.7109375" customWidth="1"/>
    <col min="8" max="8" width="30.28515625" style="2" hidden="1" customWidth="1"/>
    <col min="9" max="9" width="45.42578125" style="39" hidden="1" customWidth="1"/>
    <col min="10" max="10" width="6.7109375" hidden="1" customWidth="1"/>
    <col min="11" max="28" width="0" hidden="1" customWidth="1"/>
    <col min="31" max="33" width="18.28515625" customWidth="1"/>
  </cols>
  <sheetData>
    <row r="1" spans="1:34" ht="18" x14ac:dyDescent="0.25">
      <c r="B1" s="172" t="s">
        <v>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34" ht="18" x14ac:dyDescent="0.25">
      <c r="B2" s="172" t="s">
        <v>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34" ht="15.75" x14ac:dyDescent="0.25">
      <c r="B3" s="173" t="s">
        <v>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</row>
    <row r="4" spans="1:34" ht="15.75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</row>
    <row r="5" spans="1:34" ht="18.75" x14ac:dyDescent="0.3">
      <c r="B5" s="174" t="s">
        <v>5</v>
      </c>
      <c r="C5" s="174"/>
      <c r="D5" s="174"/>
      <c r="E5" s="174"/>
      <c r="F5" s="174"/>
      <c r="G5" s="174"/>
      <c r="I5" s="2"/>
    </row>
    <row r="6" spans="1:34" ht="15.75" x14ac:dyDescent="0.25">
      <c r="A6" s="1"/>
      <c r="B6" s="175" t="s">
        <v>6</v>
      </c>
      <c r="C6" s="175"/>
      <c r="D6" s="175"/>
      <c r="E6" s="175"/>
      <c r="F6" s="175"/>
      <c r="G6" s="175"/>
      <c r="H6" s="176"/>
      <c r="I6" s="3" t="e">
        <f>#REF!+#REF!+#REF!</f>
        <v>#REF!</v>
      </c>
      <c r="J6" s="4"/>
    </row>
    <row r="7" spans="1:34" x14ac:dyDescent="0.25">
      <c r="B7" s="169" t="s">
        <v>7</v>
      </c>
      <c r="C7" s="5"/>
      <c r="D7" s="170" t="s">
        <v>8</v>
      </c>
      <c r="E7" s="6" t="s">
        <v>9</v>
      </c>
      <c r="F7" s="171" t="s">
        <v>10</v>
      </c>
      <c r="G7" s="169" t="s">
        <v>11</v>
      </c>
      <c r="H7" s="166" t="s">
        <v>12</v>
      </c>
      <c r="I7" s="160"/>
    </row>
    <row r="8" spans="1:34" x14ac:dyDescent="0.25">
      <c r="B8" s="169"/>
      <c r="C8" s="5"/>
      <c r="D8" s="169"/>
      <c r="E8" s="7" t="s">
        <v>13</v>
      </c>
      <c r="F8" s="169"/>
      <c r="G8" s="169"/>
      <c r="H8" s="167"/>
      <c r="I8" s="161"/>
      <c r="AE8" s="8"/>
      <c r="AF8" s="8"/>
      <c r="AG8" s="8"/>
      <c r="AH8" s="8"/>
    </row>
    <row r="9" spans="1:34" ht="3.75" customHeight="1" x14ac:dyDescent="0.25">
      <c r="B9" s="9">
        <v>1</v>
      </c>
      <c r="C9" s="10"/>
      <c r="D9" s="11" t="s">
        <v>14</v>
      </c>
      <c r="E9" s="12" t="s">
        <v>15</v>
      </c>
      <c r="F9" s="12" t="s">
        <v>16</v>
      </c>
      <c r="G9" s="12">
        <v>54</v>
      </c>
      <c r="H9" s="13"/>
      <c r="I9" s="14"/>
      <c r="AE9" s="8"/>
      <c r="AF9" s="8"/>
      <c r="AG9" s="8"/>
      <c r="AH9" s="8"/>
    </row>
    <row r="10" spans="1:34" hidden="1" x14ac:dyDescent="0.25">
      <c r="B10" s="156" t="s">
        <v>17</v>
      </c>
      <c r="C10" s="157"/>
      <c r="D10" s="157"/>
      <c r="E10" s="157"/>
      <c r="F10" s="157"/>
      <c r="G10" s="158"/>
      <c r="H10" s="15"/>
      <c r="I10" s="16"/>
      <c r="J10" s="17"/>
      <c r="K10" s="18"/>
      <c r="L10" s="18"/>
      <c r="AE10" s="19"/>
      <c r="AF10" s="19"/>
      <c r="AG10" s="19"/>
      <c r="AH10" s="19"/>
    </row>
    <row r="11" spans="1:34" ht="15.75" x14ac:dyDescent="0.25">
      <c r="B11" s="162" t="s">
        <v>18</v>
      </c>
      <c r="C11" s="162"/>
      <c r="D11" s="162"/>
      <c r="E11" s="162"/>
      <c r="F11" s="162"/>
      <c r="G11" s="162"/>
      <c r="H11" s="162"/>
      <c r="I11" s="20" t="e">
        <f>#REF!+#REF!+#REF!</f>
        <v>#REF!</v>
      </c>
      <c r="J11" s="4"/>
      <c r="AE11" s="8"/>
      <c r="AF11" s="19"/>
      <c r="AG11" s="19"/>
      <c r="AH11" s="19"/>
    </row>
    <row r="12" spans="1:34" x14ac:dyDescent="0.25">
      <c r="A12" s="21"/>
      <c r="B12" s="165" t="s">
        <v>7</v>
      </c>
      <c r="C12" s="22"/>
      <c r="D12" s="163" t="s">
        <v>8</v>
      </c>
      <c r="E12" s="23" t="s">
        <v>9</v>
      </c>
      <c r="F12" s="163" t="s">
        <v>10</v>
      </c>
      <c r="G12" s="163" t="s">
        <v>11</v>
      </c>
      <c r="H12" s="166" t="s">
        <v>12</v>
      </c>
      <c r="I12" s="160"/>
      <c r="AE12" s="8"/>
      <c r="AF12" s="19"/>
      <c r="AG12" s="19"/>
      <c r="AH12" s="19"/>
    </row>
    <row r="13" spans="1:34" x14ac:dyDescent="0.25">
      <c r="A13" s="21"/>
      <c r="B13" s="165"/>
      <c r="C13" s="22"/>
      <c r="D13" s="164"/>
      <c r="E13" s="24" t="s">
        <v>13</v>
      </c>
      <c r="F13" s="165"/>
      <c r="G13" s="163"/>
      <c r="H13" s="167"/>
      <c r="I13" s="161"/>
      <c r="AE13" s="8"/>
      <c r="AF13" s="19"/>
      <c r="AG13" s="19"/>
      <c r="AH13" s="19"/>
    </row>
    <row r="14" spans="1:34" ht="15.75" x14ac:dyDescent="0.25">
      <c r="A14" s="21"/>
      <c r="B14" s="25">
        <v>1</v>
      </c>
      <c r="C14" s="26"/>
      <c r="D14" s="11" t="s">
        <v>19</v>
      </c>
      <c r="E14" s="12" t="s">
        <v>20</v>
      </c>
      <c r="F14" s="12" t="s">
        <v>21</v>
      </c>
      <c r="G14" s="12">
        <v>63</v>
      </c>
      <c r="H14" s="27" t="s">
        <v>22</v>
      </c>
      <c r="I14" s="28" t="s">
        <v>23</v>
      </c>
      <c r="AE14" s="8"/>
      <c r="AF14" s="19"/>
      <c r="AG14" s="19"/>
      <c r="AH14" s="19"/>
    </row>
    <row r="15" spans="1:34" ht="15.75" x14ac:dyDescent="0.25">
      <c r="A15" s="21"/>
      <c r="B15" s="25">
        <v>2</v>
      </c>
      <c r="C15" s="26"/>
      <c r="D15" s="11" t="s">
        <v>24</v>
      </c>
      <c r="E15" s="12" t="s">
        <v>25</v>
      </c>
      <c r="F15" s="12" t="s">
        <v>16</v>
      </c>
      <c r="G15" s="12">
        <v>56</v>
      </c>
      <c r="H15" s="27" t="s">
        <v>22</v>
      </c>
      <c r="I15" s="28" t="s">
        <v>23</v>
      </c>
      <c r="AE15" s="8"/>
      <c r="AF15" s="19"/>
      <c r="AG15" s="19"/>
      <c r="AH15" s="19"/>
    </row>
    <row r="16" spans="1:34" ht="15.75" x14ac:dyDescent="0.25">
      <c r="A16" s="21"/>
      <c r="B16" s="25">
        <v>3</v>
      </c>
      <c r="C16" s="26"/>
      <c r="D16" s="11" t="s">
        <v>26</v>
      </c>
      <c r="E16" s="12" t="s">
        <v>27</v>
      </c>
      <c r="F16" s="12" t="s">
        <v>16</v>
      </c>
      <c r="G16" s="12">
        <v>55</v>
      </c>
      <c r="H16" s="27" t="s">
        <v>22</v>
      </c>
      <c r="I16" s="28" t="s">
        <v>23</v>
      </c>
      <c r="AE16" s="8"/>
      <c r="AF16" s="19"/>
      <c r="AG16" s="19"/>
      <c r="AH16" s="19"/>
    </row>
    <row r="17" spans="1:34" ht="15.75" x14ac:dyDescent="0.25">
      <c r="A17" s="21"/>
      <c r="B17" s="25">
        <v>4</v>
      </c>
      <c r="C17" s="26"/>
      <c r="D17" s="11" t="s">
        <v>28</v>
      </c>
      <c r="E17" s="12" t="s">
        <v>29</v>
      </c>
      <c r="F17" s="12" t="s">
        <v>16</v>
      </c>
      <c r="G17" s="12">
        <v>49</v>
      </c>
      <c r="H17" s="27" t="s">
        <v>22</v>
      </c>
      <c r="I17" s="28" t="s">
        <v>23</v>
      </c>
      <c r="AE17" s="8"/>
      <c r="AF17" s="19"/>
      <c r="AG17" s="19"/>
      <c r="AH17" s="19"/>
    </row>
    <row r="18" spans="1:34" x14ac:dyDescent="0.25">
      <c r="B18" s="156" t="s">
        <v>30</v>
      </c>
      <c r="C18" s="157"/>
      <c r="D18" s="157"/>
      <c r="E18" s="157"/>
      <c r="F18" s="157"/>
      <c r="G18" s="158"/>
      <c r="H18" s="15"/>
      <c r="I18" s="16"/>
      <c r="J18" s="18"/>
      <c r="K18" s="18"/>
      <c r="AE18" s="8"/>
      <c r="AF18" s="19"/>
      <c r="AG18" s="19"/>
      <c r="AH18" s="19"/>
    </row>
    <row r="19" spans="1:34" ht="15.75" x14ac:dyDescent="0.25">
      <c r="B19" s="168" t="s">
        <v>31</v>
      </c>
      <c r="C19" s="168"/>
      <c r="D19" s="168"/>
      <c r="E19" s="168"/>
      <c r="F19" s="168"/>
      <c r="G19" s="168"/>
      <c r="H19" s="168"/>
      <c r="I19" s="3" t="e">
        <f>#REF!+#REF!+#REF!</f>
        <v>#REF!</v>
      </c>
      <c r="AE19" s="8"/>
      <c r="AF19" s="19"/>
      <c r="AG19" s="19"/>
      <c r="AH19" s="19"/>
    </row>
    <row r="20" spans="1:34" x14ac:dyDescent="0.25">
      <c r="B20" s="169" t="s">
        <v>7</v>
      </c>
      <c r="C20" s="5"/>
      <c r="D20" s="169" t="s">
        <v>8</v>
      </c>
      <c r="E20" s="6" t="s">
        <v>9</v>
      </c>
      <c r="F20" s="169" t="s">
        <v>10</v>
      </c>
      <c r="G20" s="169" t="s">
        <v>11</v>
      </c>
      <c r="H20" s="166" t="s">
        <v>12</v>
      </c>
      <c r="I20" s="160"/>
      <c r="AE20" s="8"/>
      <c r="AF20" s="19"/>
      <c r="AG20" s="19"/>
      <c r="AH20" s="19"/>
    </row>
    <row r="21" spans="1:34" x14ac:dyDescent="0.25">
      <c r="B21" s="169"/>
      <c r="C21" s="5"/>
      <c r="D21" s="170"/>
      <c r="E21" s="7" t="s">
        <v>13</v>
      </c>
      <c r="F21" s="171"/>
      <c r="G21" s="169"/>
      <c r="H21" s="167"/>
      <c r="I21" s="161"/>
      <c r="AE21" s="29"/>
      <c r="AF21" s="30"/>
      <c r="AG21" s="30"/>
      <c r="AH21" s="30"/>
    </row>
    <row r="22" spans="1:34" ht="15.75" x14ac:dyDescent="0.25">
      <c r="B22" s="9">
        <v>1</v>
      </c>
      <c r="C22" s="10"/>
      <c r="D22" s="11" t="s">
        <v>32</v>
      </c>
      <c r="E22" s="12" t="s">
        <v>33</v>
      </c>
      <c r="F22" s="12" t="s">
        <v>21</v>
      </c>
      <c r="G22" s="12">
        <v>58</v>
      </c>
      <c r="H22" s="31" t="e">
        <v>#REF!</v>
      </c>
      <c r="I22" s="32" t="e">
        <v>#REF!</v>
      </c>
      <c r="AE22" s="29"/>
      <c r="AF22" s="30"/>
      <c r="AG22" s="30"/>
      <c r="AH22" s="30"/>
    </row>
    <row r="23" spans="1:34" ht="15.75" x14ac:dyDescent="0.25">
      <c r="B23" s="9">
        <v>2</v>
      </c>
      <c r="C23" s="10"/>
      <c r="D23" s="11" t="s">
        <v>34</v>
      </c>
      <c r="E23" s="12" t="s">
        <v>35</v>
      </c>
      <c r="F23" s="12" t="s">
        <v>21</v>
      </c>
      <c r="G23" s="12">
        <v>61</v>
      </c>
      <c r="H23" s="31"/>
      <c r="I23" s="32"/>
      <c r="AE23" s="8"/>
      <c r="AF23" s="19"/>
      <c r="AG23" s="19"/>
      <c r="AH23" s="19"/>
    </row>
    <row r="24" spans="1:34" ht="15.75" x14ac:dyDescent="0.25">
      <c r="B24" s="9">
        <v>3</v>
      </c>
      <c r="C24" s="10"/>
      <c r="D24" s="11" t="s">
        <v>36</v>
      </c>
      <c r="E24" s="12" t="s">
        <v>37</v>
      </c>
      <c r="F24" s="12" t="s">
        <v>16</v>
      </c>
      <c r="G24" s="12">
        <v>69</v>
      </c>
      <c r="H24" s="31" t="e">
        <v>#REF!</v>
      </c>
      <c r="I24" s="32" t="e">
        <v>#REF!</v>
      </c>
      <c r="AE24" s="8"/>
      <c r="AF24" s="19"/>
      <c r="AG24" s="19"/>
      <c r="AH24" s="19"/>
    </row>
    <row r="25" spans="1:34" ht="15.75" x14ac:dyDescent="0.25">
      <c r="B25" s="9">
        <v>4</v>
      </c>
      <c r="C25" s="10"/>
      <c r="D25" s="11" t="s">
        <v>38</v>
      </c>
      <c r="E25" s="12" t="s">
        <v>39</v>
      </c>
      <c r="F25" s="12" t="s">
        <v>16</v>
      </c>
      <c r="G25" s="12">
        <v>53</v>
      </c>
      <c r="H25" s="31" t="e">
        <v>#REF!</v>
      </c>
      <c r="I25" s="32" t="e">
        <v>#REF!</v>
      </c>
      <c r="AE25" s="8"/>
      <c r="AF25" s="19"/>
      <c r="AG25" s="19"/>
      <c r="AH25" s="19"/>
    </row>
    <row r="26" spans="1:34" x14ac:dyDescent="0.25">
      <c r="B26" s="156" t="s">
        <v>40</v>
      </c>
      <c r="C26" s="157"/>
      <c r="D26" s="157"/>
      <c r="E26" s="157"/>
      <c r="F26" s="157"/>
      <c r="G26" s="158"/>
      <c r="H26" s="15"/>
      <c r="I26" s="16"/>
      <c r="AE26" s="8"/>
      <c r="AF26" s="19"/>
      <c r="AG26" s="19"/>
      <c r="AH26" s="19"/>
    </row>
    <row r="27" spans="1:34" ht="15.75" x14ac:dyDescent="0.25">
      <c r="B27" s="162" t="s">
        <v>41</v>
      </c>
      <c r="C27" s="162"/>
      <c r="D27" s="162"/>
      <c r="E27" s="162"/>
      <c r="F27" s="162"/>
      <c r="G27" s="162"/>
      <c r="H27" s="162"/>
      <c r="I27" s="20" t="e">
        <f>#REF!+#REF!+#REF!</f>
        <v>#REF!</v>
      </c>
      <c r="J27" s="4"/>
      <c r="AE27" s="8"/>
      <c r="AF27" s="19"/>
      <c r="AG27" s="19"/>
      <c r="AH27" s="19"/>
    </row>
    <row r="28" spans="1:34" x14ac:dyDescent="0.25">
      <c r="B28" s="163" t="s">
        <v>7</v>
      </c>
      <c r="C28" s="22"/>
      <c r="D28" s="163" t="s">
        <v>8</v>
      </c>
      <c r="E28" s="23" t="s">
        <v>9</v>
      </c>
      <c r="F28" s="163" t="s">
        <v>10</v>
      </c>
      <c r="G28" s="163" t="s">
        <v>11</v>
      </c>
      <c r="H28" s="166" t="s">
        <v>12</v>
      </c>
      <c r="I28" s="160"/>
      <c r="AE28" s="8"/>
      <c r="AF28" s="19"/>
      <c r="AG28" s="19"/>
      <c r="AH28" s="19"/>
    </row>
    <row r="29" spans="1:34" x14ac:dyDescent="0.25">
      <c r="B29" s="163"/>
      <c r="C29" s="22"/>
      <c r="D29" s="164"/>
      <c r="E29" s="24" t="s">
        <v>13</v>
      </c>
      <c r="F29" s="165"/>
      <c r="G29" s="163"/>
      <c r="H29" s="167"/>
      <c r="I29" s="161"/>
      <c r="AE29" s="8"/>
      <c r="AF29" s="19"/>
      <c r="AG29" s="19"/>
      <c r="AH29" s="19"/>
    </row>
    <row r="30" spans="1:34" ht="15.75" x14ac:dyDescent="0.25">
      <c r="B30" s="33">
        <v>1</v>
      </c>
      <c r="C30" s="26"/>
      <c r="D30" s="11" t="s">
        <v>42</v>
      </c>
      <c r="E30" s="12" t="s">
        <v>43</v>
      </c>
      <c r="F30" s="12" t="s">
        <v>16</v>
      </c>
      <c r="G30" s="12">
        <v>58</v>
      </c>
      <c r="H30" s="27" t="s">
        <v>44</v>
      </c>
      <c r="I30" s="28" t="s">
        <v>23</v>
      </c>
      <c r="AE30" s="8"/>
      <c r="AF30" s="19"/>
      <c r="AG30" s="19"/>
      <c r="AH30" s="19"/>
    </row>
    <row r="31" spans="1:34" ht="15.75" x14ac:dyDescent="0.25">
      <c r="B31" s="156" t="s">
        <v>45</v>
      </c>
      <c r="C31" s="157"/>
      <c r="D31" s="157"/>
      <c r="E31" s="157"/>
      <c r="F31" s="157"/>
      <c r="G31" s="158"/>
      <c r="H31" s="15"/>
      <c r="I31" s="34"/>
      <c r="AE31" s="8"/>
      <c r="AF31" s="19"/>
      <c r="AG31" s="19"/>
      <c r="AH31" s="19"/>
    </row>
    <row r="32" spans="1:34" ht="15.75" x14ac:dyDescent="0.25">
      <c r="B32" s="168" t="s">
        <v>46</v>
      </c>
      <c r="C32" s="168"/>
      <c r="D32" s="168"/>
      <c r="E32" s="168"/>
      <c r="F32" s="168"/>
      <c r="G32" s="168"/>
      <c r="H32" s="168"/>
      <c r="I32" s="34"/>
      <c r="AE32" s="8"/>
      <c r="AF32" s="19"/>
      <c r="AG32" s="19"/>
      <c r="AH32" s="19"/>
    </row>
    <row r="33" spans="2:34" ht="15.75" x14ac:dyDescent="0.25">
      <c r="B33" s="169" t="s">
        <v>7</v>
      </c>
      <c r="C33" s="5"/>
      <c r="D33" s="169" t="s">
        <v>8</v>
      </c>
      <c r="E33" s="6" t="s">
        <v>9</v>
      </c>
      <c r="F33" s="169" t="s">
        <v>10</v>
      </c>
      <c r="G33" s="169" t="s">
        <v>11</v>
      </c>
      <c r="H33" s="166" t="s">
        <v>12</v>
      </c>
      <c r="I33" s="34"/>
      <c r="AE33" s="8"/>
      <c r="AF33" s="19"/>
      <c r="AG33" s="19"/>
      <c r="AH33" s="19"/>
    </row>
    <row r="34" spans="2:34" ht="15.75" x14ac:dyDescent="0.25">
      <c r="B34" s="169"/>
      <c r="C34" s="5"/>
      <c r="D34" s="170"/>
      <c r="E34" s="7" t="s">
        <v>13</v>
      </c>
      <c r="F34" s="171"/>
      <c r="G34" s="169"/>
      <c r="H34" s="167"/>
      <c r="I34" s="34"/>
      <c r="AE34" s="8"/>
      <c r="AF34" s="19"/>
      <c r="AG34" s="19"/>
      <c r="AH34" s="19"/>
    </row>
    <row r="35" spans="2:34" ht="15.75" x14ac:dyDescent="0.25">
      <c r="B35" s="9">
        <v>1</v>
      </c>
      <c r="C35" s="10"/>
      <c r="D35" s="11" t="s">
        <v>47</v>
      </c>
      <c r="E35" s="12" t="s">
        <v>48</v>
      </c>
      <c r="F35" s="12" t="s">
        <v>49</v>
      </c>
      <c r="G35" s="12">
        <v>48</v>
      </c>
      <c r="H35" s="31" t="s">
        <v>50</v>
      </c>
      <c r="I35" s="34"/>
      <c r="AE35" s="8"/>
      <c r="AF35" s="19"/>
      <c r="AG35" s="19"/>
      <c r="AH35" s="19"/>
    </row>
    <row r="36" spans="2:34" ht="15.75" x14ac:dyDescent="0.25">
      <c r="B36" s="156" t="s">
        <v>45</v>
      </c>
      <c r="C36" s="157"/>
      <c r="D36" s="157"/>
      <c r="E36" s="157"/>
      <c r="F36" s="157"/>
      <c r="G36" s="158"/>
      <c r="H36" s="15"/>
      <c r="I36" s="34"/>
      <c r="AE36" s="8"/>
      <c r="AF36" s="19"/>
      <c r="AG36" s="19"/>
      <c r="AH36" s="19"/>
    </row>
    <row r="37" spans="2:34" ht="15.75" x14ac:dyDescent="0.25">
      <c r="B37" s="162" t="s">
        <v>51</v>
      </c>
      <c r="C37" s="162"/>
      <c r="D37" s="162"/>
      <c r="E37" s="162"/>
      <c r="F37" s="162"/>
      <c r="G37" s="162"/>
      <c r="H37" s="162"/>
      <c r="I37" s="20" t="e">
        <f>#REF!+#REF!+#REF!</f>
        <v>#REF!</v>
      </c>
      <c r="J37" s="4"/>
      <c r="AE37" s="8"/>
      <c r="AF37" s="19"/>
      <c r="AG37" s="19"/>
      <c r="AH37" s="19"/>
    </row>
    <row r="38" spans="2:34" x14ac:dyDescent="0.25">
      <c r="B38" s="163" t="s">
        <v>7</v>
      </c>
      <c r="C38" s="22"/>
      <c r="D38" s="163" t="s">
        <v>8</v>
      </c>
      <c r="E38" s="23" t="s">
        <v>9</v>
      </c>
      <c r="F38" s="163" t="s">
        <v>10</v>
      </c>
      <c r="G38" s="163" t="s">
        <v>11</v>
      </c>
      <c r="H38" s="166" t="s">
        <v>12</v>
      </c>
      <c r="I38" s="160"/>
      <c r="AE38" s="8"/>
      <c r="AF38" s="19"/>
      <c r="AG38" s="19"/>
      <c r="AH38" s="19"/>
    </row>
    <row r="39" spans="2:34" x14ac:dyDescent="0.25">
      <c r="B39" s="163"/>
      <c r="C39" s="22"/>
      <c r="D39" s="164"/>
      <c r="E39" s="24" t="s">
        <v>13</v>
      </c>
      <c r="F39" s="165"/>
      <c r="G39" s="163"/>
      <c r="H39" s="167"/>
      <c r="I39" s="161"/>
      <c r="AE39" s="8"/>
      <c r="AF39" s="19"/>
      <c r="AG39" s="19"/>
      <c r="AH39" s="19"/>
    </row>
    <row r="40" spans="2:34" ht="15.75" x14ac:dyDescent="0.25">
      <c r="B40" s="33">
        <v>1</v>
      </c>
      <c r="C40" s="26"/>
      <c r="D40" s="11" t="s">
        <v>52</v>
      </c>
      <c r="E40" s="12" t="s">
        <v>53</v>
      </c>
      <c r="F40" s="12" t="s">
        <v>16</v>
      </c>
      <c r="G40" s="12">
        <v>61</v>
      </c>
      <c r="H40" s="27" t="s">
        <v>54</v>
      </c>
      <c r="I40" s="28" t="s">
        <v>23</v>
      </c>
      <c r="AE40" s="8"/>
      <c r="AF40" s="19"/>
      <c r="AG40" s="19"/>
      <c r="AH40" s="19"/>
    </row>
    <row r="41" spans="2:34" ht="15.75" x14ac:dyDescent="0.25">
      <c r="B41" s="33">
        <v>2</v>
      </c>
      <c r="C41" s="26"/>
      <c r="D41" s="11" t="s">
        <v>55</v>
      </c>
      <c r="E41" s="12" t="s">
        <v>56</v>
      </c>
      <c r="F41" s="12" t="s">
        <v>16</v>
      </c>
      <c r="G41" s="12">
        <v>59</v>
      </c>
      <c r="H41" s="27" t="s">
        <v>54</v>
      </c>
      <c r="I41" s="28" t="s">
        <v>23</v>
      </c>
      <c r="AE41" s="8"/>
      <c r="AF41" s="19"/>
      <c r="AG41" s="19"/>
      <c r="AH41" s="19"/>
    </row>
    <row r="42" spans="2:34" ht="15.75" x14ac:dyDescent="0.25">
      <c r="B42" s="33">
        <v>3</v>
      </c>
      <c r="C42" s="26"/>
      <c r="D42" s="11" t="s">
        <v>57</v>
      </c>
      <c r="E42" s="12" t="s">
        <v>58</v>
      </c>
      <c r="F42" s="12" t="s">
        <v>16</v>
      </c>
      <c r="G42" s="12">
        <v>55</v>
      </c>
      <c r="H42" s="27" t="s">
        <v>54</v>
      </c>
      <c r="I42" s="28" t="s">
        <v>23</v>
      </c>
      <c r="AE42" s="8"/>
      <c r="AF42" s="19"/>
      <c r="AG42" s="19"/>
      <c r="AH42" s="19"/>
    </row>
    <row r="43" spans="2:34" ht="15.75" x14ac:dyDescent="0.25">
      <c r="B43" s="33">
        <v>4</v>
      </c>
      <c r="C43" s="26"/>
      <c r="D43" s="11" t="s">
        <v>59</v>
      </c>
      <c r="E43" s="12" t="s">
        <v>60</v>
      </c>
      <c r="F43" s="12" t="s">
        <v>16</v>
      </c>
      <c r="G43" s="12">
        <v>70</v>
      </c>
      <c r="H43" s="27" t="s">
        <v>54</v>
      </c>
      <c r="I43" s="28" t="s">
        <v>23</v>
      </c>
      <c r="AE43" s="8"/>
      <c r="AF43" s="19"/>
      <c r="AG43" s="19"/>
      <c r="AH43" s="19"/>
    </row>
    <row r="44" spans="2:34" ht="15.75" x14ac:dyDescent="0.25">
      <c r="B44" s="33">
        <v>5</v>
      </c>
      <c r="C44" s="26"/>
      <c r="D44" s="11" t="s">
        <v>61</v>
      </c>
      <c r="E44" s="12" t="s">
        <v>62</v>
      </c>
      <c r="F44" s="12" t="s">
        <v>16</v>
      </c>
      <c r="G44" s="12">
        <v>57</v>
      </c>
      <c r="H44" s="27" t="s">
        <v>63</v>
      </c>
      <c r="I44" s="28" t="s">
        <v>23</v>
      </c>
      <c r="AE44" s="8"/>
      <c r="AF44" s="19"/>
      <c r="AG44" s="19"/>
      <c r="AH44" s="19"/>
    </row>
    <row r="45" spans="2:34" ht="15.75" x14ac:dyDescent="0.25">
      <c r="B45" s="33">
        <v>6</v>
      </c>
      <c r="C45" s="26"/>
      <c r="D45" s="11" t="s">
        <v>64</v>
      </c>
      <c r="E45" s="12" t="s">
        <v>65</v>
      </c>
      <c r="F45" s="12" t="s">
        <v>16</v>
      </c>
      <c r="G45" s="12">
        <v>55</v>
      </c>
      <c r="H45" s="35"/>
      <c r="I45" s="34"/>
      <c r="AE45" s="8"/>
      <c r="AF45" s="19"/>
      <c r="AG45" s="19"/>
      <c r="AH45" s="19"/>
    </row>
    <row r="46" spans="2:34" ht="15.75" x14ac:dyDescent="0.25">
      <c r="B46" s="33">
        <v>7</v>
      </c>
      <c r="C46" s="26"/>
      <c r="D46" s="11" t="s">
        <v>66</v>
      </c>
      <c r="E46" s="12" t="s">
        <v>67</v>
      </c>
      <c r="F46" s="12" t="s">
        <v>49</v>
      </c>
      <c r="G46" s="12">
        <v>44</v>
      </c>
      <c r="H46" s="35"/>
      <c r="I46" s="34"/>
      <c r="AE46" s="8"/>
      <c r="AF46" s="19"/>
      <c r="AG46" s="19"/>
      <c r="AH46" s="19"/>
    </row>
    <row r="47" spans="2:34" x14ac:dyDescent="0.25">
      <c r="B47" s="156" t="s">
        <v>68</v>
      </c>
      <c r="C47" s="157"/>
      <c r="D47" s="157"/>
      <c r="E47" s="157"/>
      <c r="F47" s="157"/>
      <c r="G47" s="158"/>
      <c r="H47" s="15"/>
      <c r="I47" s="16"/>
      <c r="J47" s="18"/>
      <c r="K47" s="18"/>
      <c r="AE47" s="8"/>
      <c r="AF47" s="19"/>
      <c r="AG47" s="19"/>
      <c r="AH47" s="19"/>
    </row>
    <row r="48" spans="2:34" ht="15.75" x14ac:dyDescent="0.25">
      <c r="B48" s="168" t="s">
        <v>69</v>
      </c>
      <c r="C48" s="168"/>
      <c r="D48" s="168"/>
      <c r="E48" s="168"/>
      <c r="F48" s="168"/>
      <c r="G48" s="168"/>
      <c r="H48" s="168"/>
      <c r="I48" s="3" t="e">
        <f>#REF!+#REF!+#REF!</f>
        <v>#REF!</v>
      </c>
      <c r="J48" s="4"/>
      <c r="AE48" s="8"/>
      <c r="AF48" s="8"/>
      <c r="AG48" s="8"/>
      <c r="AH48" s="8"/>
    </row>
    <row r="49" spans="2:34" x14ac:dyDescent="0.25">
      <c r="B49" s="169" t="s">
        <v>7</v>
      </c>
      <c r="C49" s="5"/>
      <c r="D49" s="169" t="s">
        <v>8</v>
      </c>
      <c r="E49" s="6" t="s">
        <v>9</v>
      </c>
      <c r="F49" s="169" t="s">
        <v>10</v>
      </c>
      <c r="G49" s="169" t="s">
        <v>11</v>
      </c>
      <c r="H49" s="166" t="s">
        <v>12</v>
      </c>
      <c r="I49" s="160"/>
      <c r="AE49" s="8"/>
      <c r="AF49" s="8"/>
      <c r="AG49" s="8"/>
      <c r="AH49" s="8"/>
    </row>
    <row r="50" spans="2:34" x14ac:dyDescent="0.25">
      <c r="B50" s="169"/>
      <c r="C50" s="5"/>
      <c r="D50" s="170"/>
      <c r="E50" s="7" t="s">
        <v>13</v>
      </c>
      <c r="F50" s="171"/>
      <c r="G50" s="169"/>
      <c r="H50" s="167"/>
      <c r="I50" s="161"/>
      <c r="AE50" s="8"/>
      <c r="AF50" s="8"/>
      <c r="AG50" s="8"/>
      <c r="AH50" s="8"/>
    </row>
    <row r="51" spans="2:34" ht="15.75" x14ac:dyDescent="0.25">
      <c r="B51" s="9">
        <v>1</v>
      </c>
      <c r="C51" s="10"/>
      <c r="D51" s="11" t="s">
        <v>70</v>
      </c>
      <c r="E51" s="12" t="s">
        <v>71</v>
      </c>
      <c r="F51" s="12" t="s">
        <v>16</v>
      </c>
      <c r="G51" s="12">
        <v>61</v>
      </c>
      <c r="H51" s="31" t="s">
        <v>50</v>
      </c>
      <c r="I51" s="32" t="s">
        <v>23</v>
      </c>
      <c r="AE51" s="8"/>
      <c r="AF51" s="8"/>
      <c r="AG51" s="8"/>
      <c r="AH51" s="8"/>
    </row>
    <row r="52" spans="2:34" ht="15.75" x14ac:dyDescent="0.25">
      <c r="B52" s="9"/>
      <c r="C52" s="10"/>
      <c r="D52" s="11" t="s">
        <v>72</v>
      </c>
      <c r="E52" s="12" t="s">
        <v>73</v>
      </c>
      <c r="F52" s="12" t="s">
        <v>16</v>
      </c>
      <c r="G52" s="12">
        <v>58</v>
      </c>
      <c r="H52" s="36"/>
      <c r="I52" s="37"/>
      <c r="AE52" s="8"/>
      <c r="AF52" s="8"/>
      <c r="AG52" s="8"/>
      <c r="AH52" s="8"/>
    </row>
    <row r="53" spans="2:34" x14ac:dyDescent="0.25">
      <c r="B53" s="156" t="s">
        <v>45</v>
      </c>
      <c r="C53" s="157"/>
      <c r="D53" s="157"/>
      <c r="E53" s="157"/>
      <c r="F53" s="157"/>
      <c r="G53" s="158"/>
      <c r="H53" s="15"/>
      <c r="I53" s="16"/>
      <c r="J53" s="17"/>
      <c r="K53" s="18"/>
      <c r="L53" s="18"/>
      <c r="AE53" s="8"/>
      <c r="AF53" s="8"/>
      <c r="AG53" s="8"/>
      <c r="AH53" s="8"/>
    </row>
    <row r="54" spans="2:34" ht="15.75" x14ac:dyDescent="0.25">
      <c r="B54" s="162" t="s">
        <v>74</v>
      </c>
      <c r="C54" s="162"/>
      <c r="D54" s="162"/>
      <c r="E54" s="162"/>
      <c r="F54" s="162"/>
      <c r="G54" s="162"/>
      <c r="H54" s="162"/>
      <c r="I54" s="20" t="e">
        <f>#REF!+#REF!+#REF!</f>
        <v>#REF!</v>
      </c>
      <c r="J54" s="4"/>
      <c r="AE54" s="8"/>
      <c r="AF54" s="8"/>
      <c r="AG54" s="8"/>
      <c r="AH54" s="8"/>
    </row>
    <row r="55" spans="2:34" x14ac:dyDescent="0.25">
      <c r="B55" s="163" t="s">
        <v>7</v>
      </c>
      <c r="C55" s="22"/>
      <c r="D55" s="163" t="s">
        <v>8</v>
      </c>
      <c r="E55" s="23" t="s">
        <v>9</v>
      </c>
      <c r="F55" s="163" t="s">
        <v>10</v>
      </c>
      <c r="G55" s="163" t="s">
        <v>11</v>
      </c>
      <c r="H55" s="166" t="s">
        <v>12</v>
      </c>
      <c r="I55" s="160"/>
      <c r="AE55" s="8"/>
      <c r="AF55" s="8"/>
      <c r="AG55" s="8"/>
      <c r="AH55" s="8"/>
    </row>
    <row r="56" spans="2:34" x14ac:dyDescent="0.25">
      <c r="B56" s="163"/>
      <c r="C56" s="22"/>
      <c r="D56" s="164"/>
      <c r="E56" s="24" t="s">
        <v>13</v>
      </c>
      <c r="F56" s="165"/>
      <c r="G56" s="163"/>
      <c r="H56" s="167"/>
      <c r="I56" s="161"/>
      <c r="AE56" s="8"/>
      <c r="AF56" s="8"/>
      <c r="AG56" s="8"/>
      <c r="AH56" s="8"/>
    </row>
    <row r="57" spans="2:34" ht="15.75" x14ac:dyDescent="0.25">
      <c r="B57" s="33">
        <v>1</v>
      </c>
      <c r="C57" s="26"/>
      <c r="D57" s="11" t="s">
        <v>75</v>
      </c>
      <c r="E57" s="12" t="s">
        <v>76</v>
      </c>
      <c r="F57" s="12" t="s">
        <v>21</v>
      </c>
      <c r="G57" s="12">
        <v>75</v>
      </c>
      <c r="H57" s="27" t="s">
        <v>77</v>
      </c>
      <c r="I57" s="28" t="s">
        <v>23</v>
      </c>
      <c r="AE57" s="8"/>
      <c r="AF57" s="8"/>
      <c r="AG57" s="8"/>
      <c r="AH57" s="8"/>
    </row>
    <row r="58" spans="2:34" ht="15.75" x14ac:dyDescent="0.25">
      <c r="B58" s="33">
        <v>2</v>
      </c>
      <c r="C58" s="26"/>
      <c r="D58" s="11" t="s">
        <v>78</v>
      </c>
      <c r="E58" s="12" t="s">
        <v>79</v>
      </c>
      <c r="F58" s="12" t="s">
        <v>49</v>
      </c>
      <c r="G58" s="12">
        <v>49</v>
      </c>
      <c r="H58" s="35"/>
      <c r="I58" s="34"/>
    </row>
    <row r="59" spans="2:34" ht="15.75" x14ac:dyDescent="0.25">
      <c r="B59" s="33">
        <v>3</v>
      </c>
      <c r="C59" s="26"/>
      <c r="D59" s="11" t="s">
        <v>80</v>
      </c>
      <c r="E59" s="12" t="s">
        <v>81</v>
      </c>
      <c r="F59" s="12" t="s">
        <v>49</v>
      </c>
      <c r="G59" s="12">
        <v>35</v>
      </c>
      <c r="H59" s="35"/>
      <c r="I59" s="34"/>
    </row>
    <row r="60" spans="2:34" x14ac:dyDescent="0.25">
      <c r="B60" s="156" t="s">
        <v>82</v>
      </c>
      <c r="C60" s="157"/>
      <c r="D60" s="157"/>
      <c r="E60" s="157"/>
      <c r="F60" s="157"/>
      <c r="G60" s="158"/>
      <c r="H60" s="15"/>
      <c r="I60" s="16"/>
      <c r="J60" s="18"/>
      <c r="K60" s="18"/>
    </row>
    <row r="61" spans="2:34" x14ac:dyDescent="0.25">
      <c r="B61" s="162" t="s">
        <v>83</v>
      </c>
      <c r="C61" s="162"/>
      <c r="D61" s="162"/>
      <c r="E61" s="162"/>
      <c r="F61" s="162"/>
      <c r="G61" s="162"/>
      <c r="H61" s="162"/>
      <c r="I61" s="38"/>
      <c r="J61" s="18"/>
      <c r="K61" s="18"/>
    </row>
    <row r="62" spans="2:34" x14ac:dyDescent="0.25">
      <c r="B62" s="163" t="s">
        <v>7</v>
      </c>
      <c r="C62" s="22"/>
      <c r="D62" s="163" t="s">
        <v>8</v>
      </c>
      <c r="E62" s="23" t="s">
        <v>9</v>
      </c>
      <c r="F62" s="163" t="s">
        <v>10</v>
      </c>
      <c r="G62" s="163" t="s">
        <v>11</v>
      </c>
      <c r="H62" s="166" t="s">
        <v>12</v>
      </c>
      <c r="I62" s="38"/>
      <c r="J62" s="18"/>
      <c r="K62" s="18"/>
    </row>
    <row r="63" spans="2:34" x14ac:dyDescent="0.25">
      <c r="B63" s="163"/>
      <c r="C63" s="22"/>
      <c r="D63" s="164"/>
      <c r="E63" s="24" t="s">
        <v>13</v>
      </c>
      <c r="F63" s="165"/>
      <c r="G63" s="163"/>
      <c r="H63" s="167"/>
      <c r="I63" s="38"/>
      <c r="J63" s="18"/>
      <c r="K63" s="18"/>
    </row>
    <row r="64" spans="2:34" x14ac:dyDescent="0.25">
      <c r="B64" s="33">
        <v>1</v>
      </c>
      <c r="C64" s="26"/>
      <c r="D64" s="11" t="s">
        <v>84</v>
      </c>
      <c r="E64" s="12" t="s">
        <v>85</v>
      </c>
      <c r="F64" s="12" t="s">
        <v>16</v>
      </c>
      <c r="G64" s="12">
        <v>62</v>
      </c>
      <c r="H64" s="27" t="s">
        <v>86</v>
      </c>
      <c r="I64" s="38"/>
      <c r="J64" s="18"/>
      <c r="K64" s="18"/>
    </row>
    <row r="65" spans="2:26" x14ac:dyDescent="0.25">
      <c r="B65" s="156" t="s">
        <v>87</v>
      </c>
      <c r="C65" s="157"/>
      <c r="D65" s="157"/>
      <c r="E65" s="157"/>
      <c r="F65" s="157"/>
      <c r="G65" s="158"/>
      <c r="H65" s="15"/>
      <c r="I65" s="38"/>
      <c r="J65" s="18"/>
      <c r="K65" s="18"/>
    </row>
    <row r="66" spans="2:26" x14ac:dyDescent="0.25">
      <c r="D66" s="159" t="s">
        <v>88</v>
      </c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2:26" x14ac:dyDescent="0.25">
      <c r="D67" s="159" t="s">
        <v>89</v>
      </c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</sheetData>
  <mergeCells count="77">
    <mergeCell ref="I7:I8"/>
    <mergeCell ref="B1:AB1"/>
    <mergeCell ref="B2:AB2"/>
    <mergeCell ref="B3:AB3"/>
    <mergeCell ref="B4:AB4"/>
    <mergeCell ref="B5:G5"/>
    <mergeCell ref="B6:H6"/>
    <mergeCell ref="B7:B8"/>
    <mergeCell ref="D7:D8"/>
    <mergeCell ref="F7:F8"/>
    <mergeCell ref="G7:G8"/>
    <mergeCell ref="H7:H8"/>
    <mergeCell ref="B10:G10"/>
    <mergeCell ref="B11:H11"/>
    <mergeCell ref="B12:B13"/>
    <mergeCell ref="D12:D13"/>
    <mergeCell ref="F12:F13"/>
    <mergeCell ref="G12:G13"/>
    <mergeCell ref="H12:H13"/>
    <mergeCell ref="I12:I13"/>
    <mergeCell ref="B18:G18"/>
    <mergeCell ref="B19:H19"/>
    <mergeCell ref="B20:B21"/>
    <mergeCell ref="D20:D21"/>
    <mergeCell ref="F20:F21"/>
    <mergeCell ref="G20:G21"/>
    <mergeCell ref="H20:H21"/>
    <mergeCell ref="I20:I21"/>
    <mergeCell ref="B26:G26"/>
    <mergeCell ref="B27:H27"/>
    <mergeCell ref="B28:B29"/>
    <mergeCell ref="D28:D29"/>
    <mergeCell ref="F28:F29"/>
    <mergeCell ref="G28:G29"/>
    <mergeCell ref="H28:H29"/>
    <mergeCell ref="I28:I29"/>
    <mergeCell ref="B31:G31"/>
    <mergeCell ref="B32:H32"/>
    <mergeCell ref="B33:B34"/>
    <mergeCell ref="D33:D34"/>
    <mergeCell ref="F33:F34"/>
    <mergeCell ref="G33:G34"/>
    <mergeCell ref="H33:H34"/>
    <mergeCell ref="B36:G36"/>
    <mergeCell ref="B37:H37"/>
    <mergeCell ref="B38:B39"/>
    <mergeCell ref="D38:D39"/>
    <mergeCell ref="F38:F39"/>
    <mergeCell ref="G38:G39"/>
    <mergeCell ref="H38:H39"/>
    <mergeCell ref="I38:I39"/>
    <mergeCell ref="B47:G47"/>
    <mergeCell ref="B48:H48"/>
    <mergeCell ref="B49:B50"/>
    <mergeCell ref="D49:D50"/>
    <mergeCell ref="F49:F50"/>
    <mergeCell ref="G49:G50"/>
    <mergeCell ref="H49:H50"/>
    <mergeCell ref="I49:I50"/>
    <mergeCell ref="B53:G53"/>
    <mergeCell ref="B54:H54"/>
    <mergeCell ref="B55:B56"/>
    <mergeCell ref="D55:D56"/>
    <mergeCell ref="F55:F56"/>
    <mergeCell ref="G55:G56"/>
    <mergeCell ref="H55:H56"/>
    <mergeCell ref="B65:G65"/>
    <mergeCell ref="D66:Z66"/>
    <mergeCell ref="D67:Z67"/>
    <mergeCell ref="I55:I56"/>
    <mergeCell ref="B60:G60"/>
    <mergeCell ref="B61:H61"/>
    <mergeCell ref="B62:B63"/>
    <mergeCell ref="D62:D63"/>
    <mergeCell ref="F62:F63"/>
    <mergeCell ref="G62:G63"/>
    <mergeCell ref="H62:H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52"/>
  <sheetViews>
    <sheetView topLeftCell="BK1" workbookViewId="0">
      <selection activeCell="CM7" sqref="CM7"/>
    </sheetView>
  </sheetViews>
  <sheetFormatPr defaultColWidth="6.85546875" defaultRowHeight="11.1" customHeight="1" outlineLevelCol="2" x14ac:dyDescent="0.25"/>
  <cols>
    <col min="1" max="1" width="15" style="40" hidden="1" customWidth="1" outlineLevel="1"/>
    <col min="2" max="2" width="15.28515625" style="41" hidden="1" customWidth="1" outlineLevel="1"/>
    <col min="3" max="3" width="5.85546875" style="41" hidden="1" customWidth="1" outlineLevel="1"/>
    <col min="4" max="4" width="5.42578125" style="41" hidden="1" customWidth="1" outlineLevel="1"/>
    <col min="5" max="18" width="3.7109375" style="42" hidden="1" customWidth="1" outlineLevel="1"/>
    <col min="19" max="35" width="2" style="42" hidden="1" customWidth="1" outlineLevel="2"/>
    <col min="36" max="36" width="2.42578125" style="42" hidden="1" customWidth="1" outlineLevel="2"/>
    <col min="37" max="38" width="2.5703125" style="42" hidden="1" customWidth="1" outlineLevel="2"/>
    <col min="39" max="39" width="3" style="42" hidden="1" customWidth="1" outlineLevel="2"/>
    <col min="40" max="40" width="2.5703125" style="42" hidden="1" customWidth="1" outlineLevel="2"/>
    <col min="41" max="41" width="3" style="43" hidden="1" customWidth="1" outlineLevel="2"/>
    <col min="42" max="42" width="2.5703125" style="41" hidden="1" customWidth="1" outlineLevel="2"/>
    <col min="43" max="43" width="3" style="41" hidden="1" customWidth="1" outlineLevel="2"/>
    <col min="44" max="44" width="7.7109375" style="41" hidden="1" customWidth="1" outlineLevel="2"/>
    <col min="45" max="45" width="21" style="41" hidden="1" customWidth="1" outlineLevel="2"/>
    <col min="46" max="47" width="2.42578125" style="41" hidden="1" customWidth="1" outlineLevel="2"/>
    <col min="48" max="49" width="2.5703125" style="42" hidden="1" customWidth="1" outlineLevel="2"/>
    <col min="50" max="50" width="3" style="42" hidden="1" customWidth="1" outlineLevel="2"/>
    <col min="51" max="51" width="2.5703125" style="42" hidden="1" customWidth="1" outlineLevel="2"/>
    <col min="52" max="52" width="3" style="43" hidden="1" customWidth="1" outlineLevel="2"/>
    <col min="53" max="53" width="2.5703125" style="41" hidden="1" customWidth="1" outlineLevel="2"/>
    <col min="54" max="54" width="2.85546875" style="41" hidden="1" customWidth="1" outlineLevel="2"/>
    <col min="55" max="55" width="7.7109375" style="41" hidden="1" customWidth="1" outlineLevel="2"/>
    <col min="56" max="56" width="15.42578125" style="41" hidden="1" customWidth="1" outlineLevel="2"/>
    <col min="57" max="58" width="6.7109375" style="42" hidden="1" customWidth="1" outlineLevel="2"/>
    <col min="59" max="60" width="6.7109375" style="41" hidden="1" customWidth="1" outlineLevel="2"/>
    <col min="61" max="61" width="2.7109375" style="44" hidden="1" customWidth="1" outlineLevel="1" collapsed="1"/>
    <col min="62" max="62" width="2" style="45" hidden="1" customWidth="1" outlineLevel="1"/>
    <col min="63" max="63" width="2.42578125" style="41" customWidth="1" collapsed="1"/>
    <col min="64" max="64" width="4.7109375" style="41" customWidth="1"/>
    <col min="65" max="65" width="6.28515625" style="41" customWidth="1"/>
    <col min="66" max="66" width="5.5703125" style="41" customWidth="1"/>
    <col min="67" max="67" width="4.28515625" style="41" customWidth="1"/>
    <col min="68" max="68" width="2.28515625" style="46" customWidth="1"/>
    <col min="69" max="69" width="3.5703125" style="46" hidden="1" customWidth="1" outlineLevel="1"/>
    <col min="70" max="70" width="8.5703125" style="46" customWidth="1" collapsed="1"/>
    <col min="71" max="72" width="8.5703125" style="46" customWidth="1"/>
    <col min="73" max="73" width="0.28515625" style="46" hidden="1" customWidth="1"/>
    <col min="74" max="74" width="0.140625" style="46" hidden="1" customWidth="1"/>
    <col min="75" max="75" width="1.140625" style="46" customWidth="1"/>
    <col min="76" max="76" width="7.7109375" style="47" customWidth="1"/>
    <col min="77" max="78" width="1.140625" style="47" customWidth="1"/>
    <col min="79" max="79" width="7.7109375" style="47" customWidth="1"/>
    <col min="80" max="81" width="1.140625" style="47" customWidth="1"/>
    <col min="82" max="82" width="7.7109375" style="47" customWidth="1"/>
    <col min="83" max="84" width="1.140625" style="47" customWidth="1"/>
    <col min="85" max="85" width="7.7109375" style="47" customWidth="1"/>
    <col min="86" max="86" width="1.140625" style="47" customWidth="1"/>
    <col min="87" max="87" width="0.85546875" style="47" customWidth="1"/>
    <col min="88" max="91" width="4.28515625" style="41" customWidth="1"/>
    <col min="92" max="92" width="6.85546875" style="41"/>
    <col min="93" max="93" width="8" style="41" bestFit="1" customWidth="1"/>
    <col min="94" max="16384" width="6.85546875" style="41"/>
  </cols>
  <sheetData>
    <row r="1" spans="1:96" ht="23.1" customHeight="1" x14ac:dyDescent="0.25"/>
    <row r="2" spans="1:96" ht="23.1" customHeight="1" x14ac:dyDescent="0.25">
      <c r="AP2" s="48"/>
      <c r="AQ2" s="48"/>
      <c r="AR2" s="48" t="e">
        <f>SUM(AR3:AR65435)</f>
        <v>#VALUE!</v>
      </c>
      <c r="AS2" s="48"/>
      <c r="AT2" s="48"/>
      <c r="AU2" s="48"/>
      <c r="BA2" s="48"/>
      <c r="BB2" s="48"/>
      <c r="BC2" s="48">
        <f>SUM(BC3:BC65435)</f>
        <v>24</v>
      </c>
      <c r="BD2" s="48"/>
      <c r="BE2" s="48"/>
      <c r="BF2" s="48"/>
      <c r="BG2" s="48"/>
      <c r="BH2" s="48"/>
      <c r="BI2" s="49"/>
      <c r="BJ2" s="49"/>
      <c r="BK2" s="48"/>
      <c r="BL2" s="172" t="s">
        <v>2</v>
      </c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50"/>
      <c r="CN2" s="50"/>
    </row>
    <row r="3" spans="1:96" ht="23.1" customHeight="1" x14ac:dyDescent="0.25">
      <c r="AP3" s="48"/>
      <c r="AQ3" s="48"/>
      <c r="AR3" s="48"/>
      <c r="AS3" s="48"/>
      <c r="AT3" s="48"/>
      <c r="AU3" s="48"/>
      <c r="BA3" s="48"/>
      <c r="BB3" s="48"/>
      <c r="BC3" s="48"/>
      <c r="BD3" s="48"/>
      <c r="BE3" s="48"/>
      <c r="BF3" s="48"/>
      <c r="BG3" s="48"/>
      <c r="BH3" s="48"/>
      <c r="BI3" s="49"/>
      <c r="BJ3" s="49"/>
      <c r="BK3" s="48"/>
      <c r="BL3" s="172" t="s">
        <v>3</v>
      </c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51"/>
      <c r="CN3" s="51"/>
    </row>
    <row r="4" spans="1:96" ht="23.1" customHeight="1" x14ac:dyDescent="0.25">
      <c r="AP4" s="48"/>
      <c r="AQ4" s="48"/>
      <c r="AR4" s="48"/>
      <c r="AS4" s="48"/>
      <c r="AT4" s="48"/>
      <c r="AU4" s="48"/>
      <c r="BA4" s="48"/>
      <c r="BB4" s="48"/>
      <c r="BC4" s="48"/>
      <c r="BD4" s="48"/>
      <c r="BE4" s="48"/>
      <c r="BF4" s="48"/>
      <c r="BG4" s="48"/>
      <c r="BH4" s="48"/>
      <c r="BI4" s="49"/>
      <c r="BJ4" s="49"/>
      <c r="BK4" s="48"/>
      <c r="BL4" s="173" t="s">
        <v>4</v>
      </c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51"/>
      <c r="CN4" s="51"/>
    </row>
    <row r="5" spans="1:96" ht="23.1" customHeight="1" x14ac:dyDescent="0.25">
      <c r="Z5" s="52"/>
      <c r="AP5" s="48"/>
      <c r="AQ5" s="48"/>
      <c r="AR5" s="48"/>
      <c r="AS5" s="48"/>
      <c r="AT5" s="48"/>
      <c r="AU5" s="48"/>
      <c r="BA5" s="48"/>
      <c r="BB5" s="48"/>
      <c r="BC5" s="48"/>
      <c r="BD5" s="48"/>
      <c r="BE5" s="48"/>
      <c r="BF5" s="48"/>
      <c r="BG5" s="48"/>
      <c r="BH5" s="48"/>
      <c r="BI5" s="49"/>
      <c r="BJ5" s="49"/>
      <c r="BK5" s="48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53"/>
      <c r="CN5" s="53"/>
    </row>
    <row r="6" spans="1:96" ht="23.1" customHeight="1" x14ac:dyDescent="0.25">
      <c r="Z6" s="52"/>
      <c r="BL6" s="214" t="str">
        <f>C7</f>
        <v>Мужчины. Подгруппа 1</v>
      </c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</row>
    <row r="7" spans="1:96" ht="23.1" customHeight="1" x14ac:dyDescent="0.25">
      <c r="A7" s="54">
        <v>1</v>
      </c>
      <c r="B7" s="55">
        <v>4</v>
      </c>
      <c r="C7" s="56" t="s">
        <v>90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>
        <v>1</v>
      </c>
      <c r="Z7" s="52"/>
      <c r="AR7" s="59" t="e">
        <f>IF(B8=0,0,(IF(B9=0,1,IF(B10=0,2,IF(B11=0,3,IF(B11&gt;0,4))))))</f>
        <v>#VALUE!</v>
      </c>
      <c r="BC7" s="59">
        <f>IF(BE7=15,3,IF(BE7&gt;15,4))</f>
        <v>4</v>
      </c>
      <c r="BE7" s="60">
        <f>SUM(BE8,BE10,BE12,BE14)</f>
        <v>18</v>
      </c>
      <c r="BF7" s="60">
        <f>SUM(BF8,BF10,BF12,BF14)</f>
        <v>7</v>
      </c>
      <c r="BK7" s="61"/>
      <c r="BL7" s="62" t="s">
        <v>91</v>
      </c>
      <c r="BM7" s="63" t="s">
        <v>9</v>
      </c>
      <c r="BN7" s="63" t="s">
        <v>92</v>
      </c>
      <c r="BO7" s="64" t="s">
        <v>93</v>
      </c>
      <c r="BP7" s="65" t="s">
        <v>94</v>
      </c>
      <c r="BQ7" s="215" t="s">
        <v>8</v>
      </c>
      <c r="BR7" s="215"/>
      <c r="BS7" s="215"/>
      <c r="BT7" s="215"/>
      <c r="BU7" s="216" t="s">
        <v>95</v>
      </c>
      <c r="BV7" s="216"/>
      <c r="BW7" s="217">
        <v>1</v>
      </c>
      <c r="BX7" s="217"/>
      <c r="BY7" s="217"/>
      <c r="BZ7" s="217">
        <v>2</v>
      </c>
      <c r="CA7" s="217"/>
      <c r="CB7" s="217"/>
      <c r="CC7" s="217">
        <v>3</v>
      </c>
      <c r="CD7" s="217"/>
      <c r="CE7" s="217"/>
      <c r="CF7" s="217">
        <v>4</v>
      </c>
      <c r="CG7" s="217"/>
      <c r="CH7" s="217"/>
      <c r="CI7" s="66"/>
      <c r="CJ7" s="67" t="s">
        <v>96</v>
      </c>
      <c r="CK7" s="67" t="s">
        <v>97</v>
      </c>
      <c r="CL7" s="67" t="s">
        <v>98</v>
      </c>
    </row>
    <row r="8" spans="1:96" ht="23.1" customHeight="1" x14ac:dyDescent="0.25">
      <c r="A8" s="68">
        <v>1</v>
      </c>
      <c r="B8" s="69" t="e">
        <v>#VALUE!</v>
      </c>
      <c r="C8" s="70">
        <v>1</v>
      </c>
      <c r="D8" s="70">
        <v>3</v>
      </c>
      <c r="E8" s="71">
        <v>8</v>
      </c>
      <c r="F8" s="72">
        <v>11</v>
      </c>
      <c r="G8" s="73">
        <v>11</v>
      </c>
      <c r="H8" s="74">
        <v>9</v>
      </c>
      <c r="I8" s="71">
        <v>11</v>
      </c>
      <c r="J8" s="72">
        <v>1</v>
      </c>
      <c r="K8" s="73">
        <v>11</v>
      </c>
      <c r="L8" s="74">
        <v>13</v>
      </c>
      <c r="M8" s="71">
        <v>11</v>
      </c>
      <c r="N8" s="72">
        <v>9</v>
      </c>
      <c r="O8" s="73"/>
      <c r="P8" s="74"/>
      <c r="Q8" s="71"/>
      <c r="R8" s="72"/>
      <c r="S8" s="75">
        <f t="shared" ref="S8:S13" si="0">IF(E8="wo",0,IF(F8="wo",1,IF(E8&gt;F8,1,0)))</f>
        <v>0</v>
      </c>
      <c r="T8" s="75">
        <f t="shared" ref="T8:T13" si="1">IF(E8="wo",1,IF(F8="wo",0,IF(F8&gt;E8,1,0)))</f>
        <v>1</v>
      </c>
      <c r="U8" s="75">
        <f t="shared" ref="U8:U13" si="2">IF(G8="wo",0,IF(H8="wo",1,IF(G8&gt;H8,1,0)))</f>
        <v>1</v>
      </c>
      <c r="V8" s="75">
        <f t="shared" ref="V8:V13" si="3">IF(G8="wo",1,IF(H8="wo",0,IF(H8&gt;G8,1,0)))</f>
        <v>0</v>
      </c>
      <c r="W8" s="75">
        <f t="shared" ref="W8:W13" si="4">IF(I8="wo",0,IF(J8="wo",1,IF(I8&gt;J8,1,0)))</f>
        <v>1</v>
      </c>
      <c r="X8" s="75">
        <f t="shared" ref="X8:X13" si="5">IF(I8="wo",1,IF(J8="wo",0,IF(J8&gt;I8,1,0)))</f>
        <v>0</v>
      </c>
      <c r="Y8" s="75">
        <f t="shared" ref="Y8:Y13" si="6">IF(K8="wo",0,IF(L8="wo",1,IF(K8&gt;L8,1,0)))</f>
        <v>0</v>
      </c>
      <c r="Z8" s="75">
        <f t="shared" ref="Z8:Z13" si="7">IF(K8="wo",1,IF(L8="wo",0,IF(L8&gt;K8,1,0)))</f>
        <v>1</v>
      </c>
      <c r="AA8" s="75">
        <f t="shared" ref="AA8:AA13" si="8">IF(M8="wo",0,IF(N8="wo",1,IF(M8&gt;N8,1,0)))</f>
        <v>1</v>
      </c>
      <c r="AB8" s="75">
        <f t="shared" ref="AB8:AB13" si="9">IF(M8="wo",1,IF(N8="wo",0,IF(N8&gt;M8,1,0)))</f>
        <v>0</v>
      </c>
      <c r="AC8" s="75">
        <f t="shared" ref="AC8:AC13" si="10">IF(O8="wo",0,IF(P8="wo",1,IF(O8&gt;P8,1,0)))</f>
        <v>0</v>
      </c>
      <c r="AD8" s="75">
        <f t="shared" ref="AD8:AD13" si="11">IF(O8="wo",1,IF(P8="wo",0,IF(P8&gt;O8,1,0)))</f>
        <v>0</v>
      </c>
      <c r="AE8" s="75">
        <f t="shared" ref="AE8:AE13" si="12">IF(Q8="wo",0,IF(R8="wo",1,IF(Q8&gt;R8,1,0)))</f>
        <v>0</v>
      </c>
      <c r="AF8" s="75">
        <f t="shared" ref="AF8:AF13" si="13">IF(Q8="wo",1,IF(R8="wo",0,IF(R8&gt;Q8,1,0)))</f>
        <v>0</v>
      </c>
      <c r="AG8" s="76">
        <f t="shared" ref="AG8:AH13" si="14">IF(E8="wo","wo",+S8+U8+W8+Y8+AA8+AC8+AE8)</f>
        <v>3</v>
      </c>
      <c r="AH8" s="76">
        <f t="shared" si="14"/>
        <v>2</v>
      </c>
      <c r="AI8" s="77">
        <f t="shared" ref="AI8:AI13" si="15">IF(E8="",0,IF(E8="wo",0,IF(F8="wo",2,IF(AG8=AH8,0,IF(AG8&gt;AH8,2,1)))))</f>
        <v>2</v>
      </c>
      <c r="AJ8" s="77">
        <f t="shared" ref="AJ8:AJ13" si="16">IF(F8="",0,IF(F8="wo",0,IF(E8="wo",2,IF(AH8=AG8,0,IF(AH8&gt;AG8,2,1)))))</f>
        <v>1</v>
      </c>
      <c r="AK8" s="78">
        <f t="shared" ref="AK8:AK13" si="17">IF(E8="","",IF(E8="wo",0,IF(F8="wo",0,IF(E8=F8,"ERROR",IF(E8&gt;F8,F8,-1*E8)))))</f>
        <v>-8</v>
      </c>
      <c r="AL8" s="78">
        <f t="shared" ref="AL8:AL13" si="18">IF(G8="","",IF(G8="wo",0,IF(H8="wo",0,IF(G8=H8,"ERROR",IF(G8&gt;H8,H8,-1*G8)))))</f>
        <v>9</v>
      </c>
      <c r="AM8" s="78">
        <f t="shared" ref="AM8:AM13" si="19">IF(I8="","",IF(I8="wo",0,IF(J8="wo",0,IF(I8=J8,"ERROR",IF(I8&gt;J8,J8,-1*I8)))))</f>
        <v>1</v>
      </c>
      <c r="AN8" s="78">
        <f t="shared" ref="AN8:AN13" si="20">IF(K8="","",IF(K8="wo",0,IF(L8="wo",0,IF(K8=L8,"ERROR",IF(K8&gt;L8,L8,-1*K8)))))</f>
        <v>-11</v>
      </c>
      <c r="AO8" s="78">
        <f t="shared" ref="AO8:AO13" si="21">IF(M8="","",IF(M8="wo",0,IF(N8="wo",0,IF(M8=N8,"ERROR",IF(M8&gt;N8,N8,-1*M8)))))</f>
        <v>9</v>
      </c>
      <c r="AP8" s="78" t="str">
        <f t="shared" ref="AP8:AP13" si="22">IF(O8="","",IF(O8="wo",0,IF(P8="wo",0,IF(O8=P8,"ERROR",IF(O8&gt;P8,P8,-1*O8)))))</f>
        <v/>
      </c>
      <c r="AQ8" s="78" t="str">
        <f t="shared" ref="AQ8:AQ13" si="23">IF(Q8="","",IF(Q8="wo",0,IF(R8="wo",0,IF(Q8=R8,"ERROR",IF(Q8&gt;R8,R8,-1*Q8)))))</f>
        <v/>
      </c>
      <c r="AR8" s="79" t="str">
        <f t="shared" ref="AR8:AR13" si="24">CONCATENATE(AG8," - ",AH8)</f>
        <v>3 - 2</v>
      </c>
      <c r="AS8" s="80" t="str">
        <f t="shared" ref="AS8:AS13" si="25">IF(E8="","",(IF(K8="",AK8&amp;","&amp;AL8&amp;","&amp;AM8,IF(M8="",AK8&amp;","&amp;AL8&amp;","&amp;AM8&amp;","&amp;AN8,IF(O8="",AK8&amp;","&amp;AL8&amp;","&amp;AM8&amp;","&amp;AN8&amp;","&amp;AO8,IF(Q8="",AK8&amp;","&amp;AL8&amp;","&amp;AM8&amp;","&amp;AN8&amp;","&amp;AO8&amp;","&amp;AP8,AK8&amp;","&amp;AL8&amp;","&amp;AM8&amp;","&amp;AN8&amp;","&amp;AO8&amp;","&amp;AP8&amp;","&amp;AQ8))))))</f>
        <v>-8,9,1,-11,9</v>
      </c>
      <c r="AT8" s="77">
        <f t="shared" ref="AT8:AT13" si="26">IF(F8="",0,IF(F8="wo",0,IF(E8="wo",2,IF(AH8=AG8,0,IF(AH8&gt;AG8,2,1)))))</f>
        <v>1</v>
      </c>
      <c r="AU8" s="77">
        <f t="shared" ref="AU8:AU13" si="27">IF(E8="",0,IF(E8="wo",0,IF(F8="wo",2,IF(AG8=AH8,0,IF(AG8&gt;AH8,2,1)))))</f>
        <v>2</v>
      </c>
      <c r="AV8" s="78">
        <f t="shared" ref="AV8:AV13" si="28">IF(F8="","",IF(F8="wo",0,IF(E8="wo",0,IF(F8=E8,"ERROR",IF(F8&gt;E8,E8,-1*F8)))))</f>
        <v>8</v>
      </c>
      <c r="AW8" s="78">
        <f t="shared" ref="AW8:AW13" si="29">IF(H8="","",IF(H8="wo",0,IF(G8="wo",0,IF(H8=G8,"ERROR",IF(H8&gt;G8,G8,-1*H8)))))</f>
        <v>-9</v>
      </c>
      <c r="AX8" s="78">
        <f t="shared" ref="AX8:AX13" si="30">IF(J8="","",IF(J8="wo",0,IF(I8="wo",0,IF(J8=I8,"ERROR",IF(J8&gt;I8,I8,-1*J8)))))</f>
        <v>-1</v>
      </c>
      <c r="AY8" s="78">
        <f t="shared" ref="AY8:AY13" si="31">IF(L8="","",IF(L8="wo",0,IF(K8="wo",0,IF(L8=K8,"ERROR",IF(L8&gt;K8,K8,-1*L8)))))</f>
        <v>11</v>
      </c>
      <c r="AZ8" s="78">
        <f t="shared" ref="AZ8:AZ13" si="32">IF(N8="","",IF(N8="wo",0,IF(M8="wo",0,IF(N8=M8,"ERROR",IF(N8&gt;M8,M8,-1*N8)))))</f>
        <v>-9</v>
      </c>
      <c r="BA8" s="78" t="str">
        <f t="shared" ref="BA8:BA13" si="33">IF(P8="","",IF(P8="wo",0,IF(O8="wo",0,IF(P8=O8,"ERROR",IF(P8&gt;O8,O8,-1*P8)))))</f>
        <v/>
      </c>
      <c r="BB8" s="78" t="str">
        <f t="shared" ref="BB8:BB13" si="34">IF(R8="","",IF(R8="wo",0,IF(Q8="wo",0,IF(R8=Q8,"ERROR",IF(R8&gt;Q8,Q8,-1*R8)))))</f>
        <v/>
      </c>
      <c r="BC8" s="79" t="str">
        <f t="shared" ref="BC8:BC13" si="35">CONCATENATE(AH8," - ",AG8)</f>
        <v>2 - 3</v>
      </c>
      <c r="BD8" s="80" t="str">
        <f t="shared" ref="BD8:BD13" si="36">IF(E8="","",(IF(K8="",AV8&amp;", "&amp;AW8&amp;", "&amp;AX8,IF(M8="",AV8&amp;","&amp;AW8&amp;","&amp;AX8&amp;","&amp;AY8,IF(O8="",AV8&amp;","&amp;AW8&amp;","&amp;AX8&amp;","&amp;AY8&amp;","&amp;AZ8,IF(Q8="",AV8&amp;","&amp;AW8&amp;","&amp;AX8&amp;","&amp;AY8&amp;","&amp;AZ8&amp;","&amp;BA8,AV8&amp;","&amp;AW8&amp;","&amp;AX8&amp;","&amp;AY8&amp;","&amp;AZ8&amp;","&amp;BA8&amp;","&amp;BB8))))))</f>
        <v>8,-9,-1,11,-9</v>
      </c>
      <c r="BE8" s="81">
        <f>SUMIF(C8:C15,1,AI8:AI15)+SUMIF(D8:D15,1,AJ8:AJ15)</f>
        <v>5</v>
      </c>
      <c r="BF8" s="81">
        <f>IF(BE8&lt;&gt;0,RANK(BE8,BE8:BE14),"")</f>
        <v>1</v>
      </c>
      <c r="BG8" s="82" t="e">
        <f>SUMIF(A8:A11,C8,B8:B11)</f>
        <v>#VALUE!</v>
      </c>
      <c r="BH8" s="83" t="e">
        <f>SUMIF(A8:A11,D8,B8:B11)</f>
        <v>#VALUE!</v>
      </c>
      <c r="BI8" s="44">
        <v>1</v>
      </c>
      <c r="BJ8" s="45">
        <f>1*A7</f>
        <v>1</v>
      </c>
      <c r="BK8" s="84">
        <v>1</v>
      </c>
      <c r="BL8" s="85" t="str">
        <f t="shared" ref="BL8:BL9" si="37">CONCATENATE(C8," ","-"," ",D8)</f>
        <v>1 - 3</v>
      </c>
      <c r="BM8" s="86">
        <v>44555</v>
      </c>
      <c r="BN8" s="87" t="s">
        <v>99</v>
      </c>
      <c r="BO8" s="88">
        <v>1</v>
      </c>
      <c r="BP8" s="210">
        <v>1</v>
      </c>
      <c r="BQ8" s="211" t="e">
        <f>B8</f>
        <v>#VALUE!</v>
      </c>
      <c r="BR8" s="221" t="s">
        <v>100</v>
      </c>
      <c r="BS8" s="221"/>
      <c r="BT8" s="221"/>
      <c r="BU8" s="89" t="e">
        <v>#VALUE!</v>
      </c>
      <c r="BV8" s="222" t="e">
        <v>#VALUE!</v>
      </c>
      <c r="BW8" s="223"/>
      <c r="BX8" s="206"/>
      <c r="BY8" s="224"/>
      <c r="BZ8" s="90"/>
      <c r="CA8" s="91">
        <f>IF(AG12&lt;AH12,AI12,IF(AH12&lt;AG12,AI12," "))</f>
        <v>1</v>
      </c>
      <c r="CB8" s="92"/>
      <c r="CC8" s="93"/>
      <c r="CD8" s="91">
        <f>IF(AG8&lt;AH8,AI8,IF(AH8&lt;AG8,AI8," "))</f>
        <v>2</v>
      </c>
      <c r="CE8" s="94"/>
      <c r="CF8" s="93"/>
      <c r="CG8" s="91">
        <f>IF(AG10&lt;AH10,AI10,IF(AH10&lt;AG10,AI10," "))</f>
        <v>2</v>
      </c>
      <c r="CH8" s="94"/>
      <c r="CI8" s="95"/>
      <c r="CJ8" s="200">
        <f>BE8</f>
        <v>5</v>
      </c>
      <c r="CK8" s="178" t="s">
        <v>101</v>
      </c>
      <c r="CL8" s="179">
        <v>1</v>
      </c>
      <c r="CO8" s="229"/>
      <c r="CP8" s="229"/>
      <c r="CQ8" s="229"/>
      <c r="CR8" s="42"/>
    </row>
    <row r="9" spans="1:96" ht="23.1" customHeight="1" x14ac:dyDescent="0.25">
      <c r="A9" s="68">
        <v>2</v>
      </c>
      <c r="B9" s="69" t="e">
        <v>#VALUE!</v>
      </c>
      <c r="C9" s="70">
        <v>2</v>
      </c>
      <c r="D9" s="70">
        <v>4</v>
      </c>
      <c r="E9" s="71">
        <v>11</v>
      </c>
      <c r="F9" s="72">
        <v>2</v>
      </c>
      <c r="G9" s="73">
        <v>5</v>
      </c>
      <c r="H9" s="74">
        <v>11</v>
      </c>
      <c r="I9" s="71">
        <v>8</v>
      </c>
      <c r="J9" s="72">
        <v>11</v>
      </c>
      <c r="K9" s="73">
        <v>16</v>
      </c>
      <c r="L9" s="74">
        <v>14</v>
      </c>
      <c r="M9" s="71">
        <v>11</v>
      </c>
      <c r="N9" s="72">
        <v>7</v>
      </c>
      <c r="O9" s="73"/>
      <c r="P9" s="74"/>
      <c r="Q9" s="71"/>
      <c r="R9" s="72"/>
      <c r="S9" s="75">
        <f t="shared" si="0"/>
        <v>1</v>
      </c>
      <c r="T9" s="75">
        <f t="shared" si="1"/>
        <v>0</v>
      </c>
      <c r="U9" s="75">
        <f t="shared" si="2"/>
        <v>0</v>
      </c>
      <c r="V9" s="75">
        <f t="shared" si="3"/>
        <v>1</v>
      </c>
      <c r="W9" s="75">
        <f t="shared" si="4"/>
        <v>0</v>
      </c>
      <c r="X9" s="75">
        <f t="shared" si="5"/>
        <v>1</v>
      </c>
      <c r="Y9" s="75">
        <f t="shared" si="6"/>
        <v>1</v>
      </c>
      <c r="Z9" s="75">
        <f t="shared" si="7"/>
        <v>0</v>
      </c>
      <c r="AA9" s="75">
        <f t="shared" si="8"/>
        <v>1</v>
      </c>
      <c r="AB9" s="75">
        <f t="shared" si="9"/>
        <v>0</v>
      </c>
      <c r="AC9" s="75">
        <f t="shared" si="10"/>
        <v>0</v>
      </c>
      <c r="AD9" s="75">
        <f t="shared" si="11"/>
        <v>0</v>
      </c>
      <c r="AE9" s="75">
        <f t="shared" si="12"/>
        <v>0</v>
      </c>
      <c r="AF9" s="75">
        <f t="shared" si="13"/>
        <v>0</v>
      </c>
      <c r="AG9" s="76">
        <f t="shared" si="14"/>
        <v>3</v>
      </c>
      <c r="AH9" s="76">
        <f t="shared" si="14"/>
        <v>2</v>
      </c>
      <c r="AI9" s="77">
        <f t="shared" si="15"/>
        <v>2</v>
      </c>
      <c r="AJ9" s="77">
        <f t="shared" si="16"/>
        <v>1</v>
      </c>
      <c r="AK9" s="78">
        <f t="shared" si="17"/>
        <v>2</v>
      </c>
      <c r="AL9" s="78">
        <f t="shared" si="18"/>
        <v>-5</v>
      </c>
      <c r="AM9" s="78">
        <f t="shared" si="19"/>
        <v>-8</v>
      </c>
      <c r="AN9" s="78">
        <f t="shared" si="20"/>
        <v>14</v>
      </c>
      <c r="AO9" s="78">
        <f t="shared" si="21"/>
        <v>7</v>
      </c>
      <c r="AP9" s="78" t="str">
        <f t="shared" si="22"/>
        <v/>
      </c>
      <c r="AQ9" s="78" t="str">
        <f t="shared" si="23"/>
        <v/>
      </c>
      <c r="AR9" s="79" t="str">
        <f t="shared" si="24"/>
        <v>3 - 2</v>
      </c>
      <c r="AS9" s="80" t="str">
        <f t="shared" si="25"/>
        <v>2,-5,-8,14,7</v>
      </c>
      <c r="AT9" s="77">
        <f t="shared" si="26"/>
        <v>1</v>
      </c>
      <c r="AU9" s="77">
        <f t="shared" si="27"/>
        <v>2</v>
      </c>
      <c r="AV9" s="78">
        <f t="shared" si="28"/>
        <v>-2</v>
      </c>
      <c r="AW9" s="78">
        <f t="shared" si="29"/>
        <v>5</v>
      </c>
      <c r="AX9" s="78">
        <f t="shared" si="30"/>
        <v>8</v>
      </c>
      <c r="AY9" s="78">
        <f t="shared" si="31"/>
        <v>-14</v>
      </c>
      <c r="AZ9" s="78">
        <f t="shared" si="32"/>
        <v>-7</v>
      </c>
      <c r="BA9" s="78" t="str">
        <f t="shared" si="33"/>
        <v/>
      </c>
      <c r="BB9" s="78" t="str">
        <f t="shared" si="34"/>
        <v/>
      </c>
      <c r="BC9" s="79" t="str">
        <f t="shared" si="35"/>
        <v>2 - 3</v>
      </c>
      <c r="BD9" s="80" t="str">
        <f t="shared" si="36"/>
        <v>-2,5,8,-14,-7</v>
      </c>
      <c r="BE9" s="96"/>
      <c r="BF9" s="96"/>
      <c r="BG9" s="82" t="e">
        <f>SUMIF(A8:A11,C9,B8:B11)</f>
        <v>#VALUE!</v>
      </c>
      <c r="BH9" s="83" t="e">
        <f>SUMIF(A8:A11,D9,B8:B11)</f>
        <v>#VALUE!</v>
      </c>
      <c r="BI9" s="44">
        <v>1</v>
      </c>
      <c r="BJ9" s="45">
        <f>1+BJ8</f>
        <v>2</v>
      </c>
      <c r="BK9" s="84">
        <v>1</v>
      </c>
      <c r="BL9" s="85" t="str">
        <f t="shared" si="37"/>
        <v>2 - 4</v>
      </c>
      <c r="BM9" s="86">
        <v>44555</v>
      </c>
      <c r="BN9" s="87" t="s">
        <v>99</v>
      </c>
      <c r="BO9" s="88">
        <v>2</v>
      </c>
      <c r="BP9" s="210"/>
      <c r="BQ9" s="203"/>
      <c r="BR9" s="221" t="s">
        <v>102</v>
      </c>
      <c r="BS9" s="221"/>
      <c r="BT9" s="221"/>
      <c r="BU9" s="97" t="e">
        <v>#VALUE!</v>
      </c>
      <c r="BV9" s="207"/>
      <c r="BW9" s="197"/>
      <c r="BX9" s="198"/>
      <c r="BY9" s="199"/>
      <c r="BZ9" s="202" t="str">
        <f>IF(AI12&lt;AJ12,AR12,IF(AJ12&lt;AI12,AS12," "))</f>
        <v>2 - 3</v>
      </c>
      <c r="CA9" s="202"/>
      <c r="CB9" s="202"/>
      <c r="CC9" s="183" t="str">
        <f>IF(AI8&lt;AJ8,AR8,IF(AJ8&lt;AI8,AS8," "))</f>
        <v>-8,9,1,-11,9</v>
      </c>
      <c r="CD9" s="184"/>
      <c r="CE9" s="185"/>
      <c r="CF9" s="183" t="str">
        <f>IF(AI10&lt;AJ10,AR10,IF(AJ10&lt;AI10,AS10," "))</f>
        <v>-10,11,3,9</v>
      </c>
      <c r="CG9" s="184"/>
      <c r="CH9" s="185"/>
      <c r="CI9" s="98"/>
      <c r="CJ9" s="200"/>
      <c r="CK9" s="178"/>
      <c r="CL9" s="179"/>
      <c r="CO9" s="229"/>
      <c r="CP9" s="229"/>
      <c r="CQ9" s="229"/>
      <c r="CR9" s="42"/>
    </row>
    <row r="10" spans="1:96" ht="23.1" customHeight="1" x14ac:dyDescent="0.25">
      <c r="A10" s="68">
        <v>3</v>
      </c>
      <c r="B10" s="69" t="e">
        <v>#VALUE!</v>
      </c>
      <c r="C10" s="70">
        <v>1</v>
      </c>
      <c r="D10" s="70">
        <v>4</v>
      </c>
      <c r="E10" s="71">
        <v>10</v>
      </c>
      <c r="F10" s="72">
        <v>12</v>
      </c>
      <c r="G10" s="73">
        <v>13</v>
      </c>
      <c r="H10" s="74">
        <v>11</v>
      </c>
      <c r="I10" s="71">
        <v>11</v>
      </c>
      <c r="J10" s="72">
        <v>3</v>
      </c>
      <c r="K10" s="73">
        <v>11</v>
      </c>
      <c r="L10" s="74">
        <v>9</v>
      </c>
      <c r="M10" s="71"/>
      <c r="N10" s="72"/>
      <c r="O10" s="73"/>
      <c r="P10" s="74"/>
      <c r="Q10" s="71"/>
      <c r="R10" s="72"/>
      <c r="S10" s="75">
        <f t="shared" si="0"/>
        <v>0</v>
      </c>
      <c r="T10" s="75">
        <f t="shared" si="1"/>
        <v>1</v>
      </c>
      <c r="U10" s="75">
        <f t="shared" si="2"/>
        <v>1</v>
      </c>
      <c r="V10" s="75">
        <f t="shared" si="3"/>
        <v>0</v>
      </c>
      <c r="W10" s="75">
        <f t="shared" si="4"/>
        <v>1</v>
      </c>
      <c r="X10" s="75">
        <f t="shared" si="5"/>
        <v>0</v>
      </c>
      <c r="Y10" s="75">
        <f t="shared" si="6"/>
        <v>1</v>
      </c>
      <c r="Z10" s="75">
        <f t="shared" si="7"/>
        <v>0</v>
      </c>
      <c r="AA10" s="75">
        <f t="shared" si="8"/>
        <v>0</v>
      </c>
      <c r="AB10" s="75">
        <f t="shared" si="9"/>
        <v>0</v>
      </c>
      <c r="AC10" s="75">
        <f t="shared" si="10"/>
        <v>0</v>
      </c>
      <c r="AD10" s="75">
        <f t="shared" si="11"/>
        <v>0</v>
      </c>
      <c r="AE10" s="75">
        <f t="shared" si="12"/>
        <v>0</v>
      </c>
      <c r="AF10" s="75">
        <f t="shared" si="13"/>
        <v>0</v>
      </c>
      <c r="AG10" s="76">
        <f t="shared" si="14"/>
        <v>3</v>
      </c>
      <c r="AH10" s="76">
        <f t="shared" si="14"/>
        <v>1</v>
      </c>
      <c r="AI10" s="77">
        <f t="shared" si="15"/>
        <v>2</v>
      </c>
      <c r="AJ10" s="77">
        <f t="shared" si="16"/>
        <v>1</v>
      </c>
      <c r="AK10" s="78">
        <f t="shared" si="17"/>
        <v>-10</v>
      </c>
      <c r="AL10" s="78">
        <f t="shared" si="18"/>
        <v>11</v>
      </c>
      <c r="AM10" s="78">
        <f t="shared" si="19"/>
        <v>3</v>
      </c>
      <c r="AN10" s="78">
        <f t="shared" si="20"/>
        <v>9</v>
      </c>
      <c r="AO10" s="78" t="str">
        <f t="shared" si="21"/>
        <v/>
      </c>
      <c r="AP10" s="78" t="str">
        <f t="shared" si="22"/>
        <v/>
      </c>
      <c r="AQ10" s="78" t="str">
        <f t="shared" si="23"/>
        <v/>
      </c>
      <c r="AR10" s="79" t="str">
        <f t="shared" si="24"/>
        <v>3 - 1</v>
      </c>
      <c r="AS10" s="80" t="str">
        <f t="shared" si="25"/>
        <v>-10,11,3,9</v>
      </c>
      <c r="AT10" s="77">
        <f t="shared" si="26"/>
        <v>1</v>
      </c>
      <c r="AU10" s="77">
        <f t="shared" si="27"/>
        <v>2</v>
      </c>
      <c r="AV10" s="78">
        <f t="shared" si="28"/>
        <v>10</v>
      </c>
      <c r="AW10" s="78">
        <f t="shared" si="29"/>
        <v>-11</v>
      </c>
      <c r="AX10" s="78">
        <f t="shared" si="30"/>
        <v>-3</v>
      </c>
      <c r="AY10" s="78">
        <f t="shared" si="31"/>
        <v>-9</v>
      </c>
      <c r="AZ10" s="78" t="str">
        <f t="shared" si="32"/>
        <v/>
      </c>
      <c r="BA10" s="78" t="str">
        <f t="shared" si="33"/>
        <v/>
      </c>
      <c r="BB10" s="78" t="str">
        <f t="shared" si="34"/>
        <v/>
      </c>
      <c r="BC10" s="79" t="str">
        <f t="shared" si="35"/>
        <v>1 - 3</v>
      </c>
      <c r="BD10" s="80" t="str">
        <f t="shared" si="36"/>
        <v>10,-11,-3,-9</v>
      </c>
      <c r="BE10" s="81">
        <f>SUMIF(C8:C15,2,AI8:AI15)+SUMIF(D8:D15,2,AJ8:AJ15)</f>
        <v>5</v>
      </c>
      <c r="BF10" s="81">
        <f>IF(BE10&lt;&gt;0,RANK(BE10,BE8:BE14),"")</f>
        <v>1</v>
      </c>
      <c r="BG10" s="82" t="e">
        <f>SUMIF(A8:A11,C10,B8:B11)</f>
        <v>#VALUE!</v>
      </c>
      <c r="BH10" s="83" t="e">
        <f>SUMIF(A8:A11,D10,B8:B11)</f>
        <v>#VALUE!</v>
      </c>
      <c r="BI10" s="44">
        <v>1</v>
      </c>
      <c r="BJ10" s="45">
        <f>1+BJ9</f>
        <v>3</v>
      </c>
      <c r="BK10" s="84">
        <v>2</v>
      </c>
      <c r="BL10" s="99" t="s">
        <v>103</v>
      </c>
      <c r="BM10" s="86">
        <v>44555</v>
      </c>
      <c r="BN10" s="100" t="s">
        <v>104</v>
      </c>
      <c r="BO10" s="101">
        <v>3</v>
      </c>
      <c r="BP10" s="186">
        <v>2</v>
      </c>
      <c r="BQ10" s="187" t="e">
        <f>B9</f>
        <v>#VALUE!</v>
      </c>
      <c r="BR10" s="189" t="s">
        <v>105</v>
      </c>
      <c r="BS10" s="190"/>
      <c r="BT10" s="191"/>
      <c r="BU10" s="102" t="e">
        <v>#VALUE!</v>
      </c>
      <c r="BV10" s="204" t="e">
        <v>#VALUE!</v>
      </c>
      <c r="BW10" s="103"/>
      <c r="BX10" s="91">
        <f>IF(AG12&lt;AH12,AT12,IF(AH12&lt;AG12,AT12," "))</f>
        <v>2</v>
      </c>
      <c r="BY10" s="92"/>
      <c r="BZ10" s="194"/>
      <c r="CA10" s="195"/>
      <c r="CB10" s="196"/>
      <c r="CC10" s="92"/>
      <c r="CD10" s="91">
        <f>IF(AG11&lt;AH11,AI11,IF(AH11&lt;AG11,AI11," "))</f>
        <v>1</v>
      </c>
      <c r="CE10" s="92"/>
      <c r="CF10" s="104"/>
      <c r="CG10" s="105">
        <f>IF(AG9&lt;AH9,AI9,IF(AH9&lt;AG9,AI9," "))</f>
        <v>2</v>
      </c>
      <c r="CH10" s="106"/>
      <c r="CI10" s="95"/>
      <c r="CJ10" s="200">
        <f>BE10</f>
        <v>5</v>
      </c>
      <c r="CK10" s="178" t="s">
        <v>106</v>
      </c>
      <c r="CL10" s="179">
        <v>2</v>
      </c>
      <c r="CO10" s="229"/>
      <c r="CP10" s="229"/>
      <c r="CQ10" s="229"/>
      <c r="CR10" s="42"/>
    </row>
    <row r="11" spans="1:96" ht="23.1" customHeight="1" x14ac:dyDescent="0.25">
      <c r="A11" s="68">
        <v>4</v>
      </c>
      <c r="B11" s="69" t="e">
        <v>#VALUE!</v>
      </c>
      <c r="C11" s="70">
        <v>2</v>
      </c>
      <c r="D11" s="70">
        <v>3</v>
      </c>
      <c r="E11" s="71">
        <v>9</v>
      </c>
      <c r="F11" s="72">
        <v>11</v>
      </c>
      <c r="G11" s="74">
        <v>8</v>
      </c>
      <c r="H11" s="74">
        <v>11</v>
      </c>
      <c r="I11" s="71">
        <v>11</v>
      </c>
      <c r="J11" s="72">
        <v>5</v>
      </c>
      <c r="K11" s="73">
        <v>11</v>
      </c>
      <c r="L11" s="74">
        <v>5</v>
      </c>
      <c r="M11" s="71">
        <v>9</v>
      </c>
      <c r="N11" s="72">
        <v>11</v>
      </c>
      <c r="O11" s="73"/>
      <c r="P11" s="74"/>
      <c r="Q11" s="71"/>
      <c r="R11" s="72"/>
      <c r="S11" s="75">
        <f t="shared" si="0"/>
        <v>0</v>
      </c>
      <c r="T11" s="75">
        <f t="shared" si="1"/>
        <v>1</v>
      </c>
      <c r="U11" s="75">
        <f t="shared" si="2"/>
        <v>0</v>
      </c>
      <c r="V11" s="75">
        <f t="shared" si="3"/>
        <v>1</v>
      </c>
      <c r="W11" s="75">
        <f t="shared" si="4"/>
        <v>1</v>
      </c>
      <c r="X11" s="75">
        <f t="shared" si="5"/>
        <v>0</v>
      </c>
      <c r="Y11" s="75">
        <f t="shared" si="6"/>
        <v>1</v>
      </c>
      <c r="Z11" s="75">
        <f t="shared" si="7"/>
        <v>0</v>
      </c>
      <c r="AA11" s="75">
        <f t="shared" si="8"/>
        <v>0</v>
      </c>
      <c r="AB11" s="75">
        <f t="shared" si="9"/>
        <v>1</v>
      </c>
      <c r="AC11" s="75">
        <f t="shared" si="10"/>
        <v>0</v>
      </c>
      <c r="AD11" s="75">
        <f t="shared" si="11"/>
        <v>0</v>
      </c>
      <c r="AE11" s="75">
        <f t="shared" si="12"/>
        <v>0</v>
      </c>
      <c r="AF11" s="75">
        <f t="shared" si="13"/>
        <v>0</v>
      </c>
      <c r="AG11" s="76">
        <f t="shared" si="14"/>
        <v>2</v>
      </c>
      <c r="AH11" s="76">
        <f t="shared" si="14"/>
        <v>3</v>
      </c>
      <c r="AI11" s="77">
        <f t="shared" si="15"/>
        <v>1</v>
      </c>
      <c r="AJ11" s="77">
        <f t="shared" si="16"/>
        <v>2</v>
      </c>
      <c r="AK11" s="78">
        <f t="shared" si="17"/>
        <v>-9</v>
      </c>
      <c r="AL11" s="78">
        <f t="shared" si="18"/>
        <v>-8</v>
      </c>
      <c r="AM11" s="78">
        <f t="shared" si="19"/>
        <v>5</v>
      </c>
      <c r="AN11" s="78">
        <f t="shared" si="20"/>
        <v>5</v>
      </c>
      <c r="AO11" s="78">
        <f t="shared" si="21"/>
        <v>-9</v>
      </c>
      <c r="AP11" s="78" t="str">
        <f t="shared" si="22"/>
        <v/>
      </c>
      <c r="AQ11" s="78" t="str">
        <f t="shared" si="23"/>
        <v/>
      </c>
      <c r="AR11" s="79" t="str">
        <f t="shared" si="24"/>
        <v>2 - 3</v>
      </c>
      <c r="AS11" s="80" t="str">
        <f t="shared" si="25"/>
        <v>-9,-8,5,5,-9</v>
      </c>
      <c r="AT11" s="77">
        <f t="shared" si="26"/>
        <v>2</v>
      </c>
      <c r="AU11" s="77">
        <f t="shared" si="27"/>
        <v>1</v>
      </c>
      <c r="AV11" s="78">
        <f t="shared" si="28"/>
        <v>9</v>
      </c>
      <c r="AW11" s="78">
        <f t="shared" si="29"/>
        <v>8</v>
      </c>
      <c r="AX11" s="78">
        <f t="shared" si="30"/>
        <v>-5</v>
      </c>
      <c r="AY11" s="78">
        <f t="shared" si="31"/>
        <v>-5</v>
      </c>
      <c r="AZ11" s="78">
        <f t="shared" si="32"/>
        <v>9</v>
      </c>
      <c r="BA11" s="78" t="str">
        <f t="shared" si="33"/>
        <v/>
      </c>
      <c r="BB11" s="78" t="str">
        <f t="shared" si="34"/>
        <v/>
      </c>
      <c r="BC11" s="79" t="str">
        <f t="shared" si="35"/>
        <v>3 - 2</v>
      </c>
      <c r="BD11" s="80" t="str">
        <f t="shared" si="36"/>
        <v>9,8,-5,-5,9</v>
      </c>
      <c r="BE11" s="96"/>
      <c r="BF11" s="96"/>
      <c r="BG11" s="82" t="e">
        <f>SUMIF(A8:A11,C11,B8:B11)</f>
        <v>#VALUE!</v>
      </c>
      <c r="BH11" s="83" t="e">
        <f>SUMIF(A8:A11,D11,B8:B11)</f>
        <v>#VALUE!</v>
      </c>
      <c r="BI11" s="44">
        <v>1</v>
      </c>
      <c r="BJ11" s="45">
        <f>1+BJ10</f>
        <v>4</v>
      </c>
      <c r="BK11" s="84">
        <v>2</v>
      </c>
      <c r="BL11" s="99" t="s">
        <v>107</v>
      </c>
      <c r="BM11" s="86">
        <v>44555</v>
      </c>
      <c r="BN11" s="100" t="s">
        <v>104</v>
      </c>
      <c r="BO11" s="101">
        <v>4</v>
      </c>
      <c r="BP11" s="186"/>
      <c r="BQ11" s="203"/>
      <c r="BR11" s="180" t="s">
        <v>108</v>
      </c>
      <c r="BS11" s="181"/>
      <c r="BT11" s="182"/>
      <c r="BU11" s="97" t="e">
        <v>#VALUE!</v>
      </c>
      <c r="BV11" s="205"/>
      <c r="BW11" s="201" t="str">
        <f>IF(AI12&gt;AJ12,BC12,IF(AJ12&gt;AI12,BD12," "))</f>
        <v>-5,7,13,-9,8</v>
      </c>
      <c r="BX11" s="202"/>
      <c r="BY11" s="202"/>
      <c r="BZ11" s="197"/>
      <c r="CA11" s="198"/>
      <c r="CB11" s="199"/>
      <c r="CC11" s="202" t="str">
        <f>IF(AI11&lt;AJ11,AR11,IF(AJ11&lt;AI11,AS11," "))</f>
        <v>2 - 3</v>
      </c>
      <c r="CD11" s="202"/>
      <c r="CE11" s="202"/>
      <c r="CF11" s="183" t="str">
        <f>IF(AI9&lt;AJ9,AR9,IF(AJ9&lt;AI9,AS9," "))</f>
        <v>2,-5,-8,14,7</v>
      </c>
      <c r="CG11" s="184"/>
      <c r="CH11" s="185"/>
      <c r="CI11" s="98"/>
      <c r="CJ11" s="200"/>
      <c r="CK11" s="178"/>
      <c r="CL11" s="179"/>
      <c r="CO11" s="229"/>
      <c r="CP11" s="229"/>
      <c r="CQ11" s="229"/>
      <c r="CR11" s="42"/>
    </row>
    <row r="12" spans="1:96" ht="23.1" customHeight="1" x14ac:dyDescent="0.25">
      <c r="A12" s="68">
        <v>5</v>
      </c>
      <c r="B12" s="107"/>
      <c r="C12" s="70">
        <v>1</v>
      </c>
      <c r="D12" s="70">
        <v>2</v>
      </c>
      <c r="E12" s="71">
        <v>11</v>
      </c>
      <c r="F12" s="72">
        <v>5</v>
      </c>
      <c r="G12" s="73">
        <v>7</v>
      </c>
      <c r="H12" s="74">
        <v>11</v>
      </c>
      <c r="I12" s="71">
        <v>13</v>
      </c>
      <c r="J12" s="72">
        <v>15</v>
      </c>
      <c r="K12" s="73">
        <v>11</v>
      </c>
      <c r="L12" s="74">
        <v>9</v>
      </c>
      <c r="M12" s="71">
        <v>8</v>
      </c>
      <c r="N12" s="72">
        <v>11</v>
      </c>
      <c r="O12" s="73"/>
      <c r="P12" s="74"/>
      <c r="Q12" s="71"/>
      <c r="R12" s="72"/>
      <c r="S12" s="75">
        <f t="shared" si="0"/>
        <v>1</v>
      </c>
      <c r="T12" s="75">
        <f t="shared" si="1"/>
        <v>0</v>
      </c>
      <c r="U12" s="75">
        <f t="shared" si="2"/>
        <v>0</v>
      </c>
      <c r="V12" s="75">
        <f t="shared" si="3"/>
        <v>1</v>
      </c>
      <c r="W12" s="75">
        <f t="shared" si="4"/>
        <v>0</v>
      </c>
      <c r="X12" s="75">
        <f t="shared" si="5"/>
        <v>1</v>
      </c>
      <c r="Y12" s="75">
        <f t="shared" si="6"/>
        <v>1</v>
      </c>
      <c r="Z12" s="75">
        <f t="shared" si="7"/>
        <v>0</v>
      </c>
      <c r="AA12" s="75">
        <f t="shared" si="8"/>
        <v>0</v>
      </c>
      <c r="AB12" s="75">
        <f t="shared" si="9"/>
        <v>1</v>
      </c>
      <c r="AC12" s="75">
        <f t="shared" si="10"/>
        <v>0</v>
      </c>
      <c r="AD12" s="75">
        <f t="shared" si="11"/>
        <v>0</v>
      </c>
      <c r="AE12" s="75">
        <f t="shared" si="12"/>
        <v>0</v>
      </c>
      <c r="AF12" s="75">
        <f t="shared" si="13"/>
        <v>0</v>
      </c>
      <c r="AG12" s="76">
        <f t="shared" si="14"/>
        <v>2</v>
      </c>
      <c r="AH12" s="76">
        <f t="shared" si="14"/>
        <v>3</v>
      </c>
      <c r="AI12" s="77">
        <f t="shared" si="15"/>
        <v>1</v>
      </c>
      <c r="AJ12" s="77">
        <f t="shared" si="16"/>
        <v>2</v>
      </c>
      <c r="AK12" s="78">
        <f t="shared" si="17"/>
        <v>5</v>
      </c>
      <c r="AL12" s="78">
        <f t="shared" si="18"/>
        <v>-7</v>
      </c>
      <c r="AM12" s="78">
        <f t="shared" si="19"/>
        <v>-13</v>
      </c>
      <c r="AN12" s="78">
        <f t="shared" si="20"/>
        <v>9</v>
      </c>
      <c r="AO12" s="78">
        <f t="shared" si="21"/>
        <v>-8</v>
      </c>
      <c r="AP12" s="78" t="str">
        <f t="shared" si="22"/>
        <v/>
      </c>
      <c r="AQ12" s="78" t="str">
        <f t="shared" si="23"/>
        <v/>
      </c>
      <c r="AR12" s="79" t="str">
        <f t="shared" si="24"/>
        <v>2 - 3</v>
      </c>
      <c r="AS12" s="80" t="str">
        <f t="shared" si="25"/>
        <v>5,-7,-13,9,-8</v>
      </c>
      <c r="AT12" s="77">
        <f t="shared" si="26"/>
        <v>2</v>
      </c>
      <c r="AU12" s="77">
        <f t="shared" si="27"/>
        <v>1</v>
      </c>
      <c r="AV12" s="78">
        <f t="shared" si="28"/>
        <v>-5</v>
      </c>
      <c r="AW12" s="78">
        <f t="shared" si="29"/>
        <v>7</v>
      </c>
      <c r="AX12" s="78">
        <f t="shared" si="30"/>
        <v>13</v>
      </c>
      <c r="AY12" s="78">
        <f t="shared" si="31"/>
        <v>-9</v>
      </c>
      <c r="AZ12" s="78">
        <f t="shared" si="32"/>
        <v>8</v>
      </c>
      <c r="BA12" s="78" t="str">
        <f t="shared" si="33"/>
        <v/>
      </c>
      <c r="BB12" s="78" t="str">
        <f t="shared" si="34"/>
        <v/>
      </c>
      <c r="BC12" s="79" t="str">
        <f t="shared" si="35"/>
        <v>3 - 2</v>
      </c>
      <c r="BD12" s="80" t="str">
        <f t="shared" si="36"/>
        <v>-5,7,13,-9,8</v>
      </c>
      <c r="BE12" s="81">
        <f>SUMIF(C8:C15,3,AI8:AI15)+SUMIF(D8:D15,3,AJ8:AJ15)</f>
        <v>5</v>
      </c>
      <c r="BF12" s="81">
        <f>IF(BE12&lt;&gt;0,RANK(BE12,BE8:BE14),"")</f>
        <v>1</v>
      </c>
      <c r="BG12" s="82" t="e">
        <f>SUMIF(A8:A11,C12,B8:B11)</f>
        <v>#VALUE!</v>
      </c>
      <c r="BH12" s="83" t="e">
        <f>SUMIF(A8:A11,D12,B8:B11)</f>
        <v>#VALUE!</v>
      </c>
      <c r="BI12" s="44">
        <v>1</v>
      </c>
      <c r="BJ12" s="45">
        <f>1+BJ11</f>
        <v>5</v>
      </c>
      <c r="BK12" s="84">
        <v>3</v>
      </c>
      <c r="BL12" s="108" t="s">
        <v>109</v>
      </c>
      <c r="BM12" s="86">
        <v>44555</v>
      </c>
      <c r="BN12" s="109" t="s">
        <v>110</v>
      </c>
      <c r="BO12" s="88">
        <v>1</v>
      </c>
      <c r="BP12" s="186">
        <v>3</v>
      </c>
      <c r="BQ12" s="187" t="e">
        <f>B10</f>
        <v>#VALUE!</v>
      </c>
      <c r="BR12" s="221" t="s">
        <v>111</v>
      </c>
      <c r="BS12" s="221"/>
      <c r="BT12" s="221"/>
      <c r="BU12" s="102" t="e">
        <v>#VALUE!</v>
      </c>
      <c r="BV12" s="192" t="e">
        <v>#VALUE!</v>
      </c>
      <c r="BW12" s="110"/>
      <c r="BX12" s="105">
        <f>IF(AG8&lt;AH8,AT8,IF(AH8&lt;AG8,AT8," "))</f>
        <v>1</v>
      </c>
      <c r="BY12" s="106"/>
      <c r="BZ12" s="92"/>
      <c r="CA12" s="91">
        <f>IF(AG11&lt;AH11,AT11,IF(AH11&lt;AG11,AT11," "))</f>
        <v>2</v>
      </c>
      <c r="CB12" s="92"/>
      <c r="CC12" s="194"/>
      <c r="CD12" s="195"/>
      <c r="CE12" s="196"/>
      <c r="CF12" s="104"/>
      <c r="CG12" s="105">
        <f>IF(AG13&lt;AH13,AI13,IF(AH13&lt;AG13,AI13," "))</f>
        <v>2</v>
      </c>
      <c r="CH12" s="106"/>
      <c r="CI12" s="95"/>
      <c r="CJ12" s="200">
        <f>BE12</f>
        <v>5</v>
      </c>
      <c r="CK12" s="178" t="s">
        <v>112</v>
      </c>
      <c r="CL12" s="179">
        <v>3</v>
      </c>
    </row>
    <row r="13" spans="1:96" ht="23.1" customHeight="1" x14ac:dyDescent="0.25">
      <c r="A13" s="68">
        <v>6</v>
      </c>
      <c r="C13" s="70">
        <v>3</v>
      </c>
      <c r="D13" s="70">
        <v>4</v>
      </c>
      <c r="E13" s="71">
        <v>13</v>
      </c>
      <c r="F13" s="72">
        <v>11</v>
      </c>
      <c r="G13" s="73">
        <v>6</v>
      </c>
      <c r="H13" s="74">
        <v>11</v>
      </c>
      <c r="I13" s="71">
        <v>6</v>
      </c>
      <c r="J13" s="72">
        <v>11</v>
      </c>
      <c r="K13" s="73">
        <v>11</v>
      </c>
      <c r="L13" s="74">
        <v>5</v>
      </c>
      <c r="M13" s="71">
        <v>11</v>
      </c>
      <c r="N13" s="72">
        <v>9</v>
      </c>
      <c r="O13" s="73"/>
      <c r="P13" s="74"/>
      <c r="Q13" s="71"/>
      <c r="R13" s="72"/>
      <c r="S13" s="75">
        <f t="shared" si="0"/>
        <v>1</v>
      </c>
      <c r="T13" s="75">
        <f t="shared" si="1"/>
        <v>0</v>
      </c>
      <c r="U13" s="75">
        <f t="shared" si="2"/>
        <v>0</v>
      </c>
      <c r="V13" s="75">
        <f t="shared" si="3"/>
        <v>1</v>
      </c>
      <c r="W13" s="75">
        <f t="shared" si="4"/>
        <v>0</v>
      </c>
      <c r="X13" s="75">
        <f t="shared" si="5"/>
        <v>1</v>
      </c>
      <c r="Y13" s="75">
        <f t="shared" si="6"/>
        <v>1</v>
      </c>
      <c r="Z13" s="75">
        <f t="shared" si="7"/>
        <v>0</v>
      </c>
      <c r="AA13" s="75">
        <f t="shared" si="8"/>
        <v>1</v>
      </c>
      <c r="AB13" s="75">
        <f t="shared" si="9"/>
        <v>0</v>
      </c>
      <c r="AC13" s="75">
        <f t="shared" si="10"/>
        <v>0</v>
      </c>
      <c r="AD13" s="75">
        <f t="shared" si="11"/>
        <v>0</v>
      </c>
      <c r="AE13" s="75">
        <f t="shared" si="12"/>
        <v>0</v>
      </c>
      <c r="AF13" s="75">
        <f t="shared" si="13"/>
        <v>0</v>
      </c>
      <c r="AG13" s="76">
        <f t="shared" si="14"/>
        <v>3</v>
      </c>
      <c r="AH13" s="76">
        <f t="shared" si="14"/>
        <v>2</v>
      </c>
      <c r="AI13" s="77">
        <f t="shared" si="15"/>
        <v>2</v>
      </c>
      <c r="AJ13" s="77">
        <f t="shared" si="16"/>
        <v>1</v>
      </c>
      <c r="AK13" s="78">
        <f t="shared" si="17"/>
        <v>11</v>
      </c>
      <c r="AL13" s="78">
        <f t="shared" si="18"/>
        <v>-6</v>
      </c>
      <c r="AM13" s="78">
        <f t="shared" si="19"/>
        <v>-6</v>
      </c>
      <c r="AN13" s="78">
        <f t="shared" si="20"/>
        <v>5</v>
      </c>
      <c r="AO13" s="78">
        <f t="shared" si="21"/>
        <v>9</v>
      </c>
      <c r="AP13" s="78" t="str">
        <f t="shared" si="22"/>
        <v/>
      </c>
      <c r="AQ13" s="78" t="str">
        <f t="shared" si="23"/>
        <v/>
      </c>
      <c r="AR13" s="79" t="str">
        <f t="shared" si="24"/>
        <v>3 - 2</v>
      </c>
      <c r="AS13" s="80" t="str">
        <f t="shared" si="25"/>
        <v>11,-6,-6,5,9</v>
      </c>
      <c r="AT13" s="77">
        <f t="shared" si="26"/>
        <v>1</v>
      </c>
      <c r="AU13" s="77">
        <f t="shared" si="27"/>
        <v>2</v>
      </c>
      <c r="AV13" s="78">
        <f t="shared" si="28"/>
        <v>-11</v>
      </c>
      <c r="AW13" s="78">
        <f t="shared" si="29"/>
        <v>6</v>
      </c>
      <c r="AX13" s="78">
        <f t="shared" si="30"/>
        <v>6</v>
      </c>
      <c r="AY13" s="78">
        <f t="shared" si="31"/>
        <v>-5</v>
      </c>
      <c r="AZ13" s="78">
        <f t="shared" si="32"/>
        <v>-9</v>
      </c>
      <c r="BA13" s="78" t="str">
        <f t="shared" si="33"/>
        <v/>
      </c>
      <c r="BB13" s="78" t="str">
        <f t="shared" si="34"/>
        <v/>
      </c>
      <c r="BC13" s="79" t="str">
        <f t="shared" si="35"/>
        <v>2 - 3</v>
      </c>
      <c r="BD13" s="80" t="str">
        <f t="shared" si="36"/>
        <v>-11,6,6,-5,-9</v>
      </c>
      <c r="BE13" s="96"/>
      <c r="BF13" s="96"/>
      <c r="BG13" s="82" t="e">
        <f>SUMIF(A8:A11,C13,B8:B11)</f>
        <v>#VALUE!</v>
      </c>
      <c r="BH13" s="83" t="e">
        <f>SUMIF(A8:A11,D13,B8:B11)</f>
        <v>#VALUE!</v>
      </c>
      <c r="BI13" s="44">
        <v>1</v>
      </c>
      <c r="BJ13" s="45">
        <f>1+BJ12</f>
        <v>6</v>
      </c>
      <c r="BK13" s="84">
        <v>3</v>
      </c>
      <c r="BL13" s="111" t="s">
        <v>113</v>
      </c>
      <c r="BM13" s="112">
        <v>44555</v>
      </c>
      <c r="BN13" s="113" t="s">
        <v>110</v>
      </c>
      <c r="BO13" s="114">
        <v>2</v>
      </c>
      <c r="BP13" s="186"/>
      <c r="BQ13" s="203"/>
      <c r="BR13" s="221" t="s">
        <v>114</v>
      </c>
      <c r="BS13" s="221"/>
      <c r="BT13" s="221"/>
      <c r="BU13" s="97" t="e">
        <v>#VALUE!</v>
      </c>
      <c r="BV13" s="207"/>
      <c r="BW13" s="183" t="str">
        <f>IF(AI8&gt;AJ8,BC8,IF(AJ8&gt;AI8,BD8," "))</f>
        <v>2 - 3</v>
      </c>
      <c r="BX13" s="184"/>
      <c r="BY13" s="185"/>
      <c r="BZ13" s="202" t="str">
        <f>IF(AI11&gt;AJ11,BC11,IF(AJ11&gt;AI11,BD11," "))</f>
        <v>9,8,-5,-5,9</v>
      </c>
      <c r="CA13" s="202"/>
      <c r="CB13" s="202"/>
      <c r="CC13" s="197"/>
      <c r="CD13" s="198"/>
      <c r="CE13" s="199"/>
      <c r="CF13" s="183" t="str">
        <f>IF(AI13&lt;AJ13,AR13,IF(AJ13&lt;AI13,AS13," "))</f>
        <v>11,-6,-6,5,9</v>
      </c>
      <c r="CG13" s="184"/>
      <c r="CH13" s="185"/>
      <c r="CI13" s="98"/>
      <c r="CJ13" s="200"/>
      <c r="CK13" s="178"/>
      <c r="CL13" s="179"/>
    </row>
    <row r="14" spans="1:96" ht="23.1" customHeight="1" x14ac:dyDescent="0.25"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3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V14" s="41"/>
      <c r="AW14" s="41"/>
      <c r="AX14" s="41"/>
      <c r="AY14" s="41"/>
      <c r="AZ14" s="41"/>
      <c r="BE14" s="81">
        <f>SUMIF(C8:C15,4,AI8:AI15)+SUMIF(D8:D15,4,AJ8:AJ15)</f>
        <v>3</v>
      </c>
      <c r="BF14" s="81">
        <f>IF(BE14&lt;&gt;0,RANK(BE14,BE8:BE14),"")</f>
        <v>4</v>
      </c>
      <c r="BG14" s="115"/>
      <c r="BH14" s="115"/>
      <c r="BK14" s="61"/>
      <c r="BP14" s="186">
        <v>4</v>
      </c>
      <c r="BQ14" s="187" t="e">
        <f>B11</f>
        <v>#VALUE!</v>
      </c>
      <c r="BR14" s="189" t="s">
        <v>115</v>
      </c>
      <c r="BS14" s="190"/>
      <c r="BT14" s="191"/>
      <c r="BU14" s="102" t="e">
        <v>#VALUE!</v>
      </c>
      <c r="BV14" s="204" t="e">
        <v>#VALUE!</v>
      </c>
      <c r="BW14" s="103"/>
      <c r="BX14" s="91">
        <f>IF(AG10&lt;AH10,AT10,IF(AH10&lt;AG10,AT10," "))</f>
        <v>1</v>
      </c>
      <c r="BY14" s="92"/>
      <c r="BZ14" s="116"/>
      <c r="CA14" s="105">
        <f>IF(AG9&lt;AH9,AT9,IF(AH9&lt;AG9,AT9," "))</f>
        <v>1</v>
      </c>
      <c r="CB14" s="106"/>
      <c r="CC14" s="92"/>
      <c r="CD14" s="91">
        <f>IF(AG13&lt;AH13,AT13,IF(AH13&lt;AG13,AT13," "))</f>
        <v>1</v>
      </c>
      <c r="CE14" s="92"/>
      <c r="CF14" s="194"/>
      <c r="CG14" s="195"/>
      <c r="CH14" s="196"/>
      <c r="CI14" s="95"/>
      <c r="CJ14" s="200">
        <f>BE14</f>
        <v>3</v>
      </c>
      <c r="CK14" s="178"/>
      <c r="CL14" s="179">
        <v>4</v>
      </c>
    </row>
    <row r="15" spans="1:96" ht="23.1" customHeight="1" x14ac:dyDescent="0.25"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3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V15" s="41"/>
      <c r="AW15" s="41"/>
      <c r="AX15" s="41"/>
      <c r="AY15" s="41"/>
      <c r="AZ15" s="41"/>
      <c r="BD15" s="43"/>
      <c r="BE15" s="96"/>
      <c r="BF15" s="96"/>
      <c r="BG15" s="115"/>
      <c r="BH15" s="115"/>
      <c r="BK15" s="61"/>
      <c r="BL15" s="117"/>
      <c r="BM15" s="118"/>
      <c r="BN15" s="119"/>
      <c r="BO15" s="120"/>
      <c r="BP15" s="186"/>
      <c r="BQ15" s="188"/>
      <c r="BR15" s="180" t="s">
        <v>116</v>
      </c>
      <c r="BS15" s="181"/>
      <c r="BT15" s="182"/>
      <c r="BU15" s="121" t="e">
        <v>#VALUE!</v>
      </c>
      <c r="BV15" s="226"/>
      <c r="BW15" s="225" t="str">
        <f>IF(AI10&gt;AJ10,BC10,IF(AJ10&gt;AI10,BD10," "))</f>
        <v>1 - 3</v>
      </c>
      <c r="BX15" s="184"/>
      <c r="BY15" s="184"/>
      <c r="BZ15" s="183" t="str">
        <f>IF(AI9&gt;AJ9,BC9,IF(AJ9&gt;AI9,BD9," "))</f>
        <v>2 - 3</v>
      </c>
      <c r="CA15" s="184"/>
      <c r="CB15" s="185"/>
      <c r="CC15" s="184" t="str">
        <f>IF(AI13&gt;AJ13,BC13,IF(AJ13&gt;AI13,BD13," "))</f>
        <v>2 - 3</v>
      </c>
      <c r="CD15" s="184"/>
      <c r="CE15" s="184"/>
      <c r="CF15" s="197"/>
      <c r="CG15" s="198"/>
      <c r="CH15" s="199"/>
      <c r="CI15" s="122"/>
      <c r="CJ15" s="200"/>
      <c r="CK15" s="178"/>
      <c r="CL15" s="179"/>
    </row>
    <row r="16" spans="1:96" ht="23.1" customHeight="1" x14ac:dyDescent="0.25">
      <c r="Z16" s="52"/>
      <c r="BK16" s="61"/>
      <c r="BL16" s="214" t="str">
        <f>C17</f>
        <v xml:space="preserve">Мужчины. Подгруппа 2 </v>
      </c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</row>
    <row r="17" spans="1:96" ht="23.1" customHeight="1" x14ac:dyDescent="0.25">
      <c r="A17" s="54">
        <f>1+A7</f>
        <v>2</v>
      </c>
      <c r="B17" s="55">
        <v>4</v>
      </c>
      <c r="C17" s="56" t="s">
        <v>117</v>
      </c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>
        <f>1+R7</f>
        <v>2</v>
      </c>
      <c r="Z17" s="52"/>
      <c r="AR17" s="59" t="e">
        <f>IF(B18=0,0,(IF(B19=0,1,IF(B20=0,2,IF(B21=0,3,IF(B21&gt;0,4))))))</f>
        <v>#VALUE!</v>
      </c>
      <c r="BC17" s="59">
        <f>IF(BE17=15,3,IF(BE17&gt;15,4))</f>
        <v>4</v>
      </c>
      <c r="BE17" s="60">
        <f>SUM(BE18,BE20,BE22,BE24)</f>
        <v>18</v>
      </c>
      <c r="BF17" s="60">
        <f>SUM(BF18,BF20,BF22,BF24)</f>
        <v>10</v>
      </c>
      <c r="BK17" s="61"/>
      <c r="BL17" s="62" t="s">
        <v>91</v>
      </c>
      <c r="BM17" s="63" t="s">
        <v>9</v>
      </c>
      <c r="BN17" s="63" t="s">
        <v>92</v>
      </c>
      <c r="BO17" s="64" t="s">
        <v>93</v>
      </c>
      <c r="BP17" s="65" t="s">
        <v>94</v>
      </c>
      <c r="BQ17" s="215" t="s">
        <v>8</v>
      </c>
      <c r="BR17" s="215"/>
      <c r="BS17" s="215"/>
      <c r="BT17" s="215"/>
      <c r="BU17" s="216" t="s">
        <v>95</v>
      </c>
      <c r="BV17" s="216"/>
      <c r="BW17" s="217">
        <v>1</v>
      </c>
      <c r="BX17" s="217"/>
      <c r="BY17" s="217"/>
      <c r="BZ17" s="217">
        <v>2</v>
      </c>
      <c r="CA17" s="217"/>
      <c r="CB17" s="217"/>
      <c r="CC17" s="217">
        <v>3</v>
      </c>
      <c r="CD17" s="217"/>
      <c r="CE17" s="217"/>
      <c r="CF17" s="217">
        <v>4</v>
      </c>
      <c r="CG17" s="217"/>
      <c r="CH17" s="234"/>
      <c r="CI17" s="123"/>
      <c r="CJ17" s="67" t="s">
        <v>96</v>
      </c>
      <c r="CK17" s="67" t="s">
        <v>97</v>
      </c>
      <c r="CL17" s="67" t="s">
        <v>98</v>
      </c>
    </row>
    <row r="18" spans="1:96" ht="23.1" customHeight="1" x14ac:dyDescent="0.25">
      <c r="A18" s="68">
        <v>1</v>
      </c>
      <c r="B18" s="69" t="e">
        <v>#VALUE!</v>
      </c>
      <c r="C18" s="70">
        <v>1</v>
      </c>
      <c r="D18" s="70">
        <v>3</v>
      </c>
      <c r="E18" s="71">
        <v>7</v>
      </c>
      <c r="F18" s="72">
        <v>11</v>
      </c>
      <c r="G18" s="73">
        <v>11</v>
      </c>
      <c r="H18" s="74">
        <v>3</v>
      </c>
      <c r="I18" s="71">
        <v>14</v>
      </c>
      <c r="J18" s="72">
        <v>12</v>
      </c>
      <c r="K18" s="73">
        <v>11</v>
      </c>
      <c r="L18" s="74">
        <v>4</v>
      </c>
      <c r="M18" s="71"/>
      <c r="N18" s="72"/>
      <c r="O18" s="73"/>
      <c r="P18" s="74"/>
      <c r="Q18" s="71"/>
      <c r="R18" s="72"/>
      <c r="S18" s="75">
        <f t="shared" ref="S18:S23" si="38">IF(E18="wo",0,IF(F18="wo",1,IF(E18&gt;F18,1,0)))</f>
        <v>0</v>
      </c>
      <c r="T18" s="75">
        <f t="shared" ref="T18:T23" si="39">IF(E18="wo",1,IF(F18="wo",0,IF(F18&gt;E18,1,0)))</f>
        <v>1</v>
      </c>
      <c r="U18" s="75">
        <f t="shared" ref="U18:U23" si="40">IF(G18="wo",0,IF(H18="wo",1,IF(G18&gt;H18,1,0)))</f>
        <v>1</v>
      </c>
      <c r="V18" s="75">
        <f t="shared" ref="V18:V23" si="41">IF(G18="wo",1,IF(H18="wo",0,IF(H18&gt;G18,1,0)))</f>
        <v>0</v>
      </c>
      <c r="W18" s="75">
        <f t="shared" ref="W18:W23" si="42">IF(I18="wo",0,IF(J18="wo",1,IF(I18&gt;J18,1,0)))</f>
        <v>1</v>
      </c>
      <c r="X18" s="75">
        <f t="shared" ref="X18:X23" si="43">IF(I18="wo",1,IF(J18="wo",0,IF(J18&gt;I18,1,0)))</f>
        <v>0</v>
      </c>
      <c r="Y18" s="75">
        <f t="shared" ref="Y18:Y23" si="44">IF(K18="wo",0,IF(L18="wo",1,IF(K18&gt;L18,1,0)))</f>
        <v>1</v>
      </c>
      <c r="Z18" s="75">
        <f t="shared" ref="Z18:Z23" si="45">IF(K18="wo",1,IF(L18="wo",0,IF(L18&gt;K18,1,0)))</f>
        <v>0</v>
      </c>
      <c r="AA18" s="75">
        <f t="shared" ref="AA18:AA23" si="46">IF(M18="wo",0,IF(N18="wo",1,IF(M18&gt;N18,1,0)))</f>
        <v>0</v>
      </c>
      <c r="AB18" s="75">
        <f t="shared" ref="AB18:AB23" si="47">IF(M18="wo",1,IF(N18="wo",0,IF(N18&gt;M18,1,0)))</f>
        <v>0</v>
      </c>
      <c r="AC18" s="75">
        <f t="shared" ref="AC18:AC23" si="48">IF(O18="wo",0,IF(P18="wo",1,IF(O18&gt;P18,1,0)))</f>
        <v>0</v>
      </c>
      <c r="AD18" s="75">
        <f t="shared" ref="AD18:AD23" si="49">IF(O18="wo",1,IF(P18="wo",0,IF(P18&gt;O18,1,0)))</f>
        <v>0</v>
      </c>
      <c r="AE18" s="75">
        <f t="shared" ref="AE18:AE23" si="50">IF(Q18="wo",0,IF(R18="wo",1,IF(Q18&gt;R18,1,0)))</f>
        <v>0</v>
      </c>
      <c r="AF18" s="75">
        <f t="shared" ref="AF18:AF23" si="51">IF(Q18="wo",1,IF(R18="wo",0,IF(R18&gt;Q18,1,0)))</f>
        <v>0</v>
      </c>
      <c r="AG18" s="76">
        <f t="shared" ref="AG18:AH23" si="52">IF(E18="wo","wo",+S18+U18+W18+Y18+AA18+AC18+AE18)</f>
        <v>3</v>
      </c>
      <c r="AH18" s="76">
        <f t="shared" si="52"/>
        <v>1</v>
      </c>
      <c r="AI18" s="77">
        <f t="shared" ref="AI18:AI23" si="53">IF(E18="",0,IF(E18="wo",0,IF(F18="wo",2,IF(AG18=AH18,0,IF(AG18&gt;AH18,2,1)))))</f>
        <v>2</v>
      </c>
      <c r="AJ18" s="77">
        <f t="shared" ref="AJ18:AJ23" si="54">IF(F18="",0,IF(F18="wo",0,IF(E18="wo",2,IF(AH18=AG18,0,IF(AH18&gt;AG18,2,1)))))</f>
        <v>1</v>
      </c>
      <c r="AK18" s="78">
        <f t="shared" ref="AK18:AK23" si="55">IF(E18="","",IF(E18="wo",0,IF(F18="wo",0,IF(E18=F18,"ERROR",IF(E18&gt;F18,F18,-1*E18)))))</f>
        <v>-7</v>
      </c>
      <c r="AL18" s="78">
        <f t="shared" ref="AL18:AL23" si="56">IF(G18="","",IF(G18="wo",0,IF(H18="wo",0,IF(G18=H18,"ERROR",IF(G18&gt;H18,H18,-1*G18)))))</f>
        <v>3</v>
      </c>
      <c r="AM18" s="78">
        <f t="shared" ref="AM18:AM23" si="57">IF(I18="","",IF(I18="wo",0,IF(J18="wo",0,IF(I18=J18,"ERROR",IF(I18&gt;J18,J18,-1*I18)))))</f>
        <v>12</v>
      </c>
      <c r="AN18" s="78">
        <f t="shared" ref="AN18:AN23" si="58">IF(K18="","",IF(K18="wo",0,IF(L18="wo",0,IF(K18=L18,"ERROR",IF(K18&gt;L18,L18,-1*K18)))))</f>
        <v>4</v>
      </c>
      <c r="AO18" s="78" t="str">
        <f t="shared" ref="AO18:AO23" si="59">IF(M18="","",IF(M18="wo",0,IF(N18="wo",0,IF(M18=N18,"ERROR",IF(M18&gt;N18,N18,-1*M18)))))</f>
        <v/>
      </c>
      <c r="AP18" s="78" t="str">
        <f t="shared" ref="AP18:AP23" si="60">IF(O18="","",IF(O18="wo",0,IF(P18="wo",0,IF(O18=P18,"ERROR",IF(O18&gt;P18,P18,-1*O18)))))</f>
        <v/>
      </c>
      <c r="AQ18" s="78" t="str">
        <f t="shared" ref="AQ18:AQ23" si="61">IF(Q18="","",IF(Q18="wo",0,IF(R18="wo",0,IF(Q18=R18,"ERROR",IF(Q18&gt;R18,R18,-1*Q18)))))</f>
        <v/>
      </c>
      <c r="AR18" s="79" t="str">
        <f t="shared" ref="AR18:AR23" si="62">CONCATENATE(AG18," - ",AH18)</f>
        <v>3 - 1</v>
      </c>
      <c r="AS18" s="80" t="str">
        <f t="shared" ref="AS18:AS23" si="63">IF(E18="","",(IF(K18="",AK18&amp;","&amp;AL18&amp;","&amp;AM18,IF(M18="",AK18&amp;","&amp;AL18&amp;","&amp;AM18&amp;","&amp;AN18,IF(O18="",AK18&amp;","&amp;AL18&amp;","&amp;AM18&amp;","&amp;AN18&amp;","&amp;AO18,IF(Q18="",AK18&amp;","&amp;AL18&amp;","&amp;AM18&amp;","&amp;AN18&amp;","&amp;AO18&amp;","&amp;AP18,AK18&amp;","&amp;AL18&amp;","&amp;AM18&amp;","&amp;AN18&amp;","&amp;AO18&amp;","&amp;AP18&amp;","&amp;AQ18))))))</f>
        <v>-7,3,12,4</v>
      </c>
      <c r="AT18" s="77">
        <f t="shared" ref="AT18:AT23" si="64">IF(F18="",0,IF(F18="wo",0,IF(E18="wo",2,IF(AH18=AG18,0,IF(AH18&gt;AG18,2,1)))))</f>
        <v>1</v>
      </c>
      <c r="AU18" s="77">
        <f t="shared" ref="AU18:AU23" si="65">IF(E18="",0,IF(E18="wo",0,IF(F18="wo",2,IF(AG18=AH18,0,IF(AG18&gt;AH18,2,1)))))</f>
        <v>2</v>
      </c>
      <c r="AV18" s="78">
        <f t="shared" ref="AV18:AV23" si="66">IF(F18="","",IF(F18="wo",0,IF(E18="wo",0,IF(F18=E18,"ERROR",IF(F18&gt;E18,E18,-1*F18)))))</f>
        <v>7</v>
      </c>
      <c r="AW18" s="78">
        <f t="shared" ref="AW18:AW23" si="67">IF(H18="","",IF(H18="wo",0,IF(G18="wo",0,IF(H18=G18,"ERROR",IF(H18&gt;G18,G18,-1*H18)))))</f>
        <v>-3</v>
      </c>
      <c r="AX18" s="78">
        <f t="shared" ref="AX18:AX23" si="68">IF(J18="","",IF(J18="wo",0,IF(I18="wo",0,IF(J18=I18,"ERROR",IF(J18&gt;I18,I18,-1*J18)))))</f>
        <v>-12</v>
      </c>
      <c r="AY18" s="78">
        <f t="shared" ref="AY18:AY23" si="69">IF(L18="","",IF(L18="wo",0,IF(K18="wo",0,IF(L18=K18,"ERROR",IF(L18&gt;K18,K18,-1*L18)))))</f>
        <v>-4</v>
      </c>
      <c r="AZ18" s="78" t="str">
        <f t="shared" ref="AZ18:AZ23" si="70">IF(N18="","",IF(N18="wo",0,IF(M18="wo",0,IF(N18=M18,"ERROR",IF(N18&gt;M18,M18,-1*N18)))))</f>
        <v/>
      </c>
      <c r="BA18" s="78" t="str">
        <f t="shared" ref="BA18:BA23" si="71">IF(P18="","",IF(P18="wo",0,IF(O18="wo",0,IF(P18=O18,"ERROR",IF(P18&gt;O18,O18,-1*P18)))))</f>
        <v/>
      </c>
      <c r="BB18" s="78" t="str">
        <f t="shared" ref="BB18:BB23" si="72">IF(R18="","",IF(R18="wo",0,IF(Q18="wo",0,IF(R18=Q18,"ERROR",IF(R18&gt;Q18,Q18,-1*R18)))))</f>
        <v/>
      </c>
      <c r="BC18" s="79" t="str">
        <f t="shared" ref="BC18:BC23" si="73">CONCATENATE(AH18," - ",AG18)</f>
        <v>1 - 3</v>
      </c>
      <c r="BD18" s="80" t="str">
        <f t="shared" ref="BD18:BD23" si="74">IF(E18="","",(IF(K18="",AV18&amp;", "&amp;AW18&amp;", "&amp;AX18,IF(M18="",AV18&amp;","&amp;AW18&amp;","&amp;AX18&amp;","&amp;AY18,IF(O18="",AV18&amp;","&amp;AW18&amp;","&amp;AX18&amp;","&amp;AY18&amp;","&amp;AZ18,IF(Q18="",AV18&amp;","&amp;AW18&amp;","&amp;AX18&amp;","&amp;AY18&amp;","&amp;AZ18&amp;","&amp;BA18,AV18&amp;","&amp;AW18&amp;","&amp;AX18&amp;","&amp;AY18&amp;","&amp;AZ18&amp;","&amp;BA18&amp;","&amp;BB18))))))</f>
        <v>7,-3,-12,-4</v>
      </c>
      <c r="BE18" s="81">
        <f>SUMIF(C18:C25,1,AI18:AI25)+SUMIF(D18:D25,1,AJ18:AJ25)</f>
        <v>5</v>
      </c>
      <c r="BF18" s="81">
        <f>IF(BE18&lt;&gt;0,RANK(BE18,BE18:BE24),"")</f>
        <v>2</v>
      </c>
      <c r="BG18" s="82" t="e">
        <f>SUMIF(A18:A21,C18,B18:B21)</f>
        <v>#VALUE!</v>
      </c>
      <c r="BH18" s="83" t="e">
        <f>SUMIF(A18:A21,D18,B18:B21)</f>
        <v>#VALUE!</v>
      </c>
      <c r="BI18" s="44">
        <f t="shared" ref="BI18:BI23" si="75">1+BI8</f>
        <v>2</v>
      </c>
      <c r="BJ18" s="45">
        <f>1*BJ13+1</f>
        <v>7</v>
      </c>
      <c r="BK18" s="84">
        <v>1</v>
      </c>
      <c r="BL18" s="124" t="s">
        <v>118</v>
      </c>
      <c r="BM18" s="86">
        <v>44555</v>
      </c>
      <c r="BN18" s="87" t="s">
        <v>99</v>
      </c>
      <c r="BO18" s="88">
        <v>3</v>
      </c>
      <c r="BP18" s="233">
        <v>1</v>
      </c>
      <c r="BQ18" s="211" t="e">
        <f>B18</f>
        <v>#VALUE!</v>
      </c>
      <c r="BR18" s="189" t="s">
        <v>119</v>
      </c>
      <c r="BS18" s="190"/>
      <c r="BT18" s="191"/>
      <c r="BU18" s="89" t="e">
        <v>#VALUE!</v>
      </c>
      <c r="BV18" s="222" t="e">
        <v>#VALUE!</v>
      </c>
      <c r="BW18" s="223"/>
      <c r="BX18" s="206"/>
      <c r="BY18" s="224"/>
      <c r="BZ18" s="90"/>
      <c r="CA18" s="91">
        <f>IF(AG22&lt;AH22,AI22,IF(AH22&lt;AG22,AI22," "))</f>
        <v>1</v>
      </c>
      <c r="CB18" s="92"/>
      <c r="CC18" s="93"/>
      <c r="CD18" s="91">
        <f>IF(AG18&lt;AH18,AI18,IF(AH18&lt;AG18,AI18," "))</f>
        <v>2</v>
      </c>
      <c r="CE18" s="94"/>
      <c r="CF18" s="92"/>
      <c r="CG18" s="91">
        <v>2</v>
      </c>
      <c r="CH18" s="92"/>
      <c r="CI18" s="125"/>
      <c r="CJ18" s="231">
        <f>BE18</f>
        <v>5</v>
      </c>
      <c r="CK18" s="178"/>
      <c r="CL18" s="179">
        <v>2</v>
      </c>
      <c r="CO18" s="229"/>
      <c r="CP18" s="229"/>
      <c r="CQ18" s="229"/>
      <c r="CR18" s="42"/>
    </row>
    <row r="19" spans="1:96" ht="23.1" customHeight="1" x14ac:dyDescent="0.25">
      <c r="A19" s="68">
        <v>2</v>
      </c>
      <c r="B19" s="69" t="e">
        <v>#VALUE!</v>
      </c>
      <c r="C19" s="70">
        <v>2</v>
      </c>
      <c r="D19" s="70">
        <v>4</v>
      </c>
      <c r="E19" s="71">
        <v>9</v>
      </c>
      <c r="F19" s="72">
        <v>11</v>
      </c>
      <c r="G19" s="73">
        <v>11</v>
      </c>
      <c r="H19" s="74">
        <v>9</v>
      </c>
      <c r="I19" s="71">
        <v>11</v>
      </c>
      <c r="J19" s="72">
        <v>7</v>
      </c>
      <c r="K19" s="73">
        <v>11</v>
      </c>
      <c r="L19" s="74">
        <v>5</v>
      </c>
      <c r="M19" s="71"/>
      <c r="N19" s="72"/>
      <c r="O19" s="73"/>
      <c r="P19" s="74"/>
      <c r="Q19" s="71"/>
      <c r="R19" s="72"/>
      <c r="S19" s="75">
        <f t="shared" si="38"/>
        <v>0</v>
      </c>
      <c r="T19" s="75">
        <f t="shared" si="39"/>
        <v>1</v>
      </c>
      <c r="U19" s="75">
        <f t="shared" si="40"/>
        <v>1</v>
      </c>
      <c r="V19" s="75">
        <f t="shared" si="41"/>
        <v>0</v>
      </c>
      <c r="W19" s="75">
        <f t="shared" si="42"/>
        <v>1</v>
      </c>
      <c r="X19" s="75">
        <f t="shared" si="43"/>
        <v>0</v>
      </c>
      <c r="Y19" s="75">
        <f t="shared" si="44"/>
        <v>1</v>
      </c>
      <c r="Z19" s="75">
        <f t="shared" si="45"/>
        <v>0</v>
      </c>
      <c r="AA19" s="75">
        <f t="shared" si="46"/>
        <v>0</v>
      </c>
      <c r="AB19" s="75">
        <f t="shared" si="47"/>
        <v>0</v>
      </c>
      <c r="AC19" s="75">
        <f t="shared" si="48"/>
        <v>0</v>
      </c>
      <c r="AD19" s="75">
        <f t="shared" si="49"/>
        <v>0</v>
      </c>
      <c r="AE19" s="75">
        <f t="shared" si="50"/>
        <v>0</v>
      </c>
      <c r="AF19" s="75">
        <f t="shared" si="51"/>
        <v>0</v>
      </c>
      <c r="AG19" s="76">
        <f t="shared" si="52"/>
        <v>3</v>
      </c>
      <c r="AH19" s="76">
        <f t="shared" si="52"/>
        <v>1</v>
      </c>
      <c r="AI19" s="77">
        <f t="shared" si="53"/>
        <v>2</v>
      </c>
      <c r="AJ19" s="77">
        <f t="shared" si="54"/>
        <v>1</v>
      </c>
      <c r="AK19" s="78">
        <f t="shared" si="55"/>
        <v>-9</v>
      </c>
      <c r="AL19" s="78">
        <f t="shared" si="56"/>
        <v>9</v>
      </c>
      <c r="AM19" s="78">
        <f t="shared" si="57"/>
        <v>7</v>
      </c>
      <c r="AN19" s="78">
        <f t="shared" si="58"/>
        <v>5</v>
      </c>
      <c r="AO19" s="78" t="str">
        <f t="shared" si="59"/>
        <v/>
      </c>
      <c r="AP19" s="78" t="str">
        <f t="shared" si="60"/>
        <v/>
      </c>
      <c r="AQ19" s="78" t="str">
        <f t="shared" si="61"/>
        <v/>
      </c>
      <c r="AR19" s="79" t="str">
        <f t="shared" si="62"/>
        <v>3 - 1</v>
      </c>
      <c r="AS19" s="80" t="str">
        <f t="shared" si="63"/>
        <v>-9,9,7,5</v>
      </c>
      <c r="AT19" s="77">
        <f t="shared" si="64"/>
        <v>1</v>
      </c>
      <c r="AU19" s="77">
        <f t="shared" si="65"/>
        <v>2</v>
      </c>
      <c r="AV19" s="78">
        <f t="shared" si="66"/>
        <v>9</v>
      </c>
      <c r="AW19" s="78">
        <f t="shared" si="67"/>
        <v>-9</v>
      </c>
      <c r="AX19" s="78">
        <f t="shared" si="68"/>
        <v>-7</v>
      </c>
      <c r="AY19" s="78">
        <f t="shared" si="69"/>
        <v>-5</v>
      </c>
      <c r="AZ19" s="78" t="str">
        <f t="shared" si="70"/>
        <v/>
      </c>
      <c r="BA19" s="78" t="str">
        <f t="shared" si="71"/>
        <v/>
      </c>
      <c r="BB19" s="78" t="str">
        <f t="shared" si="72"/>
        <v/>
      </c>
      <c r="BC19" s="79" t="str">
        <f t="shared" si="73"/>
        <v>1 - 3</v>
      </c>
      <c r="BD19" s="80" t="str">
        <f t="shared" si="74"/>
        <v>9,-9,-7,-5</v>
      </c>
      <c r="BE19" s="96"/>
      <c r="BF19" s="96"/>
      <c r="BG19" s="82" t="e">
        <f>SUMIF(A18:A21,C19,B18:B21)</f>
        <v>#VALUE!</v>
      </c>
      <c r="BH19" s="83" t="e">
        <f>SUMIF(A18:A21,D19,B18:B21)</f>
        <v>#VALUE!</v>
      </c>
      <c r="BI19" s="44">
        <f t="shared" si="75"/>
        <v>2</v>
      </c>
      <c r="BJ19" s="45">
        <f>1+BJ18</f>
        <v>8</v>
      </c>
      <c r="BK19" s="84">
        <v>1</v>
      </c>
      <c r="BL19" s="124" t="s">
        <v>0</v>
      </c>
      <c r="BM19" s="86">
        <v>44555</v>
      </c>
      <c r="BN19" s="87" t="s">
        <v>99</v>
      </c>
      <c r="BO19" s="88">
        <v>4</v>
      </c>
      <c r="BP19" s="210"/>
      <c r="BQ19" s="203"/>
      <c r="BR19" s="221" t="s">
        <v>120</v>
      </c>
      <c r="BS19" s="221"/>
      <c r="BT19" s="221"/>
      <c r="BU19" s="97" t="e">
        <v>#VALUE!</v>
      </c>
      <c r="BV19" s="207"/>
      <c r="BW19" s="197"/>
      <c r="BX19" s="198"/>
      <c r="BY19" s="199"/>
      <c r="BZ19" s="202" t="str">
        <f>IF(AI22&lt;AJ22,AR22,IF(AJ22&lt;AI22,AS22," "))</f>
        <v>0 - 3</v>
      </c>
      <c r="CA19" s="202"/>
      <c r="CB19" s="202"/>
      <c r="CC19" s="183" t="str">
        <f>IF(AI18&lt;AJ18,AR18,IF(AJ18&lt;AI18,AS18," "))</f>
        <v>-7,3,12,4</v>
      </c>
      <c r="CD19" s="184"/>
      <c r="CE19" s="185"/>
      <c r="CF19" s="232" t="s">
        <v>121</v>
      </c>
      <c r="CG19" s="232"/>
      <c r="CH19" s="232"/>
      <c r="CI19" s="126">
        <v>9</v>
      </c>
      <c r="CJ19" s="231"/>
      <c r="CK19" s="178"/>
      <c r="CL19" s="179"/>
      <c r="CO19" s="229"/>
      <c r="CP19" s="229"/>
      <c r="CQ19" s="229"/>
      <c r="CR19" s="42"/>
    </row>
    <row r="20" spans="1:96" ht="23.1" customHeight="1" x14ac:dyDescent="0.25">
      <c r="A20" s="68">
        <v>3</v>
      </c>
      <c r="B20" s="69" t="e">
        <v>#VALUE!</v>
      </c>
      <c r="C20" s="70">
        <v>1</v>
      </c>
      <c r="D20" s="70">
        <v>4</v>
      </c>
      <c r="E20" s="71">
        <v>11</v>
      </c>
      <c r="F20" s="72">
        <v>5</v>
      </c>
      <c r="G20" s="73">
        <v>11</v>
      </c>
      <c r="H20" s="74">
        <v>9</v>
      </c>
      <c r="I20" s="71">
        <v>11</v>
      </c>
      <c r="J20" s="72">
        <v>8</v>
      </c>
      <c r="K20" s="73"/>
      <c r="L20" s="74"/>
      <c r="M20" s="71"/>
      <c r="N20" s="72"/>
      <c r="O20" s="73"/>
      <c r="P20" s="74"/>
      <c r="Q20" s="71"/>
      <c r="R20" s="72"/>
      <c r="S20" s="75">
        <f t="shared" si="38"/>
        <v>1</v>
      </c>
      <c r="T20" s="75">
        <f t="shared" si="39"/>
        <v>0</v>
      </c>
      <c r="U20" s="75">
        <f t="shared" si="40"/>
        <v>1</v>
      </c>
      <c r="V20" s="75">
        <f t="shared" si="41"/>
        <v>0</v>
      </c>
      <c r="W20" s="75">
        <f t="shared" si="42"/>
        <v>1</v>
      </c>
      <c r="X20" s="75">
        <f t="shared" si="43"/>
        <v>0</v>
      </c>
      <c r="Y20" s="75">
        <f t="shared" si="44"/>
        <v>0</v>
      </c>
      <c r="Z20" s="75">
        <f t="shared" si="45"/>
        <v>0</v>
      </c>
      <c r="AA20" s="75">
        <f t="shared" si="46"/>
        <v>0</v>
      </c>
      <c r="AB20" s="75">
        <f t="shared" si="47"/>
        <v>0</v>
      </c>
      <c r="AC20" s="75">
        <f t="shared" si="48"/>
        <v>0</v>
      </c>
      <c r="AD20" s="75">
        <f t="shared" si="49"/>
        <v>0</v>
      </c>
      <c r="AE20" s="75">
        <f t="shared" si="50"/>
        <v>0</v>
      </c>
      <c r="AF20" s="75">
        <f t="shared" si="51"/>
        <v>0</v>
      </c>
      <c r="AG20" s="76">
        <f t="shared" si="52"/>
        <v>3</v>
      </c>
      <c r="AH20" s="76">
        <f t="shared" si="52"/>
        <v>0</v>
      </c>
      <c r="AI20" s="77">
        <f t="shared" si="53"/>
        <v>2</v>
      </c>
      <c r="AJ20" s="77">
        <f t="shared" si="54"/>
        <v>1</v>
      </c>
      <c r="AK20" s="78">
        <f t="shared" si="55"/>
        <v>5</v>
      </c>
      <c r="AL20" s="78">
        <f t="shared" si="56"/>
        <v>9</v>
      </c>
      <c r="AM20" s="78">
        <f t="shared" si="57"/>
        <v>8</v>
      </c>
      <c r="AN20" s="78" t="str">
        <f t="shared" si="58"/>
        <v/>
      </c>
      <c r="AO20" s="78" t="str">
        <f t="shared" si="59"/>
        <v/>
      </c>
      <c r="AP20" s="78" t="str">
        <f t="shared" si="60"/>
        <v/>
      </c>
      <c r="AQ20" s="78" t="str">
        <f t="shared" si="61"/>
        <v/>
      </c>
      <c r="AR20" s="79" t="str">
        <f t="shared" si="62"/>
        <v>3 - 0</v>
      </c>
      <c r="AS20" s="80" t="str">
        <f t="shared" si="63"/>
        <v>5,9,8</v>
      </c>
      <c r="AT20" s="77">
        <f t="shared" si="64"/>
        <v>1</v>
      </c>
      <c r="AU20" s="77">
        <f t="shared" si="65"/>
        <v>2</v>
      </c>
      <c r="AV20" s="78">
        <f t="shared" si="66"/>
        <v>-5</v>
      </c>
      <c r="AW20" s="78">
        <f t="shared" si="67"/>
        <v>-9</v>
      </c>
      <c r="AX20" s="78">
        <f t="shared" si="68"/>
        <v>-8</v>
      </c>
      <c r="AY20" s="78" t="str">
        <f t="shared" si="69"/>
        <v/>
      </c>
      <c r="AZ20" s="78" t="str">
        <f t="shared" si="70"/>
        <v/>
      </c>
      <c r="BA20" s="78" t="str">
        <f t="shared" si="71"/>
        <v/>
      </c>
      <c r="BB20" s="78" t="str">
        <f t="shared" si="72"/>
        <v/>
      </c>
      <c r="BC20" s="79" t="str">
        <f t="shared" si="73"/>
        <v>0 - 3</v>
      </c>
      <c r="BD20" s="80" t="str">
        <f t="shared" si="74"/>
        <v>-5, -9, -8</v>
      </c>
      <c r="BE20" s="81">
        <f>SUMIF(C18:C25,2,AI18:AI25)+SUMIF(D18:D25,2,AJ18:AJ25)</f>
        <v>6</v>
      </c>
      <c r="BF20" s="81">
        <f>IF(BE20&lt;&gt;0,RANK(BE20,BE18:BE24),"")</f>
        <v>1</v>
      </c>
      <c r="BG20" s="82" t="e">
        <f>SUMIF(A18:A21,C20,B18:B21)</f>
        <v>#VALUE!</v>
      </c>
      <c r="BH20" s="83" t="e">
        <f>SUMIF(A18:A21,D20,B18:B21)</f>
        <v>#VALUE!</v>
      </c>
      <c r="BI20" s="44">
        <f t="shared" si="75"/>
        <v>2</v>
      </c>
      <c r="BJ20" s="45">
        <f>1+BJ19</f>
        <v>9</v>
      </c>
      <c r="BK20" s="84">
        <v>2</v>
      </c>
      <c r="BL20" s="99" t="s">
        <v>122</v>
      </c>
      <c r="BM20" s="86">
        <v>44555</v>
      </c>
      <c r="BN20" s="100" t="s">
        <v>123</v>
      </c>
      <c r="BO20" s="101">
        <v>1</v>
      </c>
      <c r="BP20" s="186">
        <v>2</v>
      </c>
      <c r="BQ20" s="187" t="e">
        <f>B19</f>
        <v>#VALUE!</v>
      </c>
      <c r="BR20" s="189" t="s">
        <v>124</v>
      </c>
      <c r="BS20" s="190"/>
      <c r="BT20" s="191"/>
      <c r="BU20" s="102" t="e">
        <v>#VALUE!</v>
      </c>
      <c r="BV20" s="204" t="e">
        <v>#VALUE!</v>
      </c>
      <c r="BW20" s="103"/>
      <c r="BX20" s="91">
        <f>IF(AG22&lt;AH22,AT22,IF(AH22&lt;AG22,AT22," "))</f>
        <v>2</v>
      </c>
      <c r="BY20" s="92"/>
      <c r="BZ20" s="194"/>
      <c r="CA20" s="195"/>
      <c r="CB20" s="196"/>
      <c r="CC20" s="92"/>
      <c r="CD20" s="91">
        <f>IF(AG21&lt;AH21,AI21,IF(AH21&lt;AG21,AI21," "))</f>
        <v>2</v>
      </c>
      <c r="CE20" s="92"/>
      <c r="CF20" s="104"/>
      <c r="CG20" s="105">
        <f>IF(AG19&lt;AH19,AI19,IF(AH19&lt;AG19,AI19," "))</f>
        <v>2</v>
      </c>
      <c r="CH20" s="127"/>
      <c r="CI20" s="128"/>
      <c r="CJ20" s="231">
        <f>BE20</f>
        <v>6</v>
      </c>
      <c r="CK20" s="178"/>
      <c r="CL20" s="179">
        <v>1</v>
      </c>
      <c r="CO20" s="229"/>
      <c r="CP20" s="229"/>
      <c r="CQ20" s="229"/>
      <c r="CR20" s="42"/>
    </row>
    <row r="21" spans="1:96" ht="23.1" customHeight="1" x14ac:dyDescent="0.25">
      <c r="A21" s="68">
        <v>4</v>
      </c>
      <c r="B21" s="69" t="e">
        <v>#VALUE!</v>
      </c>
      <c r="C21" s="70">
        <v>2</v>
      </c>
      <c r="D21" s="70">
        <v>3</v>
      </c>
      <c r="E21" s="71">
        <v>11</v>
      </c>
      <c r="F21" s="72">
        <v>8</v>
      </c>
      <c r="G21" s="73">
        <v>11</v>
      </c>
      <c r="H21" s="74">
        <v>7</v>
      </c>
      <c r="I21" s="71">
        <v>8</v>
      </c>
      <c r="J21" s="72">
        <v>11</v>
      </c>
      <c r="K21" s="73">
        <v>11</v>
      </c>
      <c r="L21" s="74">
        <v>6</v>
      </c>
      <c r="M21" s="71"/>
      <c r="N21" s="72"/>
      <c r="O21" s="73"/>
      <c r="P21" s="74"/>
      <c r="Q21" s="71"/>
      <c r="R21" s="72"/>
      <c r="S21" s="75">
        <f t="shared" si="38"/>
        <v>1</v>
      </c>
      <c r="T21" s="75">
        <f t="shared" si="39"/>
        <v>0</v>
      </c>
      <c r="U21" s="75">
        <f t="shared" si="40"/>
        <v>1</v>
      </c>
      <c r="V21" s="75">
        <f t="shared" si="41"/>
        <v>0</v>
      </c>
      <c r="W21" s="75">
        <f t="shared" si="42"/>
        <v>0</v>
      </c>
      <c r="X21" s="75">
        <f t="shared" si="43"/>
        <v>1</v>
      </c>
      <c r="Y21" s="75">
        <f t="shared" si="44"/>
        <v>1</v>
      </c>
      <c r="Z21" s="75">
        <f t="shared" si="45"/>
        <v>0</v>
      </c>
      <c r="AA21" s="75">
        <f t="shared" si="46"/>
        <v>0</v>
      </c>
      <c r="AB21" s="75">
        <f t="shared" si="47"/>
        <v>0</v>
      </c>
      <c r="AC21" s="75">
        <f t="shared" si="48"/>
        <v>0</v>
      </c>
      <c r="AD21" s="75">
        <f t="shared" si="49"/>
        <v>0</v>
      </c>
      <c r="AE21" s="75">
        <f t="shared" si="50"/>
        <v>0</v>
      </c>
      <c r="AF21" s="75">
        <f t="shared" si="51"/>
        <v>0</v>
      </c>
      <c r="AG21" s="76">
        <f t="shared" si="52"/>
        <v>3</v>
      </c>
      <c r="AH21" s="76">
        <f t="shared" si="52"/>
        <v>1</v>
      </c>
      <c r="AI21" s="77">
        <f t="shared" si="53"/>
        <v>2</v>
      </c>
      <c r="AJ21" s="77">
        <f t="shared" si="54"/>
        <v>1</v>
      </c>
      <c r="AK21" s="78">
        <f t="shared" si="55"/>
        <v>8</v>
      </c>
      <c r="AL21" s="78">
        <f t="shared" si="56"/>
        <v>7</v>
      </c>
      <c r="AM21" s="78">
        <f t="shared" si="57"/>
        <v>-8</v>
      </c>
      <c r="AN21" s="78">
        <f t="shared" si="58"/>
        <v>6</v>
      </c>
      <c r="AO21" s="78" t="str">
        <f t="shared" si="59"/>
        <v/>
      </c>
      <c r="AP21" s="78" t="str">
        <f t="shared" si="60"/>
        <v/>
      </c>
      <c r="AQ21" s="78" t="str">
        <f t="shared" si="61"/>
        <v/>
      </c>
      <c r="AR21" s="79" t="str">
        <f t="shared" si="62"/>
        <v>3 - 1</v>
      </c>
      <c r="AS21" s="80" t="str">
        <f t="shared" si="63"/>
        <v>8,7,-8,6</v>
      </c>
      <c r="AT21" s="77">
        <f t="shared" si="64"/>
        <v>1</v>
      </c>
      <c r="AU21" s="77">
        <f t="shared" si="65"/>
        <v>2</v>
      </c>
      <c r="AV21" s="78">
        <f t="shared" si="66"/>
        <v>-8</v>
      </c>
      <c r="AW21" s="78">
        <f t="shared" si="67"/>
        <v>-7</v>
      </c>
      <c r="AX21" s="78">
        <f t="shared" si="68"/>
        <v>8</v>
      </c>
      <c r="AY21" s="78">
        <f t="shared" si="69"/>
        <v>-6</v>
      </c>
      <c r="AZ21" s="78" t="str">
        <f t="shared" si="70"/>
        <v/>
      </c>
      <c r="BA21" s="78" t="str">
        <f t="shared" si="71"/>
        <v/>
      </c>
      <c r="BB21" s="78" t="str">
        <f t="shared" si="72"/>
        <v/>
      </c>
      <c r="BC21" s="79" t="str">
        <f t="shared" si="73"/>
        <v>1 - 3</v>
      </c>
      <c r="BD21" s="80" t="str">
        <f t="shared" si="74"/>
        <v>-8,-7,8,-6</v>
      </c>
      <c r="BE21" s="96"/>
      <c r="BF21" s="96"/>
      <c r="BG21" s="82" t="e">
        <f>SUMIF(A18:A21,C21,B18:B21)</f>
        <v>#VALUE!</v>
      </c>
      <c r="BH21" s="83" t="e">
        <f>SUMIF(A18:A21,D21,B18:B21)</f>
        <v>#VALUE!</v>
      </c>
      <c r="BI21" s="44">
        <f t="shared" si="75"/>
        <v>2</v>
      </c>
      <c r="BJ21" s="45">
        <f>1+BJ20</f>
        <v>10</v>
      </c>
      <c r="BK21" s="84">
        <v>2</v>
      </c>
      <c r="BL21" s="99" t="s">
        <v>1</v>
      </c>
      <c r="BM21" s="86">
        <v>44555</v>
      </c>
      <c r="BN21" s="100" t="s">
        <v>123</v>
      </c>
      <c r="BO21" s="101">
        <v>2</v>
      </c>
      <c r="BP21" s="186"/>
      <c r="BQ21" s="203"/>
      <c r="BR21" s="180" t="s">
        <v>125</v>
      </c>
      <c r="BS21" s="181"/>
      <c r="BT21" s="182"/>
      <c r="BU21" s="97" t="e">
        <v>#VALUE!</v>
      </c>
      <c r="BV21" s="205"/>
      <c r="BW21" s="201" t="str">
        <f>IF(AI22&gt;AJ22,BC22,IF(AJ22&gt;AI22,BD22," "))</f>
        <v>8, 8, 5</v>
      </c>
      <c r="BX21" s="202"/>
      <c r="BY21" s="202"/>
      <c r="BZ21" s="197"/>
      <c r="CA21" s="198"/>
      <c r="CB21" s="199"/>
      <c r="CC21" s="202" t="str">
        <f>IF(AI21&lt;AJ21,AR21,IF(AJ21&lt;AI21,AS21," "))</f>
        <v>8,7,-8,6</v>
      </c>
      <c r="CD21" s="202"/>
      <c r="CE21" s="202"/>
      <c r="CF21" s="183" t="str">
        <f>IF(AI19&lt;AJ19,AR19,IF(AJ19&lt;AI19,AS19," "))</f>
        <v>-9,9,7,5</v>
      </c>
      <c r="CG21" s="184"/>
      <c r="CH21" s="184"/>
      <c r="CI21" s="126"/>
      <c r="CJ21" s="231"/>
      <c r="CK21" s="178"/>
      <c r="CL21" s="179"/>
      <c r="CO21" s="229"/>
      <c r="CP21" s="229"/>
      <c r="CQ21" s="229"/>
      <c r="CR21" s="42"/>
    </row>
    <row r="22" spans="1:96" ht="23.1" customHeight="1" x14ac:dyDescent="0.25">
      <c r="A22" s="68">
        <v>5</v>
      </c>
      <c r="B22" s="107"/>
      <c r="C22" s="70">
        <v>1</v>
      </c>
      <c r="D22" s="70">
        <v>2</v>
      </c>
      <c r="E22" s="71">
        <v>8</v>
      </c>
      <c r="F22" s="72">
        <v>11</v>
      </c>
      <c r="G22" s="73">
        <v>8</v>
      </c>
      <c r="H22" s="74">
        <v>11</v>
      </c>
      <c r="I22" s="71">
        <v>5</v>
      </c>
      <c r="J22" s="72">
        <v>11</v>
      </c>
      <c r="K22" s="73"/>
      <c r="L22" s="74"/>
      <c r="M22" s="71"/>
      <c r="N22" s="72"/>
      <c r="O22" s="73"/>
      <c r="P22" s="74"/>
      <c r="Q22" s="71"/>
      <c r="R22" s="72"/>
      <c r="S22" s="75">
        <f t="shared" si="38"/>
        <v>0</v>
      </c>
      <c r="T22" s="75">
        <f t="shared" si="39"/>
        <v>1</v>
      </c>
      <c r="U22" s="75">
        <f t="shared" si="40"/>
        <v>0</v>
      </c>
      <c r="V22" s="75">
        <f t="shared" si="41"/>
        <v>1</v>
      </c>
      <c r="W22" s="75">
        <f t="shared" si="42"/>
        <v>0</v>
      </c>
      <c r="X22" s="75">
        <f t="shared" si="43"/>
        <v>1</v>
      </c>
      <c r="Y22" s="75">
        <f t="shared" si="44"/>
        <v>0</v>
      </c>
      <c r="Z22" s="75">
        <f t="shared" si="45"/>
        <v>0</v>
      </c>
      <c r="AA22" s="75">
        <f t="shared" si="46"/>
        <v>0</v>
      </c>
      <c r="AB22" s="75">
        <f t="shared" si="47"/>
        <v>0</v>
      </c>
      <c r="AC22" s="75">
        <f t="shared" si="48"/>
        <v>0</v>
      </c>
      <c r="AD22" s="75">
        <f t="shared" si="49"/>
        <v>0</v>
      </c>
      <c r="AE22" s="75">
        <f t="shared" si="50"/>
        <v>0</v>
      </c>
      <c r="AF22" s="75">
        <f t="shared" si="51"/>
        <v>0</v>
      </c>
      <c r="AG22" s="76">
        <f t="shared" si="52"/>
        <v>0</v>
      </c>
      <c r="AH22" s="76">
        <f t="shared" si="52"/>
        <v>3</v>
      </c>
      <c r="AI22" s="77">
        <f t="shared" si="53"/>
        <v>1</v>
      </c>
      <c r="AJ22" s="77">
        <f t="shared" si="54"/>
        <v>2</v>
      </c>
      <c r="AK22" s="78">
        <f t="shared" si="55"/>
        <v>-8</v>
      </c>
      <c r="AL22" s="78">
        <f t="shared" si="56"/>
        <v>-8</v>
      </c>
      <c r="AM22" s="78">
        <f t="shared" si="57"/>
        <v>-5</v>
      </c>
      <c r="AN22" s="78" t="str">
        <f t="shared" si="58"/>
        <v/>
      </c>
      <c r="AO22" s="78" t="str">
        <f t="shared" si="59"/>
        <v/>
      </c>
      <c r="AP22" s="78" t="str">
        <f t="shared" si="60"/>
        <v/>
      </c>
      <c r="AQ22" s="78" t="str">
        <f t="shared" si="61"/>
        <v/>
      </c>
      <c r="AR22" s="79" t="str">
        <f t="shared" si="62"/>
        <v>0 - 3</v>
      </c>
      <c r="AS22" s="80" t="str">
        <f t="shared" si="63"/>
        <v>-8,-8,-5</v>
      </c>
      <c r="AT22" s="77">
        <f t="shared" si="64"/>
        <v>2</v>
      </c>
      <c r="AU22" s="77">
        <f t="shared" si="65"/>
        <v>1</v>
      </c>
      <c r="AV22" s="78">
        <f t="shared" si="66"/>
        <v>8</v>
      </c>
      <c r="AW22" s="78">
        <f t="shared" si="67"/>
        <v>8</v>
      </c>
      <c r="AX22" s="78">
        <f t="shared" si="68"/>
        <v>5</v>
      </c>
      <c r="AY22" s="78" t="str">
        <f t="shared" si="69"/>
        <v/>
      </c>
      <c r="AZ22" s="78" t="str">
        <f t="shared" si="70"/>
        <v/>
      </c>
      <c r="BA22" s="78" t="str">
        <f t="shared" si="71"/>
        <v/>
      </c>
      <c r="BB22" s="78" t="str">
        <f t="shared" si="72"/>
        <v/>
      </c>
      <c r="BC22" s="79" t="str">
        <f t="shared" si="73"/>
        <v>3 - 0</v>
      </c>
      <c r="BD22" s="80" t="str">
        <f t="shared" si="74"/>
        <v>8, 8, 5</v>
      </c>
      <c r="BE22" s="81">
        <f>SUMIF(C18:C25,3,AI18:AI25)+SUMIF(D18:D25,3,AJ18:AJ25)</f>
        <v>4</v>
      </c>
      <c r="BF22" s="81">
        <f>IF(BE22&lt;&gt;0,RANK(BE22,BE18:BE24),"")</f>
        <v>3</v>
      </c>
      <c r="BG22" s="82" t="e">
        <f>SUMIF(A18:A21,C22,B18:B21)</f>
        <v>#VALUE!</v>
      </c>
      <c r="BH22" s="83" t="e">
        <f>SUMIF(A18:A21,D22,B18:B21)</f>
        <v>#VALUE!</v>
      </c>
      <c r="BI22" s="44">
        <f t="shared" si="75"/>
        <v>2</v>
      </c>
      <c r="BJ22" s="45">
        <f>1+BJ21</f>
        <v>11</v>
      </c>
      <c r="BK22" s="84">
        <v>3</v>
      </c>
      <c r="BL22" s="108" t="s">
        <v>109</v>
      </c>
      <c r="BM22" s="86">
        <v>44555</v>
      </c>
      <c r="BN22" s="109" t="s">
        <v>110</v>
      </c>
      <c r="BO22" s="88">
        <v>3</v>
      </c>
      <c r="BP22" s="186">
        <v>3</v>
      </c>
      <c r="BQ22" s="187" t="e">
        <f>B20</f>
        <v>#VALUE!</v>
      </c>
      <c r="BR22" s="189" t="s">
        <v>126</v>
      </c>
      <c r="BS22" s="190"/>
      <c r="BT22" s="191"/>
      <c r="BU22" s="102" t="e">
        <v>#VALUE!</v>
      </c>
      <c r="BV22" s="192" t="e">
        <v>#VALUE!</v>
      </c>
      <c r="BW22" s="110"/>
      <c r="BX22" s="105">
        <f>IF(AG18&lt;AH18,AT18,IF(AH18&lt;AG18,AT18," "))</f>
        <v>1</v>
      </c>
      <c r="BY22" s="106"/>
      <c r="BZ22" s="92"/>
      <c r="CA22" s="91">
        <f>IF(AG21&lt;AH21,AT21,IF(AH21&lt;AG21,AT21," "))</f>
        <v>1</v>
      </c>
      <c r="CB22" s="92"/>
      <c r="CC22" s="194"/>
      <c r="CD22" s="195"/>
      <c r="CE22" s="196"/>
      <c r="CF22" s="90"/>
      <c r="CG22" s="91">
        <f>IF(AG23&lt;AH23,AI23,IF(AH23&lt;AG23,AI23," "))</f>
        <v>2</v>
      </c>
      <c r="CH22" s="92"/>
      <c r="CI22" s="128"/>
      <c r="CJ22" s="231">
        <f>BE22</f>
        <v>4</v>
      </c>
      <c r="CK22" s="178"/>
      <c r="CL22" s="179">
        <v>3</v>
      </c>
    </row>
    <row r="23" spans="1:96" ht="23.1" customHeight="1" x14ac:dyDescent="0.25">
      <c r="A23" s="68">
        <v>6</v>
      </c>
      <c r="C23" s="70">
        <v>3</v>
      </c>
      <c r="D23" s="70">
        <v>4</v>
      </c>
      <c r="E23" s="71">
        <v>12</v>
      </c>
      <c r="F23" s="72">
        <v>10</v>
      </c>
      <c r="G23" s="73">
        <v>12</v>
      </c>
      <c r="H23" s="74">
        <v>10</v>
      </c>
      <c r="I23" s="71">
        <v>11</v>
      </c>
      <c r="J23" s="72">
        <v>5</v>
      </c>
      <c r="K23" s="73"/>
      <c r="L23" s="74"/>
      <c r="M23" s="71"/>
      <c r="N23" s="72"/>
      <c r="O23" s="73"/>
      <c r="P23" s="74"/>
      <c r="Q23" s="71"/>
      <c r="R23" s="72"/>
      <c r="S23" s="75">
        <f t="shared" si="38"/>
        <v>1</v>
      </c>
      <c r="T23" s="75">
        <f t="shared" si="39"/>
        <v>0</v>
      </c>
      <c r="U23" s="75">
        <f t="shared" si="40"/>
        <v>1</v>
      </c>
      <c r="V23" s="75">
        <f t="shared" si="41"/>
        <v>0</v>
      </c>
      <c r="W23" s="75">
        <f t="shared" si="42"/>
        <v>1</v>
      </c>
      <c r="X23" s="75">
        <f t="shared" si="43"/>
        <v>0</v>
      </c>
      <c r="Y23" s="75">
        <f t="shared" si="44"/>
        <v>0</v>
      </c>
      <c r="Z23" s="75">
        <f t="shared" si="45"/>
        <v>0</v>
      </c>
      <c r="AA23" s="75">
        <f t="shared" si="46"/>
        <v>0</v>
      </c>
      <c r="AB23" s="75">
        <f t="shared" si="47"/>
        <v>0</v>
      </c>
      <c r="AC23" s="75">
        <f t="shared" si="48"/>
        <v>0</v>
      </c>
      <c r="AD23" s="75">
        <f t="shared" si="49"/>
        <v>0</v>
      </c>
      <c r="AE23" s="75">
        <f t="shared" si="50"/>
        <v>0</v>
      </c>
      <c r="AF23" s="75">
        <f t="shared" si="51"/>
        <v>0</v>
      </c>
      <c r="AG23" s="76">
        <f t="shared" si="52"/>
        <v>3</v>
      </c>
      <c r="AH23" s="76">
        <f t="shared" si="52"/>
        <v>0</v>
      </c>
      <c r="AI23" s="77">
        <f t="shared" si="53"/>
        <v>2</v>
      </c>
      <c r="AJ23" s="77">
        <f t="shared" si="54"/>
        <v>1</v>
      </c>
      <c r="AK23" s="78">
        <f t="shared" si="55"/>
        <v>10</v>
      </c>
      <c r="AL23" s="78">
        <f t="shared" si="56"/>
        <v>10</v>
      </c>
      <c r="AM23" s="78">
        <f t="shared" si="57"/>
        <v>5</v>
      </c>
      <c r="AN23" s="78" t="str">
        <f t="shared" si="58"/>
        <v/>
      </c>
      <c r="AO23" s="78" t="str">
        <f t="shared" si="59"/>
        <v/>
      </c>
      <c r="AP23" s="78" t="str">
        <f t="shared" si="60"/>
        <v/>
      </c>
      <c r="AQ23" s="78" t="str">
        <f t="shared" si="61"/>
        <v/>
      </c>
      <c r="AR23" s="79" t="str">
        <f t="shared" si="62"/>
        <v>3 - 0</v>
      </c>
      <c r="AS23" s="80" t="str">
        <f t="shared" si="63"/>
        <v>10,10,5</v>
      </c>
      <c r="AT23" s="77">
        <f t="shared" si="64"/>
        <v>1</v>
      </c>
      <c r="AU23" s="77">
        <f t="shared" si="65"/>
        <v>2</v>
      </c>
      <c r="AV23" s="78">
        <f t="shared" si="66"/>
        <v>-10</v>
      </c>
      <c r="AW23" s="78">
        <f t="shared" si="67"/>
        <v>-10</v>
      </c>
      <c r="AX23" s="78">
        <f t="shared" si="68"/>
        <v>-5</v>
      </c>
      <c r="AY23" s="78" t="str">
        <f t="shared" si="69"/>
        <v/>
      </c>
      <c r="AZ23" s="78" t="str">
        <f t="shared" si="70"/>
        <v/>
      </c>
      <c r="BA23" s="78" t="str">
        <f t="shared" si="71"/>
        <v/>
      </c>
      <c r="BB23" s="78" t="str">
        <f t="shared" si="72"/>
        <v/>
      </c>
      <c r="BC23" s="79" t="str">
        <f t="shared" si="73"/>
        <v>0 - 3</v>
      </c>
      <c r="BD23" s="80" t="str">
        <f t="shared" si="74"/>
        <v>-10, -10, -5</v>
      </c>
      <c r="BE23" s="96"/>
      <c r="BF23" s="96"/>
      <c r="BG23" s="82" t="e">
        <f>SUMIF(A18:A21,C23,B18:B21)</f>
        <v>#VALUE!</v>
      </c>
      <c r="BH23" s="83" t="e">
        <f>SUMIF(A18:A21,D23,B18:B21)</f>
        <v>#VALUE!</v>
      </c>
      <c r="BI23" s="44">
        <f t="shared" si="75"/>
        <v>2</v>
      </c>
      <c r="BJ23" s="45">
        <f>1+BJ22</f>
        <v>12</v>
      </c>
      <c r="BK23" s="84">
        <v>3</v>
      </c>
      <c r="BL23" s="111" t="s">
        <v>113</v>
      </c>
      <c r="BM23" s="112">
        <v>44555</v>
      </c>
      <c r="BN23" s="113" t="s">
        <v>110</v>
      </c>
      <c r="BO23" s="114">
        <v>4</v>
      </c>
      <c r="BP23" s="186"/>
      <c r="BQ23" s="203"/>
      <c r="BR23" s="180" t="s">
        <v>127</v>
      </c>
      <c r="BS23" s="181"/>
      <c r="BT23" s="182"/>
      <c r="BU23" s="97" t="e">
        <v>#VALUE!</v>
      </c>
      <c r="BV23" s="207"/>
      <c r="BW23" s="183" t="str">
        <f>IF(AI18&gt;AJ18,BC18,IF(AJ18&gt;AI18,BD18," "))</f>
        <v>1 - 3</v>
      </c>
      <c r="BX23" s="184"/>
      <c r="BY23" s="185"/>
      <c r="BZ23" s="202" t="str">
        <f>IF(AI21&gt;AJ21,BC21,IF(AJ21&gt;AI21,BD21," "))</f>
        <v>1 - 3</v>
      </c>
      <c r="CA23" s="202"/>
      <c r="CB23" s="202"/>
      <c r="CC23" s="197"/>
      <c r="CD23" s="198"/>
      <c r="CE23" s="199"/>
      <c r="CF23" s="202" t="str">
        <f>IF(AI23&lt;AJ23,AR23,IF(AJ23&lt;AI23,AS23," "))</f>
        <v>10,10,5</v>
      </c>
      <c r="CG23" s="202"/>
      <c r="CH23" s="202"/>
      <c r="CI23" s="126"/>
      <c r="CJ23" s="231"/>
      <c r="CK23" s="178"/>
      <c r="CL23" s="179"/>
    </row>
    <row r="24" spans="1:96" ht="23.1" customHeight="1" x14ac:dyDescent="0.25"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3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V24" s="41"/>
      <c r="AW24" s="41"/>
      <c r="AX24" s="41"/>
      <c r="AY24" s="41"/>
      <c r="AZ24" s="41"/>
      <c r="BE24" s="81">
        <f>SUMIF(C18:C25,4,AI18:AI25)+SUMIF(D18:D25,4,AJ18:AJ25)</f>
        <v>3</v>
      </c>
      <c r="BF24" s="81">
        <f>IF(BE24&lt;&gt;0,RANK(BE24,BE18:BE24),"")</f>
        <v>4</v>
      </c>
      <c r="BG24" s="115"/>
      <c r="BH24" s="115"/>
      <c r="BK24" s="61"/>
      <c r="BP24" s="186">
        <v>4</v>
      </c>
      <c r="BQ24" s="187" t="e">
        <f>B21</f>
        <v>#VALUE!</v>
      </c>
      <c r="BR24" s="189" t="s">
        <v>100</v>
      </c>
      <c r="BS24" s="190"/>
      <c r="BT24" s="191"/>
      <c r="BU24" s="102" t="e">
        <v>#VALUE!</v>
      </c>
      <c r="BV24" s="204" t="e">
        <v>#VALUE!</v>
      </c>
      <c r="BW24" s="103"/>
      <c r="BX24" s="91">
        <v>1</v>
      </c>
      <c r="BY24" s="92"/>
      <c r="BZ24" s="116"/>
      <c r="CA24" s="105">
        <f>IF(AG19&lt;AH19,AT19,IF(AH19&lt;AG19,AT19," "))</f>
        <v>1</v>
      </c>
      <c r="CB24" s="106"/>
      <c r="CC24" s="92"/>
      <c r="CD24" s="91">
        <f>IF(AG23&lt;AH23,AT23,IF(AH23&lt;AG23,AT23," "))</f>
        <v>1</v>
      </c>
      <c r="CE24" s="92"/>
      <c r="CF24" s="194"/>
      <c r="CG24" s="195"/>
      <c r="CH24" s="195"/>
      <c r="CI24" s="128"/>
      <c r="CJ24" s="231">
        <f>BE24</f>
        <v>3</v>
      </c>
      <c r="CK24" s="178"/>
      <c r="CL24" s="179">
        <v>4</v>
      </c>
    </row>
    <row r="25" spans="1:96" ht="23.1" customHeight="1" x14ac:dyDescent="0.25"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3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V25" s="41"/>
      <c r="AW25" s="41"/>
      <c r="AX25" s="41"/>
      <c r="AY25" s="41"/>
      <c r="AZ25" s="41"/>
      <c r="BD25" s="43"/>
      <c r="BE25" s="96"/>
      <c r="BF25" s="96"/>
      <c r="BG25" s="115"/>
      <c r="BH25" s="115"/>
      <c r="BK25" s="61"/>
      <c r="BL25" s="117"/>
      <c r="BM25" s="118"/>
      <c r="BN25" s="119"/>
      <c r="BO25" s="120"/>
      <c r="BP25" s="186"/>
      <c r="BQ25" s="188"/>
      <c r="BR25" s="180" t="s">
        <v>128</v>
      </c>
      <c r="BS25" s="181"/>
      <c r="BT25" s="182"/>
      <c r="BU25" s="121" t="e">
        <v>#VALUE!</v>
      </c>
      <c r="BV25" s="226"/>
      <c r="BW25" s="230" t="s">
        <v>129</v>
      </c>
      <c r="BX25" s="219"/>
      <c r="BY25" s="219"/>
      <c r="BZ25" s="183" t="str">
        <f>IF(AI19&gt;AJ19,BC19,IF(AJ19&gt;AI19,BD19," "))</f>
        <v>1 - 3</v>
      </c>
      <c r="CA25" s="184"/>
      <c r="CB25" s="185"/>
      <c r="CC25" s="184" t="str">
        <f>IF(AI23&gt;AJ23,BC23,IF(AJ23&gt;AI23,BD23," "))</f>
        <v>0 - 3</v>
      </c>
      <c r="CD25" s="184"/>
      <c r="CE25" s="184"/>
      <c r="CF25" s="197"/>
      <c r="CG25" s="198"/>
      <c r="CH25" s="198"/>
      <c r="CI25" s="129"/>
      <c r="CJ25" s="231"/>
      <c r="CK25" s="178"/>
      <c r="CL25" s="179"/>
    </row>
    <row r="26" spans="1:96" ht="23.1" customHeight="1" x14ac:dyDescent="0.25">
      <c r="Z26" s="52"/>
      <c r="BK26" s="61"/>
      <c r="BL26" s="214" t="str">
        <f>C27</f>
        <v>Мужчины. Подгруппа 3</v>
      </c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</row>
    <row r="27" spans="1:96" ht="23.1" customHeight="1" x14ac:dyDescent="0.25">
      <c r="A27" s="54">
        <f>1+A17</f>
        <v>3</v>
      </c>
      <c r="B27" s="55">
        <v>4</v>
      </c>
      <c r="C27" s="56" t="s">
        <v>130</v>
      </c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>
        <f>1+R17</f>
        <v>3</v>
      </c>
      <c r="Z27" s="52"/>
      <c r="AR27" s="59" t="e">
        <f>IF(B28=0,0,(IF(B29=0,1,IF(B30=0,2,IF(B31=0,3,IF(B31&gt;0,4))))))</f>
        <v>#VALUE!</v>
      </c>
      <c r="BC27" s="59">
        <f>IF(BE27=15,3,IF(BE27&gt;15,4))</f>
        <v>4</v>
      </c>
      <c r="BE27" s="60">
        <f>SUM(BE28,BE30,BE32,BE34)</f>
        <v>18</v>
      </c>
      <c r="BF27" s="60">
        <f>SUM(BF28,BF30,BF32,BF34)</f>
        <v>7</v>
      </c>
      <c r="BK27" s="61"/>
      <c r="BL27" s="62" t="s">
        <v>91</v>
      </c>
      <c r="BM27" s="63" t="s">
        <v>9</v>
      </c>
      <c r="BN27" s="63" t="s">
        <v>92</v>
      </c>
      <c r="BO27" s="64" t="s">
        <v>93</v>
      </c>
      <c r="BP27" s="65" t="s">
        <v>94</v>
      </c>
      <c r="BQ27" s="215" t="s">
        <v>8</v>
      </c>
      <c r="BR27" s="215"/>
      <c r="BS27" s="215"/>
      <c r="BT27" s="215"/>
      <c r="BU27" s="216" t="s">
        <v>95</v>
      </c>
      <c r="BV27" s="216"/>
      <c r="BW27" s="217">
        <v>1</v>
      </c>
      <c r="BX27" s="217"/>
      <c r="BY27" s="217"/>
      <c r="BZ27" s="217">
        <v>2</v>
      </c>
      <c r="CA27" s="217"/>
      <c r="CB27" s="217"/>
      <c r="CC27" s="217">
        <v>3</v>
      </c>
      <c r="CD27" s="217"/>
      <c r="CE27" s="217"/>
      <c r="CF27" s="217">
        <v>4</v>
      </c>
      <c r="CG27" s="217"/>
      <c r="CH27" s="217"/>
      <c r="CI27" s="66"/>
      <c r="CJ27" s="67" t="s">
        <v>96</v>
      </c>
      <c r="CK27" s="67" t="s">
        <v>97</v>
      </c>
      <c r="CL27" s="67" t="s">
        <v>98</v>
      </c>
    </row>
    <row r="28" spans="1:96" ht="23.1" customHeight="1" x14ac:dyDescent="0.25">
      <c r="A28" s="68">
        <v>1</v>
      </c>
      <c r="B28" s="69" t="e">
        <v>#VALUE!</v>
      </c>
      <c r="C28" s="70">
        <v>1</v>
      </c>
      <c r="D28" s="70">
        <v>3</v>
      </c>
      <c r="E28" s="71">
        <v>7</v>
      </c>
      <c r="F28" s="72">
        <v>11</v>
      </c>
      <c r="G28" s="73">
        <v>11</v>
      </c>
      <c r="H28" s="74">
        <v>5</v>
      </c>
      <c r="I28" s="71">
        <v>11</v>
      </c>
      <c r="J28" s="72">
        <v>13</v>
      </c>
      <c r="K28" s="73">
        <v>11</v>
      </c>
      <c r="L28" s="74">
        <v>13</v>
      </c>
      <c r="M28" s="71"/>
      <c r="N28" s="72"/>
      <c r="O28" s="73"/>
      <c r="P28" s="74"/>
      <c r="Q28" s="71"/>
      <c r="R28" s="72"/>
      <c r="S28" s="75">
        <f t="shared" ref="S28:S33" si="76">IF(E28="wo",0,IF(F28="wo",1,IF(E28&gt;F28,1,0)))</f>
        <v>0</v>
      </c>
      <c r="T28" s="75">
        <f t="shared" ref="T28:T33" si="77">IF(E28="wo",1,IF(F28="wo",0,IF(F28&gt;E28,1,0)))</f>
        <v>1</v>
      </c>
      <c r="U28" s="75">
        <f t="shared" ref="U28:U33" si="78">IF(G28="wo",0,IF(H28="wo",1,IF(G28&gt;H28,1,0)))</f>
        <v>1</v>
      </c>
      <c r="V28" s="75">
        <f t="shared" ref="V28:V33" si="79">IF(G28="wo",1,IF(H28="wo",0,IF(H28&gt;G28,1,0)))</f>
        <v>0</v>
      </c>
      <c r="W28" s="75">
        <f t="shared" ref="W28:W33" si="80">IF(I28="wo",0,IF(J28="wo",1,IF(I28&gt;J28,1,0)))</f>
        <v>0</v>
      </c>
      <c r="X28" s="75">
        <f t="shared" ref="X28:X33" si="81">IF(I28="wo",1,IF(J28="wo",0,IF(J28&gt;I28,1,0)))</f>
        <v>1</v>
      </c>
      <c r="Y28" s="75">
        <f t="shared" ref="Y28:Y33" si="82">IF(K28="wo",0,IF(L28="wo",1,IF(K28&gt;L28,1,0)))</f>
        <v>0</v>
      </c>
      <c r="Z28" s="75">
        <f t="shared" ref="Z28:Z33" si="83">IF(K28="wo",1,IF(L28="wo",0,IF(L28&gt;K28,1,0)))</f>
        <v>1</v>
      </c>
      <c r="AA28" s="75">
        <f t="shared" ref="AA28:AA33" si="84">IF(M28="wo",0,IF(N28="wo",1,IF(M28&gt;N28,1,0)))</f>
        <v>0</v>
      </c>
      <c r="AB28" s="75">
        <f t="shared" ref="AB28:AB33" si="85">IF(M28="wo",1,IF(N28="wo",0,IF(N28&gt;M28,1,0)))</f>
        <v>0</v>
      </c>
      <c r="AC28" s="75">
        <f t="shared" ref="AC28:AC33" si="86">IF(O28="wo",0,IF(P28="wo",1,IF(O28&gt;P28,1,0)))</f>
        <v>0</v>
      </c>
      <c r="AD28" s="75">
        <f t="shared" ref="AD28:AD33" si="87">IF(O28="wo",1,IF(P28="wo",0,IF(P28&gt;O28,1,0)))</f>
        <v>0</v>
      </c>
      <c r="AE28" s="75">
        <f t="shared" ref="AE28:AE33" si="88">IF(Q28="wo",0,IF(R28="wo",1,IF(Q28&gt;R28,1,0)))</f>
        <v>0</v>
      </c>
      <c r="AF28" s="75">
        <f t="shared" ref="AF28:AF33" si="89">IF(Q28="wo",1,IF(R28="wo",0,IF(R28&gt;Q28,1,0)))</f>
        <v>0</v>
      </c>
      <c r="AG28" s="76">
        <f t="shared" ref="AG28:AH33" si="90">IF(E28="wo","wo",+S28+U28+W28+Y28+AA28+AC28+AE28)</f>
        <v>1</v>
      </c>
      <c r="AH28" s="76">
        <f t="shared" si="90"/>
        <v>3</v>
      </c>
      <c r="AI28" s="77">
        <f t="shared" ref="AI28:AI33" si="91">IF(E28="",0,IF(E28="wo",0,IF(F28="wo",2,IF(AG28=AH28,0,IF(AG28&gt;AH28,2,1)))))</f>
        <v>1</v>
      </c>
      <c r="AJ28" s="77">
        <f t="shared" ref="AJ28:AJ33" si="92">IF(F28="",0,IF(F28="wo",0,IF(E28="wo",2,IF(AH28=AG28,0,IF(AH28&gt;AG28,2,1)))))</f>
        <v>2</v>
      </c>
      <c r="AK28" s="78">
        <f t="shared" ref="AK28:AK33" si="93">IF(E28="","",IF(E28="wo",0,IF(F28="wo",0,IF(E28=F28,"ERROR",IF(E28&gt;F28,F28,-1*E28)))))</f>
        <v>-7</v>
      </c>
      <c r="AL28" s="78">
        <f t="shared" ref="AL28:AL33" si="94">IF(G28="","",IF(G28="wo",0,IF(H28="wo",0,IF(G28=H28,"ERROR",IF(G28&gt;H28,H28,-1*G28)))))</f>
        <v>5</v>
      </c>
      <c r="AM28" s="78">
        <f t="shared" ref="AM28:AM33" si="95">IF(I28="","",IF(I28="wo",0,IF(J28="wo",0,IF(I28=J28,"ERROR",IF(I28&gt;J28,J28,-1*I28)))))</f>
        <v>-11</v>
      </c>
      <c r="AN28" s="78">
        <f t="shared" ref="AN28:AN33" si="96">IF(K28="","",IF(K28="wo",0,IF(L28="wo",0,IF(K28=L28,"ERROR",IF(K28&gt;L28,L28,-1*K28)))))</f>
        <v>-11</v>
      </c>
      <c r="AO28" s="78" t="str">
        <f t="shared" ref="AO28:AO33" si="97">IF(M28="","",IF(M28="wo",0,IF(N28="wo",0,IF(M28=N28,"ERROR",IF(M28&gt;N28,N28,-1*M28)))))</f>
        <v/>
      </c>
      <c r="AP28" s="78" t="str">
        <f t="shared" ref="AP28:AP33" si="98">IF(O28="","",IF(O28="wo",0,IF(P28="wo",0,IF(O28=P28,"ERROR",IF(O28&gt;P28,P28,-1*O28)))))</f>
        <v/>
      </c>
      <c r="AQ28" s="78" t="str">
        <f t="shared" ref="AQ28:AQ33" si="99">IF(Q28="","",IF(Q28="wo",0,IF(R28="wo",0,IF(Q28=R28,"ERROR",IF(Q28&gt;R28,R28,-1*Q28)))))</f>
        <v/>
      </c>
      <c r="AR28" s="79" t="str">
        <f t="shared" ref="AR28:AR33" si="100">CONCATENATE(AG28," - ",AH28)</f>
        <v>1 - 3</v>
      </c>
      <c r="AS28" s="80" t="str">
        <f t="shared" ref="AS28:AS33" si="101">IF(E28="","",(IF(K28="",AK28&amp;","&amp;AL28&amp;","&amp;AM28,IF(M28="",AK28&amp;","&amp;AL28&amp;","&amp;AM28&amp;","&amp;AN28,IF(O28="",AK28&amp;","&amp;AL28&amp;","&amp;AM28&amp;","&amp;AN28&amp;","&amp;AO28,IF(Q28="",AK28&amp;","&amp;AL28&amp;","&amp;AM28&amp;","&amp;AN28&amp;","&amp;AO28&amp;","&amp;AP28,AK28&amp;","&amp;AL28&amp;","&amp;AM28&amp;","&amp;AN28&amp;","&amp;AO28&amp;","&amp;AP28&amp;","&amp;AQ28))))))</f>
        <v>-7,5,-11,-11</v>
      </c>
      <c r="AT28" s="77">
        <f t="shared" ref="AT28:AT33" si="102">IF(F28="",0,IF(F28="wo",0,IF(E28="wo",2,IF(AH28=AG28,0,IF(AH28&gt;AG28,2,1)))))</f>
        <v>2</v>
      </c>
      <c r="AU28" s="77">
        <f t="shared" ref="AU28:AU33" si="103">IF(E28="",0,IF(E28="wo",0,IF(F28="wo",2,IF(AG28=AH28,0,IF(AG28&gt;AH28,2,1)))))</f>
        <v>1</v>
      </c>
      <c r="AV28" s="78">
        <f t="shared" ref="AV28:AV33" si="104">IF(F28="","",IF(F28="wo",0,IF(E28="wo",0,IF(F28=E28,"ERROR",IF(F28&gt;E28,E28,-1*F28)))))</f>
        <v>7</v>
      </c>
      <c r="AW28" s="78">
        <f t="shared" ref="AW28:AW33" si="105">IF(H28="","",IF(H28="wo",0,IF(G28="wo",0,IF(H28=G28,"ERROR",IF(H28&gt;G28,G28,-1*H28)))))</f>
        <v>-5</v>
      </c>
      <c r="AX28" s="78">
        <f t="shared" ref="AX28:AX33" si="106">IF(J28="","",IF(J28="wo",0,IF(I28="wo",0,IF(J28=I28,"ERROR",IF(J28&gt;I28,I28,-1*J28)))))</f>
        <v>11</v>
      </c>
      <c r="AY28" s="78">
        <f t="shared" ref="AY28:AY33" si="107">IF(L28="","",IF(L28="wo",0,IF(K28="wo",0,IF(L28=K28,"ERROR",IF(L28&gt;K28,K28,-1*L28)))))</f>
        <v>11</v>
      </c>
      <c r="AZ28" s="78" t="str">
        <f t="shared" ref="AZ28:AZ33" si="108">IF(N28="","",IF(N28="wo",0,IF(M28="wo",0,IF(N28=M28,"ERROR",IF(N28&gt;M28,M28,-1*N28)))))</f>
        <v/>
      </c>
      <c r="BA28" s="78" t="str">
        <f t="shared" ref="BA28:BA33" si="109">IF(P28="","",IF(P28="wo",0,IF(O28="wo",0,IF(P28=O28,"ERROR",IF(P28&gt;O28,O28,-1*P28)))))</f>
        <v/>
      </c>
      <c r="BB28" s="78" t="str">
        <f t="shared" ref="BB28:BB33" si="110">IF(R28="","",IF(R28="wo",0,IF(Q28="wo",0,IF(R28=Q28,"ERROR",IF(R28&gt;Q28,Q28,-1*R28)))))</f>
        <v/>
      </c>
      <c r="BC28" s="79" t="str">
        <f t="shared" ref="BC28:BC33" si="111">CONCATENATE(AH28," - ",AG28)</f>
        <v>3 - 1</v>
      </c>
      <c r="BD28" s="80" t="str">
        <f t="shared" ref="BD28:BD33" si="112">IF(E28="","",(IF(K28="",AV28&amp;", "&amp;AW28&amp;", "&amp;AX28,IF(M28="",AV28&amp;","&amp;AW28&amp;","&amp;AX28&amp;","&amp;AY28,IF(O28="",AV28&amp;","&amp;AW28&amp;","&amp;AX28&amp;","&amp;AY28&amp;","&amp;AZ28,IF(Q28="",AV28&amp;","&amp;AW28&amp;","&amp;AX28&amp;","&amp;AY28&amp;","&amp;AZ28&amp;","&amp;BA28,AV28&amp;","&amp;AW28&amp;","&amp;AX28&amp;","&amp;AY28&amp;","&amp;AZ28&amp;","&amp;BA28&amp;","&amp;BB28))))))</f>
        <v>7,-5,11,11</v>
      </c>
      <c r="BE28" s="81">
        <f>SUMIF(C28:C35,1,AI28:AI35)+SUMIF(D28:D35,1,AJ28:AJ35)</f>
        <v>5</v>
      </c>
      <c r="BF28" s="81">
        <f>IF(BE28&lt;&gt;0,RANK(BE28,BE28:BE34),"")</f>
        <v>1</v>
      </c>
      <c r="BG28" s="82" t="e">
        <f>SUMIF(A28:A31,C28,B28:B31)</f>
        <v>#VALUE!</v>
      </c>
      <c r="BH28" s="83" t="e">
        <f>SUMIF(A28:A31,D28,B28:B31)</f>
        <v>#VALUE!</v>
      </c>
      <c r="BI28" s="44">
        <f t="shared" ref="BI28:BI33" si="113">1+BI18</f>
        <v>3</v>
      </c>
      <c r="BJ28" s="45">
        <f>1*BJ23+1</f>
        <v>13</v>
      </c>
      <c r="BK28" s="84">
        <v>1</v>
      </c>
      <c r="BL28" s="85" t="str">
        <f t="shared" ref="BL28:BL29" si="114">CONCATENATE(C28," ","-"," ",D28)</f>
        <v>1 - 3</v>
      </c>
      <c r="BM28" s="86">
        <v>44555</v>
      </c>
      <c r="BN28" s="87" t="s">
        <v>104</v>
      </c>
      <c r="BO28" s="88">
        <v>1</v>
      </c>
      <c r="BP28" s="210">
        <v>1</v>
      </c>
      <c r="BQ28" s="211" t="e">
        <f>B28</f>
        <v>#VALUE!</v>
      </c>
      <c r="BR28" s="189" t="s">
        <v>131</v>
      </c>
      <c r="BS28" s="190"/>
      <c r="BT28" s="191"/>
      <c r="BU28" s="89" t="e">
        <v>#VALUE!</v>
      </c>
      <c r="BV28" s="222" t="e">
        <v>#VALUE!</v>
      </c>
      <c r="BW28" s="223"/>
      <c r="BX28" s="206"/>
      <c r="BY28" s="224"/>
      <c r="BZ28" s="90"/>
      <c r="CA28" s="91">
        <f>IF(AG30&lt;AH30,AI30,IF(AH30&lt;AG30,AI30," "))</f>
        <v>2</v>
      </c>
      <c r="CB28" s="92"/>
      <c r="CC28" s="93"/>
      <c r="CD28" s="91">
        <f>IF(AG28&lt;AH28,AI28,IF(AH28&lt;AG28,AI28," "))</f>
        <v>1</v>
      </c>
      <c r="CE28" s="94"/>
      <c r="CF28" s="92"/>
      <c r="CG28" s="91">
        <f>IF(AG32&lt;AH32,AI32,IF(AH32&lt;AG32,AI32," "))</f>
        <v>2</v>
      </c>
      <c r="CH28" s="94"/>
      <c r="CI28" s="95"/>
      <c r="CJ28" s="200">
        <f>BE28</f>
        <v>5</v>
      </c>
      <c r="CK28" s="178" t="s">
        <v>132</v>
      </c>
      <c r="CL28" s="179">
        <v>1</v>
      </c>
      <c r="CO28" s="229"/>
      <c r="CP28" s="229"/>
      <c r="CQ28" s="229"/>
    </row>
    <row r="29" spans="1:96" ht="23.1" customHeight="1" x14ac:dyDescent="0.25">
      <c r="A29" s="68">
        <v>2</v>
      </c>
      <c r="B29" s="69" t="e">
        <v>#VALUE!</v>
      </c>
      <c r="C29" s="70">
        <v>2</v>
      </c>
      <c r="D29" s="70">
        <v>4</v>
      </c>
      <c r="E29" s="71">
        <v>11</v>
      </c>
      <c r="F29" s="72">
        <v>6</v>
      </c>
      <c r="G29" s="73">
        <v>11</v>
      </c>
      <c r="H29" s="74">
        <v>4</v>
      </c>
      <c r="I29" s="71">
        <v>11</v>
      </c>
      <c r="J29" s="72">
        <v>5</v>
      </c>
      <c r="K29" s="73"/>
      <c r="L29" s="74"/>
      <c r="M29" s="71"/>
      <c r="N29" s="72"/>
      <c r="O29" s="73"/>
      <c r="P29" s="74"/>
      <c r="Q29" s="71"/>
      <c r="R29" s="72"/>
      <c r="S29" s="75">
        <f t="shared" si="76"/>
        <v>1</v>
      </c>
      <c r="T29" s="75">
        <f t="shared" si="77"/>
        <v>0</v>
      </c>
      <c r="U29" s="75">
        <f t="shared" si="78"/>
        <v>1</v>
      </c>
      <c r="V29" s="75">
        <f t="shared" si="79"/>
        <v>0</v>
      </c>
      <c r="W29" s="75">
        <f t="shared" si="80"/>
        <v>1</v>
      </c>
      <c r="X29" s="75">
        <f t="shared" si="81"/>
        <v>0</v>
      </c>
      <c r="Y29" s="75">
        <f t="shared" si="82"/>
        <v>0</v>
      </c>
      <c r="Z29" s="75">
        <f t="shared" si="83"/>
        <v>0</v>
      </c>
      <c r="AA29" s="75">
        <f t="shared" si="84"/>
        <v>0</v>
      </c>
      <c r="AB29" s="75">
        <f t="shared" si="85"/>
        <v>0</v>
      </c>
      <c r="AC29" s="75">
        <f t="shared" si="86"/>
        <v>0</v>
      </c>
      <c r="AD29" s="75">
        <f t="shared" si="87"/>
        <v>0</v>
      </c>
      <c r="AE29" s="75">
        <f t="shared" si="88"/>
        <v>0</v>
      </c>
      <c r="AF29" s="75">
        <f t="shared" si="89"/>
        <v>0</v>
      </c>
      <c r="AG29" s="76">
        <f t="shared" si="90"/>
        <v>3</v>
      </c>
      <c r="AH29" s="76">
        <f t="shared" si="90"/>
        <v>0</v>
      </c>
      <c r="AI29" s="77">
        <f t="shared" si="91"/>
        <v>2</v>
      </c>
      <c r="AJ29" s="77">
        <f t="shared" si="92"/>
        <v>1</v>
      </c>
      <c r="AK29" s="78">
        <f t="shared" si="93"/>
        <v>6</v>
      </c>
      <c r="AL29" s="78">
        <f t="shared" si="94"/>
        <v>4</v>
      </c>
      <c r="AM29" s="78">
        <f t="shared" si="95"/>
        <v>5</v>
      </c>
      <c r="AN29" s="78" t="str">
        <f t="shared" si="96"/>
        <v/>
      </c>
      <c r="AO29" s="78" t="str">
        <f t="shared" si="97"/>
        <v/>
      </c>
      <c r="AP29" s="78" t="str">
        <f t="shared" si="98"/>
        <v/>
      </c>
      <c r="AQ29" s="78" t="str">
        <f t="shared" si="99"/>
        <v/>
      </c>
      <c r="AR29" s="79" t="str">
        <f t="shared" si="100"/>
        <v>3 - 0</v>
      </c>
      <c r="AS29" s="80" t="str">
        <f t="shared" si="101"/>
        <v>6,4,5</v>
      </c>
      <c r="AT29" s="77">
        <f t="shared" si="102"/>
        <v>1</v>
      </c>
      <c r="AU29" s="77">
        <f t="shared" si="103"/>
        <v>2</v>
      </c>
      <c r="AV29" s="78">
        <f t="shared" si="104"/>
        <v>-6</v>
      </c>
      <c r="AW29" s="78">
        <f t="shared" si="105"/>
        <v>-4</v>
      </c>
      <c r="AX29" s="78">
        <f t="shared" si="106"/>
        <v>-5</v>
      </c>
      <c r="AY29" s="78" t="str">
        <f t="shared" si="107"/>
        <v/>
      </c>
      <c r="AZ29" s="78" t="str">
        <f t="shared" si="108"/>
        <v/>
      </c>
      <c r="BA29" s="78" t="str">
        <f t="shared" si="109"/>
        <v/>
      </c>
      <c r="BB29" s="78" t="str">
        <f t="shared" si="110"/>
        <v/>
      </c>
      <c r="BC29" s="79" t="str">
        <f t="shared" si="111"/>
        <v>0 - 3</v>
      </c>
      <c r="BD29" s="80" t="str">
        <f t="shared" si="112"/>
        <v>-6, -4, -5</v>
      </c>
      <c r="BE29" s="96"/>
      <c r="BF29" s="96"/>
      <c r="BG29" s="82" t="e">
        <f>SUMIF(A28:A31,C29,B28:B31)</f>
        <v>#VALUE!</v>
      </c>
      <c r="BH29" s="83" t="e">
        <f>SUMIF(A28:A31,D29,B28:B31)</f>
        <v>#VALUE!</v>
      </c>
      <c r="BI29" s="44">
        <f t="shared" si="113"/>
        <v>3</v>
      </c>
      <c r="BJ29" s="45">
        <f>1+BJ28</f>
        <v>14</v>
      </c>
      <c r="BK29" s="84">
        <v>1</v>
      </c>
      <c r="BL29" s="85" t="str">
        <f t="shared" si="114"/>
        <v>2 - 4</v>
      </c>
      <c r="BM29" s="86">
        <v>44555</v>
      </c>
      <c r="BN29" s="87" t="s">
        <v>104</v>
      </c>
      <c r="BO29" s="88">
        <v>2</v>
      </c>
      <c r="BP29" s="210"/>
      <c r="BQ29" s="203"/>
      <c r="BR29" s="221" t="s">
        <v>133</v>
      </c>
      <c r="BS29" s="221"/>
      <c r="BT29" s="221"/>
      <c r="BU29" s="97" t="e">
        <v>#VALUE!</v>
      </c>
      <c r="BV29" s="207"/>
      <c r="BW29" s="197"/>
      <c r="BX29" s="198"/>
      <c r="BY29" s="199"/>
      <c r="BZ29" s="202" t="str">
        <f>IF(AI30&lt;AJ30,AR30,IF(AJ30&lt;AI30,AS30," "))</f>
        <v>12,8,5</v>
      </c>
      <c r="CA29" s="202"/>
      <c r="CB29" s="202"/>
      <c r="CC29" s="183" t="str">
        <f>IF(AI28&lt;AJ28,AR28,IF(AJ28&lt;AI28,AS28," "))</f>
        <v>1 - 3</v>
      </c>
      <c r="CD29" s="184"/>
      <c r="CE29" s="185"/>
      <c r="CF29" s="202" t="str">
        <f>IF(AI32&lt;AJ32,AR32,IF(AJ32&lt;AI32,AS32," "))</f>
        <v>7,9,4</v>
      </c>
      <c r="CG29" s="202"/>
      <c r="CH29" s="228"/>
      <c r="CI29" s="98"/>
      <c r="CJ29" s="200"/>
      <c r="CK29" s="178"/>
      <c r="CL29" s="179"/>
      <c r="CO29" s="229"/>
      <c r="CP29" s="229"/>
      <c r="CQ29" s="229"/>
    </row>
    <row r="30" spans="1:96" ht="23.1" customHeight="1" x14ac:dyDescent="0.25">
      <c r="A30" s="68">
        <v>3</v>
      </c>
      <c r="B30" s="69" t="e">
        <v>#VALUE!</v>
      </c>
      <c r="C30" s="70">
        <v>1</v>
      </c>
      <c r="D30" s="70">
        <v>2</v>
      </c>
      <c r="E30" s="71">
        <v>14</v>
      </c>
      <c r="F30" s="72">
        <v>12</v>
      </c>
      <c r="G30" s="73">
        <v>11</v>
      </c>
      <c r="H30" s="74">
        <v>8</v>
      </c>
      <c r="I30" s="71">
        <v>11</v>
      </c>
      <c r="J30" s="72">
        <v>5</v>
      </c>
      <c r="K30" s="73"/>
      <c r="L30" s="74"/>
      <c r="M30" s="71"/>
      <c r="N30" s="72"/>
      <c r="O30" s="73"/>
      <c r="P30" s="74"/>
      <c r="Q30" s="71"/>
      <c r="R30" s="72"/>
      <c r="S30" s="75">
        <f t="shared" si="76"/>
        <v>1</v>
      </c>
      <c r="T30" s="75">
        <f t="shared" si="77"/>
        <v>0</v>
      </c>
      <c r="U30" s="75">
        <f t="shared" si="78"/>
        <v>1</v>
      </c>
      <c r="V30" s="75">
        <f t="shared" si="79"/>
        <v>0</v>
      </c>
      <c r="W30" s="75">
        <f t="shared" si="80"/>
        <v>1</v>
      </c>
      <c r="X30" s="75">
        <f t="shared" si="81"/>
        <v>0</v>
      </c>
      <c r="Y30" s="75">
        <f t="shared" si="82"/>
        <v>0</v>
      </c>
      <c r="Z30" s="75">
        <f t="shared" si="83"/>
        <v>0</v>
      </c>
      <c r="AA30" s="75">
        <f t="shared" si="84"/>
        <v>0</v>
      </c>
      <c r="AB30" s="75">
        <f t="shared" si="85"/>
        <v>0</v>
      </c>
      <c r="AC30" s="75">
        <f t="shared" si="86"/>
        <v>0</v>
      </c>
      <c r="AD30" s="75">
        <f t="shared" si="87"/>
        <v>0</v>
      </c>
      <c r="AE30" s="75">
        <f t="shared" si="88"/>
        <v>0</v>
      </c>
      <c r="AF30" s="75">
        <f t="shared" si="89"/>
        <v>0</v>
      </c>
      <c r="AG30" s="76">
        <f t="shared" si="90"/>
        <v>3</v>
      </c>
      <c r="AH30" s="76">
        <f t="shared" si="90"/>
        <v>0</v>
      </c>
      <c r="AI30" s="77">
        <f t="shared" si="91"/>
        <v>2</v>
      </c>
      <c r="AJ30" s="77">
        <f t="shared" si="92"/>
        <v>1</v>
      </c>
      <c r="AK30" s="78">
        <f t="shared" si="93"/>
        <v>12</v>
      </c>
      <c r="AL30" s="78">
        <f t="shared" si="94"/>
        <v>8</v>
      </c>
      <c r="AM30" s="78">
        <f t="shared" si="95"/>
        <v>5</v>
      </c>
      <c r="AN30" s="78" t="str">
        <f t="shared" si="96"/>
        <v/>
      </c>
      <c r="AO30" s="78" t="str">
        <f t="shared" si="97"/>
        <v/>
      </c>
      <c r="AP30" s="78" t="str">
        <f t="shared" si="98"/>
        <v/>
      </c>
      <c r="AQ30" s="78" t="str">
        <f t="shared" si="99"/>
        <v/>
      </c>
      <c r="AR30" s="79" t="str">
        <f t="shared" si="100"/>
        <v>3 - 0</v>
      </c>
      <c r="AS30" s="80" t="str">
        <f t="shared" si="101"/>
        <v>12,8,5</v>
      </c>
      <c r="AT30" s="77">
        <f t="shared" si="102"/>
        <v>1</v>
      </c>
      <c r="AU30" s="77">
        <f t="shared" si="103"/>
        <v>2</v>
      </c>
      <c r="AV30" s="78">
        <f t="shared" si="104"/>
        <v>-12</v>
      </c>
      <c r="AW30" s="78">
        <f t="shared" si="105"/>
        <v>-8</v>
      </c>
      <c r="AX30" s="78">
        <f t="shared" si="106"/>
        <v>-5</v>
      </c>
      <c r="AY30" s="78" t="str">
        <f t="shared" si="107"/>
        <v/>
      </c>
      <c r="AZ30" s="78" t="str">
        <f t="shared" si="108"/>
        <v/>
      </c>
      <c r="BA30" s="78" t="str">
        <f t="shared" si="109"/>
        <v/>
      </c>
      <c r="BB30" s="78" t="str">
        <f t="shared" si="110"/>
        <v/>
      </c>
      <c r="BC30" s="79" t="str">
        <f t="shared" si="111"/>
        <v>0 - 3</v>
      </c>
      <c r="BD30" s="80" t="str">
        <f t="shared" si="112"/>
        <v>-12, -8, -5</v>
      </c>
      <c r="BE30" s="81">
        <f>SUMIF(C28:C35,2,AI28:AI35)+SUMIF(D28:D35,2,AJ28:AJ35)</f>
        <v>5</v>
      </c>
      <c r="BF30" s="81">
        <f>IF(BE30&lt;&gt;0,RANK(BE30,BE28:BE34),"")</f>
        <v>1</v>
      </c>
      <c r="BG30" s="82" t="e">
        <f>SUMIF(A28:A31,C30,B28:B31)</f>
        <v>#VALUE!</v>
      </c>
      <c r="BH30" s="83" t="e">
        <f>SUMIF(A28:A31,D30,B28:B31)</f>
        <v>#VALUE!</v>
      </c>
      <c r="BI30" s="44">
        <f t="shared" si="113"/>
        <v>3</v>
      </c>
      <c r="BJ30" s="45">
        <f>1+BJ29</f>
        <v>15</v>
      </c>
      <c r="BK30" s="84">
        <v>2</v>
      </c>
      <c r="BL30" s="99" t="s">
        <v>103</v>
      </c>
      <c r="BM30" s="86">
        <v>44555</v>
      </c>
      <c r="BN30" s="100" t="s">
        <v>123</v>
      </c>
      <c r="BO30" s="101">
        <v>3</v>
      </c>
      <c r="BP30" s="186">
        <v>2</v>
      </c>
      <c r="BQ30" s="187" t="e">
        <f>B29</f>
        <v>#VALUE!</v>
      </c>
      <c r="BR30" s="189" t="s">
        <v>134</v>
      </c>
      <c r="BS30" s="190"/>
      <c r="BT30" s="191"/>
      <c r="BU30" s="102" t="e">
        <v>#VALUE!</v>
      </c>
      <c r="BV30" s="204" t="e">
        <v>#VALUE!</v>
      </c>
      <c r="BW30" s="103"/>
      <c r="BX30" s="91">
        <f>IF(AG30&lt;AH30,AT30,IF(AH30&lt;AG30,AT30," "))</f>
        <v>1</v>
      </c>
      <c r="BY30" s="92"/>
      <c r="BZ30" s="194"/>
      <c r="CA30" s="195"/>
      <c r="CB30" s="196"/>
      <c r="CC30" s="92"/>
      <c r="CD30" s="91">
        <f>IF(AG33&lt;AH33,AI33,IF(AH33&lt;AG33,AI33," "))</f>
        <v>2</v>
      </c>
      <c r="CE30" s="92"/>
      <c r="CF30" s="104"/>
      <c r="CG30" s="105">
        <f>IF(AG29&lt;AH29,AI29,IF(AH29&lt;AG29,AI29," "))</f>
        <v>2</v>
      </c>
      <c r="CH30" s="106"/>
      <c r="CI30" s="95"/>
      <c r="CJ30" s="200">
        <f>BE30</f>
        <v>5</v>
      </c>
      <c r="CK30" s="178" t="s">
        <v>135</v>
      </c>
      <c r="CL30" s="179">
        <v>3</v>
      </c>
      <c r="CO30" s="229"/>
      <c r="CP30" s="229"/>
      <c r="CQ30" s="229"/>
    </row>
    <row r="31" spans="1:96" ht="23.1" customHeight="1" x14ac:dyDescent="0.25">
      <c r="A31" s="68">
        <v>4</v>
      </c>
      <c r="B31" s="69" t="e">
        <v>#VALUE!</v>
      </c>
      <c r="C31" s="70">
        <v>3</v>
      </c>
      <c r="D31" s="70">
        <v>4</v>
      </c>
      <c r="E31" s="71">
        <v>11</v>
      </c>
      <c r="F31" s="72">
        <v>4</v>
      </c>
      <c r="G31" s="73">
        <v>11</v>
      </c>
      <c r="H31" s="74">
        <v>9</v>
      </c>
      <c r="I31" s="71">
        <v>11</v>
      </c>
      <c r="J31" s="72">
        <v>7</v>
      </c>
      <c r="K31" s="73"/>
      <c r="L31" s="74"/>
      <c r="M31" s="71"/>
      <c r="N31" s="72"/>
      <c r="O31" s="73"/>
      <c r="P31" s="74"/>
      <c r="Q31" s="71"/>
      <c r="R31" s="72"/>
      <c r="S31" s="75">
        <f t="shared" si="76"/>
        <v>1</v>
      </c>
      <c r="T31" s="75">
        <f t="shared" si="77"/>
        <v>0</v>
      </c>
      <c r="U31" s="75">
        <f t="shared" si="78"/>
        <v>1</v>
      </c>
      <c r="V31" s="75">
        <f t="shared" si="79"/>
        <v>0</v>
      </c>
      <c r="W31" s="75">
        <f t="shared" si="80"/>
        <v>1</v>
      </c>
      <c r="X31" s="75">
        <f t="shared" si="81"/>
        <v>0</v>
      </c>
      <c r="Y31" s="75">
        <f t="shared" si="82"/>
        <v>0</v>
      </c>
      <c r="Z31" s="75">
        <f t="shared" si="83"/>
        <v>0</v>
      </c>
      <c r="AA31" s="75">
        <f t="shared" si="84"/>
        <v>0</v>
      </c>
      <c r="AB31" s="75">
        <f t="shared" si="85"/>
        <v>0</v>
      </c>
      <c r="AC31" s="75">
        <f t="shared" si="86"/>
        <v>0</v>
      </c>
      <c r="AD31" s="75">
        <f t="shared" si="87"/>
        <v>0</v>
      </c>
      <c r="AE31" s="75">
        <f t="shared" si="88"/>
        <v>0</v>
      </c>
      <c r="AF31" s="75">
        <f t="shared" si="89"/>
        <v>0</v>
      </c>
      <c r="AG31" s="76">
        <f t="shared" si="90"/>
        <v>3</v>
      </c>
      <c r="AH31" s="76">
        <f t="shared" si="90"/>
        <v>0</v>
      </c>
      <c r="AI31" s="77">
        <f t="shared" si="91"/>
        <v>2</v>
      </c>
      <c r="AJ31" s="77">
        <f t="shared" si="92"/>
        <v>1</v>
      </c>
      <c r="AK31" s="78">
        <f t="shared" si="93"/>
        <v>4</v>
      </c>
      <c r="AL31" s="78">
        <f t="shared" si="94"/>
        <v>9</v>
      </c>
      <c r="AM31" s="78">
        <f t="shared" si="95"/>
        <v>7</v>
      </c>
      <c r="AN31" s="78" t="str">
        <f t="shared" si="96"/>
        <v/>
      </c>
      <c r="AO31" s="78" t="str">
        <f t="shared" si="97"/>
        <v/>
      </c>
      <c r="AP31" s="78" t="str">
        <f t="shared" si="98"/>
        <v/>
      </c>
      <c r="AQ31" s="78" t="str">
        <f t="shared" si="99"/>
        <v/>
      </c>
      <c r="AR31" s="79" t="str">
        <f t="shared" si="100"/>
        <v>3 - 0</v>
      </c>
      <c r="AS31" s="80" t="str">
        <f t="shared" si="101"/>
        <v>4,9,7</v>
      </c>
      <c r="AT31" s="77">
        <f t="shared" si="102"/>
        <v>1</v>
      </c>
      <c r="AU31" s="77">
        <f t="shared" si="103"/>
        <v>2</v>
      </c>
      <c r="AV31" s="78">
        <f t="shared" si="104"/>
        <v>-4</v>
      </c>
      <c r="AW31" s="78">
        <f t="shared" si="105"/>
        <v>-9</v>
      </c>
      <c r="AX31" s="78">
        <f t="shared" si="106"/>
        <v>-7</v>
      </c>
      <c r="AY31" s="78" t="str">
        <f t="shared" si="107"/>
        <v/>
      </c>
      <c r="AZ31" s="78" t="str">
        <f t="shared" si="108"/>
        <v/>
      </c>
      <c r="BA31" s="78" t="str">
        <f t="shared" si="109"/>
        <v/>
      </c>
      <c r="BB31" s="78" t="str">
        <f t="shared" si="110"/>
        <v/>
      </c>
      <c r="BC31" s="79" t="str">
        <f t="shared" si="111"/>
        <v>0 - 3</v>
      </c>
      <c r="BD31" s="80" t="str">
        <f t="shared" si="112"/>
        <v>-4, -9, -7</v>
      </c>
      <c r="BE31" s="96"/>
      <c r="BF31" s="96"/>
      <c r="BG31" s="82" t="e">
        <f>SUMIF(A28:A31,C31,B28:B31)</f>
        <v>#VALUE!</v>
      </c>
      <c r="BH31" s="83" t="e">
        <f>SUMIF(A28:A31,D31,B28:B31)</f>
        <v>#VALUE!</v>
      </c>
      <c r="BI31" s="44">
        <f t="shared" si="113"/>
        <v>3</v>
      </c>
      <c r="BJ31" s="45">
        <f>1+BJ30</f>
        <v>16</v>
      </c>
      <c r="BK31" s="84">
        <v>2</v>
      </c>
      <c r="BL31" s="99" t="s">
        <v>107</v>
      </c>
      <c r="BM31" s="86">
        <v>44555</v>
      </c>
      <c r="BN31" s="100" t="s">
        <v>123</v>
      </c>
      <c r="BO31" s="101">
        <v>4</v>
      </c>
      <c r="BP31" s="186"/>
      <c r="BQ31" s="203"/>
      <c r="BR31" s="180" t="s">
        <v>136</v>
      </c>
      <c r="BS31" s="181"/>
      <c r="BT31" s="182"/>
      <c r="BU31" s="97" t="e">
        <v>#VALUE!</v>
      </c>
      <c r="BV31" s="205"/>
      <c r="BW31" s="201" t="str">
        <f>IF(AI30&gt;AJ30,BC30,IF(AJ30&gt;AI30,BD30," "))</f>
        <v>0 - 3</v>
      </c>
      <c r="BX31" s="202"/>
      <c r="BY31" s="202"/>
      <c r="BZ31" s="197"/>
      <c r="CA31" s="198"/>
      <c r="CB31" s="199"/>
      <c r="CC31" s="202" t="str">
        <f>IF(AI33&lt;AJ33,AR33,IF(AJ33&lt;AI33,AS33," "))</f>
        <v>-9,7,-7,11,4</v>
      </c>
      <c r="CD31" s="202"/>
      <c r="CE31" s="202"/>
      <c r="CF31" s="183" t="str">
        <f>IF(AI29&lt;AJ29,AR29,IF(AJ29&lt;AI29,AS29," "))</f>
        <v>6,4,5</v>
      </c>
      <c r="CG31" s="184"/>
      <c r="CH31" s="185"/>
      <c r="CI31" s="98"/>
      <c r="CJ31" s="200"/>
      <c r="CK31" s="178"/>
      <c r="CL31" s="179"/>
      <c r="CO31" s="229"/>
      <c r="CP31" s="229"/>
      <c r="CQ31" s="229"/>
    </row>
    <row r="32" spans="1:96" ht="23.1" customHeight="1" x14ac:dyDescent="0.25">
      <c r="A32" s="68">
        <v>5</v>
      </c>
      <c r="B32" s="107"/>
      <c r="C32" s="70">
        <v>1</v>
      </c>
      <c r="D32" s="70">
        <v>4</v>
      </c>
      <c r="E32" s="71">
        <v>11</v>
      </c>
      <c r="F32" s="72">
        <v>7</v>
      </c>
      <c r="G32" s="73">
        <v>11</v>
      </c>
      <c r="H32" s="74">
        <v>9</v>
      </c>
      <c r="I32" s="71">
        <v>11</v>
      </c>
      <c r="J32" s="72">
        <v>4</v>
      </c>
      <c r="K32" s="73"/>
      <c r="L32" s="74"/>
      <c r="M32" s="71"/>
      <c r="N32" s="72"/>
      <c r="O32" s="73"/>
      <c r="P32" s="74"/>
      <c r="Q32" s="71"/>
      <c r="R32" s="72"/>
      <c r="S32" s="75">
        <f t="shared" si="76"/>
        <v>1</v>
      </c>
      <c r="T32" s="75">
        <f t="shared" si="77"/>
        <v>0</v>
      </c>
      <c r="U32" s="75">
        <f t="shared" si="78"/>
        <v>1</v>
      </c>
      <c r="V32" s="75">
        <f t="shared" si="79"/>
        <v>0</v>
      </c>
      <c r="W32" s="75">
        <f t="shared" si="80"/>
        <v>1</v>
      </c>
      <c r="X32" s="75">
        <f t="shared" si="81"/>
        <v>0</v>
      </c>
      <c r="Y32" s="75">
        <f t="shared" si="82"/>
        <v>0</v>
      </c>
      <c r="Z32" s="75">
        <f t="shared" si="83"/>
        <v>0</v>
      </c>
      <c r="AA32" s="75">
        <f t="shared" si="84"/>
        <v>0</v>
      </c>
      <c r="AB32" s="75">
        <f t="shared" si="85"/>
        <v>0</v>
      </c>
      <c r="AC32" s="75">
        <f t="shared" si="86"/>
        <v>0</v>
      </c>
      <c r="AD32" s="75">
        <f t="shared" si="87"/>
        <v>0</v>
      </c>
      <c r="AE32" s="75">
        <f t="shared" si="88"/>
        <v>0</v>
      </c>
      <c r="AF32" s="75">
        <f t="shared" si="89"/>
        <v>0</v>
      </c>
      <c r="AG32" s="76">
        <f t="shared" si="90"/>
        <v>3</v>
      </c>
      <c r="AH32" s="76">
        <f t="shared" si="90"/>
        <v>0</v>
      </c>
      <c r="AI32" s="77">
        <f t="shared" si="91"/>
        <v>2</v>
      </c>
      <c r="AJ32" s="77">
        <f t="shared" si="92"/>
        <v>1</v>
      </c>
      <c r="AK32" s="78">
        <f t="shared" si="93"/>
        <v>7</v>
      </c>
      <c r="AL32" s="78">
        <f t="shared" si="94"/>
        <v>9</v>
      </c>
      <c r="AM32" s="78">
        <f t="shared" si="95"/>
        <v>4</v>
      </c>
      <c r="AN32" s="78" t="str">
        <f t="shared" si="96"/>
        <v/>
      </c>
      <c r="AO32" s="78" t="str">
        <f t="shared" si="97"/>
        <v/>
      </c>
      <c r="AP32" s="78" t="str">
        <f t="shared" si="98"/>
        <v/>
      </c>
      <c r="AQ32" s="78" t="str">
        <f t="shared" si="99"/>
        <v/>
      </c>
      <c r="AR32" s="79" t="str">
        <f t="shared" si="100"/>
        <v>3 - 0</v>
      </c>
      <c r="AS32" s="80" t="str">
        <f t="shared" si="101"/>
        <v>7,9,4</v>
      </c>
      <c r="AT32" s="77">
        <f t="shared" si="102"/>
        <v>1</v>
      </c>
      <c r="AU32" s="77">
        <f t="shared" si="103"/>
        <v>2</v>
      </c>
      <c r="AV32" s="78">
        <f t="shared" si="104"/>
        <v>-7</v>
      </c>
      <c r="AW32" s="78">
        <f t="shared" si="105"/>
        <v>-9</v>
      </c>
      <c r="AX32" s="78">
        <f t="shared" si="106"/>
        <v>-4</v>
      </c>
      <c r="AY32" s="78" t="str">
        <f t="shared" si="107"/>
        <v/>
      </c>
      <c r="AZ32" s="78" t="str">
        <f t="shared" si="108"/>
        <v/>
      </c>
      <c r="BA32" s="78" t="str">
        <f t="shared" si="109"/>
        <v/>
      </c>
      <c r="BB32" s="78" t="str">
        <f t="shared" si="110"/>
        <v/>
      </c>
      <c r="BC32" s="79" t="str">
        <f t="shared" si="111"/>
        <v>0 - 3</v>
      </c>
      <c r="BD32" s="80" t="str">
        <f t="shared" si="112"/>
        <v>-7, -9, -4</v>
      </c>
      <c r="BE32" s="81">
        <f>SUMIF(C28:C35,3,AI28:AI35)+SUMIF(D28:D35,3,AJ28:AJ35)</f>
        <v>5</v>
      </c>
      <c r="BF32" s="81">
        <f>IF(BE32&lt;&gt;0,RANK(BE32,BE28:BE34),"")</f>
        <v>1</v>
      </c>
      <c r="BG32" s="82" t="e">
        <f>SUMIF(A28:A31,C32,B28:B31)</f>
        <v>#VALUE!</v>
      </c>
      <c r="BH32" s="83" t="e">
        <f>SUMIF(A28:A31,D32,B28:B31)</f>
        <v>#VALUE!</v>
      </c>
      <c r="BI32" s="44">
        <f t="shared" si="113"/>
        <v>3</v>
      </c>
      <c r="BJ32" s="45">
        <f>1+BJ31</f>
        <v>17</v>
      </c>
      <c r="BK32" s="84">
        <v>3</v>
      </c>
      <c r="BL32" s="108" t="s">
        <v>109</v>
      </c>
      <c r="BM32" s="86">
        <v>44555</v>
      </c>
      <c r="BN32" s="109" t="s">
        <v>137</v>
      </c>
      <c r="BO32" s="88">
        <v>1</v>
      </c>
      <c r="BP32" s="186">
        <v>3</v>
      </c>
      <c r="BQ32" s="187" t="e">
        <f>B30</f>
        <v>#VALUE!</v>
      </c>
      <c r="BR32" s="221" t="s">
        <v>138</v>
      </c>
      <c r="BS32" s="221"/>
      <c r="BT32" s="221"/>
      <c r="BU32" s="102" t="e">
        <v>#VALUE!</v>
      </c>
      <c r="BV32" s="192" t="e">
        <v>#VALUE!</v>
      </c>
      <c r="BW32" s="110"/>
      <c r="BX32" s="105">
        <f>IF(AG28&lt;AH28,AT28,IF(AH28&lt;AG28,AT28," "))</f>
        <v>2</v>
      </c>
      <c r="BY32" s="106"/>
      <c r="BZ32" s="92"/>
      <c r="CA32" s="91">
        <f>IF(AG33&lt;AH33,AT33,IF(AH33&lt;AG33,AT33," "))</f>
        <v>1</v>
      </c>
      <c r="CB32" s="92"/>
      <c r="CC32" s="194"/>
      <c r="CD32" s="195"/>
      <c r="CE32" s="196"/>
      <c r="CF32" s="90"/>
      <c r="CG32" s="91">
        <f>IF(AG31&lt;AH31,AI31,IF(AH31&lt;AG31,AI31," "))</f>
        <v>2</v>
      </c>
      <c r="CH32" s="94"/>
      <c r="CI32" s="95"/>
      <c r="CJ32" s="200">
        <f>BE32</f>
        <v>5</v>
      </c>
      <c r="CK32" s="178" t="s">
        <v>139</v>
      </c>
      <c r="CL32" s="179">
        <v>2</v>
      </c>
    </row>
    <row r="33" spans="1:90" ht="15.75" x14ac:dyDescent="0.25">
      <c r="A33" s="68">
        <v>6</v>
      </c>
      <c r="C33" s="70">
        <v>2</v>
      </c>
      <c r="D33" s="70">
        <v>3</v>
      </c>
      <c r="E33" s="71">
        <v>9</v>
      </c>
      <c r="F33" s="72">
        <v>11</v>
      </c>
      <c r="G33" s="73">
        <v>11</v>
      </c>
      <c r="H33" s="74">
        <v>7</v>
      </c>
      <c r="I33" s="71">
        <v>7</v>
      </c>
      <c r="J33" s="72">
        <v>11</v>
      </c>
      <c r="K33" s="73">
        <v>13</v>
      </c>
      <c r="L33" s="74">
        <v>11</v>
      </c>
      <c r="M33" s="71">
        <v>11</v>
      </c>
      <c r="N33" s="72">
        <v>4</v>
      </c>
      <c r="O33" s="73"/>
      <c r="P33" s="74"/>
      <c r="Q33" s="71"/>
      <c r="R33" s="72"/>
      <c r="S33" s="75">
        <f t="shared" si="76"/>
        <v>0</v>
      </c>
      <c r="T33" s="75">
        <f t="shared" si="77"/>
        <v>1</v>
      </c>
      <c r="U33" s="75">
        <f t="shared" si="78"/>
        <v>1</v>
      </c>
      <c r="V33" s="75">
        <f t="shared" si="79"/>
        <v>0</v>
      </c>
      <c r="W33" s="75">
        <f t="shared" si="80"/>
        <v>0</v>
      </c>
      <c r="X33" s="75">
        <f t="shared" si="81"/>
        <v>1</v>
      </c>
      <c r="Y33" s="75">
        <f t="shared" si="82"/>
        <v>1</v>
      </c>
      <c r="Z33" s="75">
        <f t="shared" si="83"/>
        <v>0</v>
      </c>
      <c r="AA33" s="75">
        <f t="shared" si="84"/>
        <v>1</v>
      </c>
      <c r="AB33" s="75">
        <f t="shared" si="85"/>
        <v>0</v>
      </c>
      <c r="AC33" s="75">
        <f t="shared" si="86"/>
        <v>0</v>
      </c>
      <c r="AD33" s="75">
        <f t="shared" si="87"/>
        <v>0</v>
      </c>
      <c r="AE33" s="75">
        <f t="shared" si="88"/>
        <v>0</v>
      </c>
      <c r="AF33" s="75">
        <f t="shared" si="89"/>
        <v>0</v>
      </c>
      <c r="AG33" s="76">
        <f t="shared" si="90"/>
        <v>3</v>
      </c>
      <c r="AH33" s="76">
        <f t="shared" si="90"/>
        <v>2</v>
      </c>
      <c r="AI33" s="77">
        <f t="shared" si="91"/>
        <v>2</v>
      </c>
      <c r="AJ33" s="77">
        <f t="shared" si="92"/>
        <v>1</v>
      </c>
      <c r="AK33" s="78">
        <f t="shared" si="93"/>
        <v>-9</v>
      </c>
      <c r="AL33" s="78">
        <f t="shared" si="94"/>
        <v>7</v>
      </c>
      <c r="AM33" s="78">
        <f t="shared" si="95"/>
        <v>-7</v>
      </c>
      <c r="AN33" s="78">
        <f t="shared" si="96"/>
        <v>11</v>
      </c>
      <c r="AO33" s="78">
        <f t="shared" si="97"/>
        <v>4</v>
      </c>
      <c r="AP33" s="78" t="str">
        <f t="shared" si="98"/>
        <v/>
      </c>
      <c r="AQ33" s="78" t="str">
        <f t="shared" si="99"/>
        <v/>
      </c>
      <c r="AR33" s="79" t="str">
        <f t="shared" si="100"/>
        <v>3 - 2</v>
      </c>
      <c r="AS33" s="80" t="str">
        <f t="shared" si="101"/>
        <v>-9,7,-7,11,4</v>
      </c>
      <c r="AT33" s="77">
        <f t="shared" si="102"/>
        <v>1</v>
      </c>
      <c r="AU33" s="77">
        <f t="shared" si="103"/>
        <v>2</v>
      </c>
      <c r="AV33" s="78">
        <f t="shared" si="104"/>
        <v>9</v>
      </c>
      <c r="AW33" s="78">
        <f t="shared" si="105"/>
        <v>-7</v>
      </c>
      <c r="AX33" s="78">
        <f t="shared" si="106"/>
        <v>7</v>
      </c>
      <c r="AY33" s="78">
        <f t="shared" si="107"/>
        <v>-11</v>
      </c>
      <c r="AZ33" s="78">
        <f t="shared" si="108"/>
        <v>-4</v>
      </c>
      <c r="BA33" s="78" t="str">
        <f t="shared" si="109"/>
        <v/>
      </c>
      <c r="BB33" s="78" t="str">
        <f t="shared" si="110"/>
        <v/>
      </c>
      <c r="BC33" s="79" t="str">
        <f t="shared" si="111"/>
        <v>2 - 3</v>
      </c>
      <c r="BD33" s="80" t="str">
        <f t="shared" si="112"/>
        <v>9,-7,7,-11,-4</v>
      </c>
      <c r="BE33" s="96"/>
      <c r="BF33" s="96"/>
      <c r="BG33" s="82" t="e">
        <f>SUMIF(A28:A31,C33,B28:B31)</f>
        <v>#VALUE!</v>
      </c>
      <c r="BH33" s="83" t="e">
        <f>SUMIF(A28:A31,D33,B28:B31)</f>
        <v>#VALUE!</v>
      </c>
      <c r="BI33" s="44">
        <f t="shared" si="113"/>
        <v>3</v>
      </c>
      <c r="BJ33" s="45">
        <f>1+BJ32</f>
        <v>18</v>
      </c>
      <c r="BK33" s="84">
        <v>3</v>
      </c>
      <c r="BL33" s="111" t="s">
        <v>113</v>
      </c>
      <c r="BM33" s="112">
        <v>44555</v>
      </c>
      <c r="BN33" s="113" t="s">
        <v>137</v>
      </c>
      <c r="BO33" s="114">
        <v>2</v>
      </c>
      <c r="BP33" s="186"/>
      <c r="BQ33" s="203"/>
      <c r="BR33" s="221" t="s">
        <v>140</v>
      </c>
      <c r="BS33" s="221"/>
      <c r="BT33" s="221"/>
      <c r="BU33" s="97" t="e">
        <v>#VALUE!</v>
      </c>
      <c r="BV33" s="207"/>
      <c r="BW33" s="183" t="str">
        <f>IF(AI28&gt;AJ28,BC28,IF(AJ28&gt;AI28,BD28," "))</f>
        <v>7,-5,11,11</v>
      </c>
      <c r="BX33" s="184"/>
      <c r="BY33" s="185"/>
      <c r="BZ33" s="202" t="str">
        <f>IF(AI33&gt;AJ33,BC33,IF(AJ33&gt;AI33,BD33," "))</f>
        <v>2 - 3</v>
      </c>
      <c r="CA33" s="202"/>
      <c r="CB33" s="202"/>
      <c r="CC33" s="197"/>
      <c r="CD33" s="198"/>
      <c r="CE33" s="199"/>
      <c r="CF33" s="202" t="str">
        <f>IF(AI31&lt;AJ31,AR31,IF(AJ31&lt;AI31,AS31," "))</f>
        <v>4,9,7</v>
      </c>
      <c r="CG33" s="202"/>
      <c r="CH33" s="228"/>
      <c r="CI33" s="98"/>
      <c r="CJ33" s="200"/>
      <c r="CK33" s="178"/>
      <c r="CL33" s="179"/>
    </row>
    <row r="34" spans="1:90" ht="15.75" x14ac:dyDescent="0.25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V34" s="41"/>
      <c r="AW34" s="41"/>
      <c r="AX34" s="41"/>
      <c r="AY34" s="41"/>
      <c r="AZ34" s="41"/>
      <c r="BE34" s="81">
        <f>SUMIF(C28:C35,4,AI28:AI35)+SUMIF(D28:D35,4,AJ28:AJ35)</f>
        <v>3</v>
      </c>
      <c r="BF34" s="81">
        <f>IF(BE34&lt;&gt;0,RANK(BE34,BE28:BE34),"")</f>
        <v>4</v>
      </c>
      <c r="BG34" s="115"/>
      <c r="BH34" s="115"/>
      <c r="BK34" s="61"/>
      <c r="BP34" s="186">
        <v>4</v>
      </c>
      <c r="BQ34" s="187" t="e">
        <f>B31</f>
        <v>#VALUE!</v>
      </c>
      <c r="BR34" s="189" t="s">
        <v>141</v>
      </c>
      <c r="BS34" s="190"/>
      <c r="BT34" s="191"/>
      <c r="BU34" s="102" t="e">
        <v>#VALUE!</v>
      </c>
      <c r="BV34" s="204" t="e">
        <v>#VALUE!</v>
      </c>
      <c r="BW34" s="103"/>
      <c r="BX34" s="91">
        <f>IF(AG32&lt;AH32,AT32,IF(AH32&lt;AG32,AT32," "))</f>
        <v>1</v>
      </c>
      <c r="BY34" s="92"/>
      <c r="BZ34" s="116"/>
      <c r="CA34" s="105">
        <f>IF(AG29&lt;AH29,AT29,IF(AH29&lt;AG29,AT29," "))</f>
        <v>1</v>
      </c>
      <c r="CB34" s="106"/>
      <c r="CC34" s="92"/>
      <c r="CD34" s="91">
        <f>IF(AG31&lt;AH31,AT31,IF(AH31&lt;AG31,AT31," "))</f>
        <v>1</v>
      </c>
      <c r="CE34" s="92"/>
      <c r="CF34" s="194"/>
      <c r="CG34" s="195"/>
      <c r="CH34" s="196"/>
      <c r="CI34" s="95"/>
      <c r="CJ34" s="200">
        <f>BE34</f>
        <v>3</v>
      </c>
      <c r="CK34" s="178"/>
      <c r="CL34" s="179">
        <f>IF(BF35="",BF34,BF35)</f>
        <v>4</v>
      </c>
    </row>
    <row r="35" spans="1:90" ht="15.75" x14ac:dyDescent="0.25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V35" s="41"/>
      <c r="AW35" s="41"/>
      <c r="AX35" s="41"/>
      <c r="AY35" s="41"/>
      <c r="AZ35" s="41"/>
      <c r="BE35" s="96"/>
      <c r="BF35" s="96"/>
      <c r="BG35" s="115"/>
      <c r="BH35" s="115"/>
      <c r="BK35" s="130"/>
      <c r="BL35" s="117"/>
      <c r="BM35" s="118"/>
      <c r="BN35" s="119"/>
      <c r="BO35" s="120"/>
      <c r="BP35" s="186"/>
      <c r="BQ35" s="188"/>
      <c r="BR35" s="180" t="s">
        <v>142</v>
      </c>
      <c r="BS35" s="181"/>
      <c r="BT35" s="182"/>
      <c r="BU35" s="121" t="e">
        <v>#VALUE!</v>
      </c>
      <c r="BV35" s="226"/>
      <c r="BW35" s="225" t="str">
        <f>IF(AI32&gt;AJ32,BC32,IF(AJ32&gt;AI32,BD32," "))</f>
        <v>0 - 3</v>
      </c>
      <c r="BX35" s="184"/>
      <c r="BY35" s="184"/>
      <c r="BZ35" s="183" t="str">
        <f>IF(AI29&gt;AJ29,BC29,IF(AJ29&gt;AI29,BD29," "))</f>
        <v>0 - 3</v>
      </c>
      <c r="CA35" s="184"/>
      <c r="CB35" s="185"/>
      <c r="CC35" s="184" t="str">
        <f>IF(AI31&gt;AJ31,BC31,IF(AJ31&gt;AI31,BD31," "))</f>
        <v>0 - 3</v>
      </c>
      <c r="CD35" s="184"/>
      <c r="CE35" s="184"/>
      <c r="CF35" s="197"/>
      <c r="CG35" s="198"/>
      <c r="CH35" s="199"/>
      <c r="CI35" s="122"/>
      <c r="CJ35" s="200"/>
      <c r="CK35" s="178"/>
      <c r="CL35" s="179"/>
    </row>
    <row r="36" spans="1:90" ht="15.75" x14ac:dyDescent="0.25">
      <c r="Z36" s="52"/>
      <c r="BK36" s="61"/>
      <c r="BL36" s="131"/>
      <c r="BM36" s="131"/>
      <c r="BN36" s="131"/>
      <c r="BO36" s="131"/>
      <c r="BP36" s="131"/>
      <c r="BQ36" s="131"/>
      <c r="BR36" s="131" t="s">
        <v>143</v>
      </c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</row>
    <row r="37" spans="1:90" ht="15.75" x14ac:dyDescent="0.25">
      <c r="Z37" s="52"/>
      <c r="BK37" s="61"/>
      <c r="BL37" s="131"/>
      <c r="BM37" s="131"/>
      <c r="BN37" s="131"/>
      <c r="BO37" s="131"/>
      <c r="BP37" s="177" t="s">
        <v>88</v>
      </c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</row>
    <row r="38" spans="1:90" ht="15.75" x14ac:dyDescent="0.25">
      <c r="Z38" s="52"/>
      <c r="BK38" s="61"/>
      <c r="BL38" s="131"/>
      <c r="BM38" s="131"/>
      <c r="BN38" s="131"/>
      <c r="BO38" s="131"/>
      <c r="BP38" s="177" t="s">
        <v>89</v>
      </c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</row>
    <row r="39" spans="1:90" ht="15.75" x14ac:dyDescent="0.25">
      <c r="Z39" s="52"/>
      <c r="BK39" s="6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</row>
    <row r="40" spans="1:90" ht="18" x14ac:dyDescent="0.25">
      <c r="Z40" s="52"/>
      <c r="BK40" s="61"/>
      <c r="BL40" s="172" t="str">
        <f>BL2</f>
        <v xml:space="preserve">  ТУРНИР СИЛЬНЕЙШИХ</v>
      </c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</row>
    <row r="41" spans="1:90" ht="18" x14ac:dyDescent="0.25">
      <c r="Z41" s="52"/>
      <c r="BK41" s="61"/>
      <c r="BL41" s="172" t="str">
        <f>BL3</f>
        <v>СПОРТСМЕНОВ  РК      ТОП - 12</v>
      </c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</row>
    <row r="42" spans="1:90" ht="15.75" x14ac:dyDescent="0.25">
      <c r="Z42" s="52"/>
      <c r="BK42" s="61"/>
      <c r="BL42" s="173" t="str">
        <f>BL4</f>
        <v>г. Алматы                                                                  24-26 декабря 2021г.</v>
      </c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</row>
    <row r="43" spans="1:90" ht="15.75" x14ac:dyDescent="0.25">
      <c r="Z43" s="52"/>
      <c r="BK43" s="61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</row>
    <row r="44" spans="1:90" ht="15.75" x14ac:dyDescent="0.25">
      <c r="Z44" s="52"/>
      <c r="BK44" s="61"/>
      <c r="BL44" s="214" t="str">
        <f>C45</f>
        <v>Женщины. Подгруппа 1</v>
      </c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</row>
    <row r="45" spans="1:90" ht="15" x14ac:dyDescent="0.25">
      <c r="A45" s="54">
        <v>1</v>
      </c>
      <c r="B45" s="55">
        <v>4</v>
      </c>
      <c r="C45" s="56" t="s">
        <v>144</v>
      </c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>
        <v>1</v>
      </c>
      <c r="Z45" s="52"/>
      <c r="AR45" s="59" t="e">
        <f>IF(B46=0,0,(IF(B47=0,1,IF(B48=0,2,IF(B49=0,3,IF(B49&gt;0,4))))))</f>
        <v>#VALUE!</v>
      </c>
      <c r="BC45" s="59">
        <f>IF(BE45=15,3,IF(BE45&gt;15,4))</f>
        <v>4</v>
      </c>
      <c r="BE45" s="60">
        <f>SUM(BE46,BE48,BE50,BE52)</f>
        <v>18</v>
      </c>
      <c r="BF45" s="60">
        <f>SUM(BF46,BF48,BF50,BF52)</f>
        <v>10</v>
      </c>
      <c r="BK45" s="61"/>
      <c r="BL45" s="62" t="s">
        <v>91</v>
      </c>
      <c r="BM45" s="63" t="s">
        <v>9</v>
      </c>
      <c r="BN45" s="63" t="s">
        <v>92</v>
      </c>
      <c r="BO45" s="64" t="s">
        <v>93</v>
      </c>
      <c r="BP45" s="65" t="s">
        <v>94</v>
      </c>
      <c r="BQ45" s="215" t="s">
        <v>8</v>
      </c>
      <c r="BR45" s="215"/>
      <c r="BS45" s="215"/>
      <c r="BT45" s="215"/>
      <c r="BU45" s="216" t="s">
        <v>95</v>
      </c>
      <c r="BV45" s="216"/>
      <c r="BW45" s="217">
        <v>1</v>
      </c>
      <c r="BX45" s="217"/>
      <c r="BY45" s="217"/>
      <c r="BZ45" s="217">
        <v>2</v>
      </c>
      <c r="CA45" s="217"/>
      <c r="CB45" s="217"/>
      <c r="CC45" s="217">
        <v>3</v>
      </c>
      <c r="CD45" s="217"/>
      <c r="CE45" s="217"/>
      <c r="CF45" s="217">
        <v>4</v>
      </c>
      <c r="CG45" s="217"/>
      <c r="CH45" s="217"/>
      <c r="CI45" s="66"/>
      <c r="CJ45" s="67" t="s">
        <v>96</v>
      </c>
      <c r="CK45" s="67" t="s">
        <v>97</v>
      </c>
      <c r="CL45" s="67" t="s">
        <v>98</v>
      </c>
    </row>
    <row r="46" spans="1:90" ht="15.75" x14ac:dyDescent="0.25">
      <c r="A46" s="68">
        <v>1</v>
      </c>
      <c r="B46" s="69" t="e">
        <v>#VALUE!</v>
      </c>
      <c r="C46" s="70">
        <v>1</v>
      </c>
      <c r="D46" s="70">
        <v>3</v>
      </c>
      <c r="E46" s="71">
        <v>11</v>
      </c>
      <c r="F46" s="72">
        <v>8</v>
      </c>
      <c r="G46" s="73">
        <v>11</v>
      </c>
      <c r="H46" s="74">
        <v>6</v>
      </c>
      <c r="I46" s="71">
        <v>11</v>
      </c>
      <c r="J46" s="72">
        <v>7</v>
      </c>
      <c r="K46" s="73"/>
      <c r="L46" s="74"/>
      <c r="M46" s="71"/>
      <c r="N46" s="72"/>
      <c r="O46" s="73"/>
      <c r="P46" s="74"/>
      <c r="Q46" s="71"/>
      <c r="R46" s="72"/>
      <c r="S46" s="75">
        <f t="shared" ref="S46:S51" si="115">IF(E46="wo",0,IF(F46="wo",1,IF(E46&gt;F46,1,0)))</f>
        <v>1</v>
      </c>
      <c r="T46" s="75">
        <f t="shared" ref="T46:T51" si="116">IF(E46="wo",1,IF(F46="wo",0,IF(F46&gt;E46,1,0)))</f>
        <v>0</v>
      </c>
      <c r="U46" s="75">
        <f t="shared" ref="U46:U51" si="117">IF(G46="wo",0,IF(H46="wo",1,IF(G46&gt;H46,1,0)))</f>
        <v>1</v>
      </c>
      <c r="V46" s="75">
        <f t="shared" ref="V46:V51" si="118">IF(G46="wo",1,IF(H46="wo",0,IF(H46&gt;G46,1,0)))</f>
        <v>0</v>
      </c>
      <c r="W46" s="75">
        <f t="shared" ref="W46:W51" si="119">IF(I46="wo",0,IF(J46="wo",1,IF(I46&gt;J46,1,0)))</f>
        <v>1</v>
      </c>
      <c r="X46" s="75">
        <f t="shared" ref="X46:X51" si="120">IF(I46="wo",1,IF(J46="wo",0,IF(J46&gt;I46,1,0)))</f>
        <v>0</v>
      </c>
      <c r="Y46" s="75">
        <f t="shared" ref="Y46:Y51" si="121">IF(K46="wo",0,IF(L46="wo",1,IF(K46&gt;L46,1,0)))</f>
        <v>0</v>
      </c>
      <c r="Z46" s="75">
        <f t="shared" ref="Z46:Z51" si="122">IF(K46="wo",1,IF(L46="wo",0,IF(L46&gt;K46,1,0)))</f>
        <v>0</v>
      </c>
      <c r="AA46" s="75">
        <f t="shared" ref="AA46:AA51" si="123">IF(M46="wo",0,IF(N46="wo",1,IF(M46&gt;N46,1,0)))</f>
        <v>0</v>
      </c>
      <c r="AB46" s="75">
        <f t="shared" ref="AB46:AB51" si="124">IF(M46="wo",1,IF(N46="wo",0,IF(N46&gt;M46,1,0)))</f>
        <v>0</v>
      </c>
      <c r="AC46" s="75">
        <f t="shared" ref="AC46:AC51" si="125">IF(O46="wo",0,IF(P46="wo",1,IF(O46&gt;P46,1,0)))</f>
        <v>0</v>
      </c>
      <c r="AD46" s="75">
        <f t="shared" ref="AD46:AD51" si="126">IF(O46="wo",1,IF(P46="wo",0,IF(P46&gt;O46,1,0)))</f>
        <v>0</v>
      </c>
      <c r="AE46" s="75">
        <f t="shared" ref="AE46:AE51" si="127">IF(Q46="wo",0,IF(R46="wo",1,IF(Q46&gt;R46,1,0)))</f>
        <v>0</v>
      </c>
      <c r="AF46" s="75">
        <f t="shared" ref="AF46:AF51" si="128">IF(Q46="wo",1,IF(R46="wo",0,IF(R46&gt;Q46,1,0)))</f>
        <v>0</v>
      </c>
      <c r="AG46" s="76">
        <f t="shared" ref="AG46:AH51" si="129">IF(E46="wo","wo",+S46+U46+W46+Y46+AA46+AC46+AE46)</f>
        <v>3</v>
      </c>
      <c r="AH46" s="76">
        <f t="shared" si="129"/>
        <v>0</v>
      </c>
      <c r="AI46" s="77">
        <f t="shared" ref="AI46:AI51" si="130">IF(E46="",0,IF(E46="wo",0,IF(F46="wo",2,IF(AG46=AH46,0,IF(AG46&gt;AH46,2,1)))))</f>
        <v>2</v>
      </c>
      <c r="AJ46" s="77">
        <f t="shared" ref="AJ46:AJ51" si="131">IF(F46="",0,IF(F46="wo",0,IF(E46="wo",2,IF(AH46=AG46,0,IF(AH46&gt;AG46,2,1)))))</f>
        <v>1</v>
      </c>
      <c r="AK46" s="78">
        <f t="shared" ref="AK46:AK51" si="132">IF(E46="","",IF(E46="wo",0,IF(F46="wo",0,IF(E46=F46,"ERROR",IF(E46&gt;F46,F46,-1*E46)))))</f>
        <v>8</v>
      </c>
      <c r="AL46" s="78">
        <f t="shared" ref="AL46:AL51" si="133">IF(G46="","",IF(G46="wo",0,IF(H46="wo",0,IF(G46=H46,"ERROR",IF(G46&gt;H46,H46,-1*G46)))))</f>
        <v>6</v>
      </c>
      <c r="AM46" s="78">
        <f t="shared" ref="AM46:AM51" si="134">IF(I46="","",IF(I46="wo",0,IF(J46="wo",0,IF(I46=J46,"ERROR",IF(I46&gt;J46,J46,-1*I46)))))</f>
        <v>7</v>
      </c>
      <c r="AN46" s="78" t="str">
        <f t="shared" ref="AN46:AN51" si="135">IF(K46="","",IF(K46="wo",0,IF(L46="wo",0,IF(K46=L46,"ERROR",IF(K46&gt;L46,L46,-1*K46)))))</f>
        <v/>
      </c>
      <c r="AO46" s="78" t="str">
        <f t="shared" ref="AO46:AO51" si="136">IF(M46="","",IF(M46="wo",0,IF(N46="wo",0,IF(M46=N46,"ERROR",IF(M46&gt;N46,N46,-1*M46)))))</f>
        <v/>
      </c>
      <c r="AP46" s="78" t="str">
        <f t="shared" ref="AP46:AP51" si="137">IF(O46="","",IF(O46="wo",0,IF(P46="wo",0,IF(O46=P46,"ERROR",IF(O46&gt;P46,P46,-1*O46)))))</f>
        <v/>
      </c>
      <c r="AQ46" s="78" t="str">
        <f t="shared" ref="AQ46:AQ51" si="138">IF(Q46="","",IF(Q46="wo",0,IF(R46="wo",0,IF(Q46=R46,"ERROR",IF(Q46&gt;R46,R46,-1*Q46)))))</f>
        <v/>
      </c>
      <c r="AR46" s="79" t="str">
        <f t="shared" ref="AR46:AR51" si="139">CONCATENATE(AG46," - ",AH46)</f>
        <v>3 - 0</v>
      </c>
      <c r="AS46" s="80" t="str">
        <f t="shared" ref="AS46:AS51" si="140">IF(E46="","",(IF(K46="",AK46&amp;","&amp;AL46&amp;","&amp;AM46,IF(M46="",AK46&amp;","&amp;AL46&amp;","&amp;AM46&amp;","&amp;AN46,IF(O46="",AK46&amp;","&amp;AL46&amp;","&amp;AM46&amp;","&amp;AN46&amp;","&amp;AO46,IF(Q46="",AK46&amp;","&amp;AL46&amp;","&amp;AM46&amp;","&amp;AN46&amp;","&amp;AO46&amp;","&amp;AP46,AK46&amp;","&amp;AL46&amp;","&amp;AM46&amp;","&amp;AN46&amp;","&amp;AO46&amp;","&amp;AP46&amp;","&amp;AQ46))))))</f>
        <v>8,6,7</v>
      </c>
      <c r="AT46" s="77">
        <f t="shared" ref="AT46:AT51" si="141">IF(F46="",0,IF(F46="wo",0,IF(E46="wo",2,IF(AH46=AG46,0,IF(AH46&gt;AG46,2,1)))))</f>
        <v>1</v>
      </c>
      <c r="AU46" s="77">
        <f t="shared" ref="AU46:AU51" si="142">IF(E46="",0,IF(E46="wo",0,IF(F46="wo",2,IF(AG46=AH46,0,IF(AG46&gt;AH46,2,1)))))</f>
        <v>2</v>
      </c>
      <c r="AV46" s="78">
        <f t="shared" ref="AV46:AV51" si="143">IF(F46="","",IF(F46="wo",0,IF(E46="wo",0,IF(F46=E46,"ERROR",IF(F46&gt;E46,E46,-1*F46)))))</f>
        <v>-8</v>
      </c>
      <c r="AW46" s="78">
        <f t="shared" ref="AW46:AW51" si="144">IF(H46="","",IF(H46="wo",0,IF(G46="wo",0,IF(H46=G46,"ERROR",IF(H46&gt;G46,G46,-1*H46)))))</f>
        <v>-6</v>
      </c>
      <c r="AX46" s="78">
        <f t="shared" ref="AX46:AX51" si="145">IF(J46="","",IF(J46="wo",0,IF(I46="wo",0,IF(J46=I46,"ERROR",IF(J46&gt;I46,I46,-1*J46)))))</f>
        <v>-7</v>
      </c>
      <c r="AY46" s="78" t="str">
        <f t="shared" ref="AY46:AY51" si="146">IF(L46="","",IF(L46="wo",0,IF(K46="wo",0,IF(L46=K46,"ERROR",IF(L46&gt;K46,K46,-1*L46)))))</f>
        <v/>
      </c>
      <c r="AZ46" s="78" t="str">
        <f t="shared" ref="AZ46:AZ51" si="147">IF(N46="","",IF(N46="wo",0,IF(M46="wo",0,IF(N46=M46,"ERROR",IF(N46&gt;M46,M46,-1*N46)))))</f>
        <v/>
      </c>
      <c r="BA46" s="78" t="str">
        <f t="shared" ref="BA46:BA51" si="148">IF(P46="","",IF(P46="wo",0,IF(O46="wo",0,IF(P46=O46,"ERROR",IF(P46&gt;O46,O46,-1*P46)))))</f>
        <v/>
      </c>
      <c r="BB46" s="78" t="str">
        <f t="shared" ref="BB46:BB51" si="149">IF(R46="","",IF(R46="wo",0,IF(Q46="wo",0,IF(R46=Q46,"ERROR",IF(R46&gt;Q46,Q46,-1*R46)))))</f>
        <v/>
      </c>
      <c r="BC46" s="79" t="str">
        <f t="shared" ref="BC46:BC51" si="150">CONCATENATE(AH46," - ",AG46)</f>
        <v>0 - 3</v>
      </c>
      <c r="BD46" s="80" t="str">
        <f t="shared" ref="BD46:BD51" si="151">IF(E46="","",(IF(K46="",AV46&amp;", "&amp;AW46&amp;", "&amp;AX46,IF(M46="",AV46&amp;","&amp;AW46&amp;","&amp;AX46&amp;","&amp;AY46,IF(O46="",AV46&amp;","&amp;AW46&amp;","&amp;AX46&amp;","&amp;AY46&amp;","&amp;AZ46,IF(Q46="",AV46&amp;","&amp;AW46&amp;","&amp;AX46&amp;","&amp;AY46&amp;","&amp;AZ46&amp;","&amp;BA46,AV46&amp;","&amp;AW46&amp;","&amp;AX46&amp;","&amp;AY46&amp;","&amp;AZ46&amp;","&amp;BA46&amp;","&amp;BB46))))))</f>
        <v>-8, -6, -7</v>
      </c>
      <c r="BE46" s="81">
        <f>SUMIF(C46:C53,1,AI46:AI53)+SUMIF(D46:D53,1,AJ46:AJ53)</f>
        <v>6</v>
      </c>
      <c r="BF46" s="81">
        <f>IF(BE46&lt;&gt;0,RANK(BE46,BE46:BE52),"")</f>
        <v>1</v>
      </c>
      <c r="BG46" s="82" t="e">
        <f>SUMIF(A46:A49,C46,B46:B49)</f>
        <v>#VALUE!</v>
      </c>
      <c r="BH46" s="83" t="e">
        <f>SUMIF(A46:A49,D46,B46:B49)</f>
        <v>#VALUE!</v>
      </c>
      <c r="BI46" s="44">
        <v>1</v>
      </c>
      <c r="BJ46" s="45" t="e">
        <f>1*#REF!+1</f>
        <v>#REF!</v>
      </c>
      <c r="BK46" s="84">
        <v>1</v>
      </c>
      <c r="BL46" s="85" t="str">
        <f t="shared" ref="BL46:BL47" si="152">CONCATENATE(C46," ","-"," ",D46)</f>
        <v>1 - 3</v>
      </c>
      <c r="BM46" s="86">
        <v>44555</v>
      </c>
      <c r="BN46" s="87" t="s">
        <v>145</v>
      </c>
      <c r="BO46" s="88">
        <v>1</v>
      </c>
      <c r="BP46" s="210">
        <v>1</v>
      </c>
      <c r="BQ46" s="211" t="e">
        <f>B46</f>
        <v>#VALUE!</v>
      </c>
      <c r="BR46" s="221" t="s">
        <v>146</v>
      </c>
      <c r="BS46" s="221"/>
      <c r="BT46" s="221"/>
      <c r="BU46" s="89" t="e">
        <v>#VALUE!</v>
      </c>
      <c r="BV46" s="222" t="e">
        <v>#VALUE!</v>
      </c>
      <c r="BW46" s="194"/>
      <c r="BX46" s="195"/>
      <c r="BY46" s="196"/>
      <c r="BZ46" s="90"/>
      <c r="CA46" s="91">
        <f>IF(AG48&lt;AH48,AI48,IF(AH48&lt;AG48,AI48," "))</f>
        <v>2</v>
      </c>
      <c r="CB46" s="92"/>
      <c r="CC46" s="116"/>
      <c r="CD46" s="105">
        <f>IF(AG46&lt;AH46,AI46,IF(AH46&lt;AG46,AI46," "))</f>
        <v>2</v>
      </c>
      <c r="CE46" s="106"/>
      <c r="CF46" s="116"/>
      <c r="CG46" s="105">
        <f>IF(AG50&lt;AH50,AI50,IF(AH50&lt;AG50,AI50," "))</f>
        <v>2</v>
      </c>
      <c r="CH46" s="106"/>
      <c r="CI46" s="95"/>
      <c r="CJ46" s="200">
        <f>BE46</f>
        <v>6</v>
      </c>
      <c r="CK46" s="178"/>
      <c r="CL46" s="179">
        <f>IF(BF47="",BF46,BF47)</f>
        <v>1</v>
      </c>
    </row>
    <row r="47" spans="1:90" ht="15.75" x14ac:dyDescent="0.25">
      <c r="A47" s="68">
        <v>2</v>
      </c>
      <c r="B47" s="69" t="e">
        <v>#VALUE!</v>
      </c>
      <c r="C47" s="70">
        <v>2</v>
      </c>
      <c r="D47" s="70">
        <v>4</v>
      </c>
      <c r="E47" s="71">
        <v>11</v>
      </c>
      <c r="F47" s="72">
        <v>5</v>
      </c>
      <c r="G47" s="73">
        <v>13</v>
      </c>
      <c r="H47" s="74">
        <v>11</v>
      </c>
      <c r="I47" s="71">
        <v>9</v>
      </c>
      <c r="J47" s="72">
        <v>11</v>
      </c>
      <c r="K47" s="73">
        <v>12</v>
      </c>
      <c r="L47" s="74">
        <v>14</v>
      </c>
      <c r="M47" s="71">
        <v>11</v>
      </c>
      <c r="N47" s="72">
        <v>6</v>
      </c>
      <c r="O47" s="73"/>
      <c r="P47" s="74"/>
      <c r="Q47" s="71"/>
      <c r="R47" s="72"/>
      <c r="S47" s="75">
        <f t="shared" si="115"/>
        <v>1</v>
      </c>
      <c r="T47" s="75">
        <f t="shared" si="116"/>
        <v>0</v>
      </c>
      <c r="U47" s="75">
        <f t="shared" si="117"/>
        <v>1</v>
      </c>
      <c r="V47" s="75">
        <f t="shared" si="118"/>
        <v>0</v>
      </c>
      <c r="W47" s="75">
        <f t="shared" si="119"/>
        <v>0</v>
      </c>
      <c r="X47" s="75">
        <f t="shared" si="120"/>
        <v>1</v>
      </c>
      <c r="Y47" s="75">
        <f t="shared" si="121"/>
        <v>0</v>
      </c>
      <c r="Z47" s="75">
        <f t="shared" si="122"/>
        <v>1</v>
      </c>
      <c r="AA47" s="75">
        <f t="shared" si="123"/>
        <v>1</v>
      </c>
      <c r="AB47" s="75">
        <f t="shared" si="124"/>
        <v>0</v>
      </c>
      <c r="AC47" s="75">
        <f t="shared" si="125"/>
        <v>0</v>
      </c>
      <c r="AD47" s="75">
        <f t="shared" si="126"/>
        <v>0</v>
      </c>
      <c r="AE47" s="75">
        <f t="shared" si="127"/>
        <v>0</v>
      </c>
      <c r="AF47" s="75">
        <f t="shared" si="128"/>
        <v>0</v>
      </c>
      <c r="AG47" s="76">
        <f t="shared" si="129"/>
        <v>3</v>
      </c>
      <c r="AH47" s="76">
        <f t="shared" si="129"/>
        <v>2</v>
      </c>
      <c r="AI47" s="77">
        <f t="shared" si="130"/>
        <v>2</v>
      </c>
      <c r="AJ47" s="77">
        <f t="shared" si="131"/>
        <v>1</v>
      </c>
      <c r="AK47" s="78">
        <f t="shared" si="132"/>
        <v>5</v>
      </c>
      <c r="AL47" s="78">
        <f t="shared" si="133"/>
        <v>11</v>
      </c>
      <c r="AM47" s="78">
        <f t="shared" si="134"/>
        <v>-9</v>
      </c>
      <c r="AN47" s="78">
        <f t="shared" si="135"/>
        <v>-12</v>
      </c>
      <c r="AO47" s="78">
        <f t="shared" si="136"/>
        <v>6</v>
      </c>
      <c r="AP47" s="78" t="str">
        <f t="shared" si="137"/>
        <v/>
      </c>
      <c r="AQ47" s="78" t="str">
        <f t="shared" si="138"/>
        <v/>
      </c>
      <c r="AR47" s="79" t="str">
        <f t="shared" si="139"/>
        <v>3 - 2</v>
      </c>
      <c r="AS47" s="80" t="str">
        <f t="shared" si="140"/>
        <v>5,11,-9,-12,6</v>
      </c>
      <c r="AT47" s="77">
        <f t="shared" si="141"/>
        <v>1</v>
      </c>
      <c r="AU47" s="77">
        <f t="shared" si="142"/>
        <v>2</v>
      </c>
      <c r="AV47" s="78">
        <f t="shared" si="143"/>
        <v>-5</v>
      </c>
      <c r="AW47" s="78">
        <f t="shared" si="144"/>
        <v>-11</v>
      </c>
      <c r="AX47" s="78">
        <f t="shared" si="145"/>
        <v>9</v>
      </c>
      <c r="AY47" s="78">
        <f t="shared" si="146"/>
        <v>12</v>
      </c>
      <c r="AZ47" s="78">
        <f t="shared" si="147"/>
        <v>-6</v>
      </c>
      <c r="BA47" s="78" t="str">
        <f t="shared" si="148"/>
        <v/>
      </c>
      <c r="BB47" s="78" t="str">
        <f t="shared" si="149"/>
        <v/>
      </c>
      <c r="BC47" s="79" t="str">
        <f t="shared" si="150"/>
        <v>2 - 3</v>
      </c>
      <c r="BD47" s="80" t="str">
        <f t="shared" si="151"/>
        <v>-5,-11,9,12,-6</v>
      </c>
      <c r="BE47" s="96"/>
      <c r="BF47" s="96"/>
      <c r="BG47" s="82" t="e">
        <f>SUMIF(A46:A49,C47,B46:B49)</f>
        <v>#VALUE!</v>
      </c>
      <c r="BH47" s="83" t="e">
        <f>SUMIF(A46:A49,D47,B46:B49)</f>
        <v>#VALUE!</v>
      </c>
      <c r="BI47" s="44">
        <v>1</v>
      </c>
      <c r="BJ47" s="45" t="e">
        <f>1+BJ46</f>
        <v>#REF!</v>
      </c>
      <c r="BK47" s="84">
        <v>1</v>
      </c>
      <c r="BL47" s="85" t="str">
        <f t="shared" si="152"/>
        <v>2 - 4</v>
      </c>
      <c r="BM47" s="86">
        <v>44555</v>
      </c>
      <c r="BN47" s="87" t="s">
        <v>145</v>
      </c>
      <c r="BO47" s="88">
        <v>2</v>
      </c>
      <c r="BP47" s="210"/>
      <c r="BQ47" s="203"/>
      <c r="BR47" s="221" t="s">
        <v>147</v>
      </c>
      <c r="BS47" s="221"/>
      <c r="BT47" s="221"/>
      <c r="BU47" s="97" t="e">
        <v>#VALUE!</v>
      </c>
      <c r="BV47" s="207"/>
      <c r="BW47" s="197"/>
      <c r="BX47" s="198"/>
      <c r="BY47" s="199"/>
      <c r="BZ47" s="202" t="str">
        <f>IF(AI48&lt;AJ48,AR48,IF(AJ48&lt;AI48,AS48," "))</f>
        <v>5,6,-8,4</v>
      </c>
      <c r="CA47" s="202"/>
      <c r="CB47" s="202"/>
      <c r="CC47" s="183" t="str">
        <f>IF(AI46&lt;AJ46,AR46,IF(AJ46&lt;AI46,AS46," "))</f>
        <v>8,6,7</v>
      </c>
      <c r="CD47" s="184"/>
      <c r="CE47" s="185"/>
      <c r="CF47" s="183" t="str">
        <f>IF(AI50&lt;AJ50,AR50,IF(AJ50&lt;AI50,AS50," "))</f>
        <v>1,9,11</v>
      </c>
      <c r="CG47" s="184"/>
      <c r="CH47" s="185"/>
      <c r="CI47" s="98"/>
      <c r="CJ47" s="200"/>
      <c r="CK47" s="178"/>
      <c r="CL47" s="179"/>
    </row>
    <row r="48" spans="1:90" ht="15.75" x14ac:dyDescent="0.25">
      <c r="A48" s="68">
        <v>3</v>
      </c>
      <c r="B48" s="69" t="e">
        <v>#VALUE!</v>
      </c>
      <c r="C48" s="70">
        <v>1</v>
      </c>
      <c r="D48" s="70">
        <v>2</v>
      </c>
      <c r="E48" s="71">
        <v>11</v>
      </c>
      <c r="F48" s="72">
        <v>5</v>
      </c>
      <c r="G48" s="73">
        <v>11</v>
      </c>
      <c r="H48" s="74">
        <v>6</v>
      </c>
      <c r="I48" s="71">
        <v>8</v>
      </c>
      <c r="J48" s="72">
        <v>11</v>
      </c>
      <c r="K48" s="73">
        <v>11</v>
      </c>
      <c r="L48" s="74">
        <v>4</v>
      </c>
      <c r="M48" s="71"/>
      <c r="N48" s="72"/>
      <c r="O48" s="73"/>
      <c r="P48" s="74"/>
      <c r="Q48" s="71"/>
      <c r="R48" s="72"/>
      <c r="S48" s="75">
        <f t="shared" si="115"/>
        <v>1</v>
      </c>
      <c r="T48" s="75">
        <f t="shared" si="116"/>
        <v>0</v>
      </c>
      <c r="U48" s="75">
        <f t="shared" si="117"/>
        <v>1</v>
      </c>
      <c r="V48" s="75">
        <f t="shared" si="118"/>
        <v>0</v>
      </c>
      <c r="W48" s="75">
        <f t="shared" si="119"/>
        <v>0</v>
      </c>
      <c r="X48" s="75">
        <f t="shared" si="120"/>
        <v>1</v>
      </c>
      <c r="Y48" s="75">
        <f t="shared" si="121"/>
        <v>1</v>
      </c>
      <c r="Z48" s="75">
        <f t="shared" si="122"/>
        <v>0</v>
      </c>
      <c r="AA48" s="75">
        <f t="shared" si="123"/>
        <v>0</v>
      </c>
      <c r="AB48" s="75">
        <f t="shared" si="124"/>
        <v>0</v>
      </c>
      <c r="AC48" s="75">
        <f t="shared" si="125"/>
        <v>0</v>
      </c>
      <c r="AD48" s="75">
        <f t="shared" si="126"/>
        <v>0</v>
      </c>
      <c r="AE48" s="75">
        <f t="shared" si="127"/>
        <v>0</v>
      </c>
      <c r="AF48" s="75">
        <f t="shared" si="128"/>
        <v>0</v>
      </c>
      <c r="AG48" s="76">
        <f t="shared" si="129"/>
        <v>3</v>
      </c>
      <c r="AH48" s="76">
        <f t="shared" si="129"/>
        <v>1</v>
      </c>
      <c r="AI48" s="77">
        <f t="shared" si="130"/>
        <v>2</v>
      </c>
      <c r="AJ48" s="77">
        <f t="shared" si="131"/>
        <v>1</v>
      </c>
      <c r="AK48" s="78">
        <f t="shared" si="132"/>
        <v>5</v>
      </c>
      <c r="AL48" s="78">
        <f t="shared" si="133"/>
        <v>6</v>
      </c>
      <c r="AM48" s="78">
        <f t="shared" si="134"/>
        <v>-8</v>
      </c>
      <c r="AN48" s="78">
        <f t="shared" si="135"/>
        <v>4</v>
      </c>
      <c r="AO48" s="78" t="str">
        <f t="shared" si="136"/>
        <v/>
      </c>
      <c r="AP48" s="78" t="str">
        <f t="shared" si="137"/>
        <v/>
      </c>
      <c r="AQ48" s="78" t="str">
        <f t="shared" si="138"/>
        <v/>
      </c>
      <c r="AR48" s="79" t="str">
        <f t="shared" si="139"/>
        <v>3 - 1</v>
      </c>
      <c r="AS48" s="80" t="str">
        <f t="shared" si="140"/>
        <v>5,6,-8,4</v>
      </c>
      <c r="AT48" s="77">
        <f t="shared" si="141"/>
        <v>1</v>
      </c>
      <c r="AU48" s="77">
        <f t="shared" si="142"/>
        <v>2</v>
      </c>
      <c r="AV48" s="78">
        <f t="shared" si="143"/>
        <v>-5</v>
      </c>
      <c r="AW48" s="78">
        <f t="shared" si="144"/>
        <v>-6</v>
      </c>
      <c r="AX48" s="78">
        <f t="shared" si="145"/>
        <v>8</v>
      </c>
      <c r="AY48" s="78">
        <f t="shared" si="146"/>
        <v>-4</v>
      </c>
      <c r="AZ48" s="78" t="str">
        <f t="shared" si="147"/>
        <v/>
      </c>
      <c r="BA48" s="78" t="str">
        <f t="shared" si="148"/>
        <v/>
      </c>
      <c r="BB48" s="78" t="str">
        <f t="shared" si="149"/>
        <v/>
      </c>
      <c r="BC48" s="79" t="str">
        <f t="shared" si="150"/>
        <v>1 - 3</v>
      </c>
      <c r="BD48" s="80" t="str">
        <f t="shared" si="151"/>
        <v>-5,-6,8,-4</v>
      </c>
      <c r="BE48" s="81">
        <f>SUMIF(C46:C53,2,AI46:AI53)+SUMIF(D46:D53,2,AJ46:AJ53)</f>
        <v>5</v>
      </c>
      <c r="BF48" s="81">
        <f>IF(BE48&lt;&gt;0,RANK(BE48,BE46:BE52),"")</f>
        <v>2</v>
      </c>
      <c r="BG48" s="82" t="e">
        <f>SUMIF(A46:A49,C48,B46:B49)</f>
        <v>#VALUE!</v>
      </c>
      <c r="BH48" s="83" t="e">
        <f>SUMIF(A46:A49,D48,B46:B49)</f>
        <v>#VALUE!</v>
      </c>
      <c r="BI48" s="44">
        <v>1</v>
      </c>
      <c r="BJ48" s="45" t="e">
        <f>1+BJ47</f>
        <v>#REF!</v>
      </c>
      <c r="BK48" s="84">
        <v>2</v>
      </c>
      <c r="BL48" s="99" t="s">
        <v>103</v>
      </c>
      <c r="BM48" s="86">
        <v>44555</v>
      </c>
      <c r="BN48" s="100" t="s">
        <v>148</v>
      </c>
      <c r="BO48" s="101">
        <v>3</v>
      </c>
      <c r="BP48" s="186">
        <v>2</v>
      </c>
      <c r="BQ48" s="187" t="e">
        <f>B47</f>
        <v>#VALUE!</v>
      </c>
      <c r="BR48" s="189" t="s">
        <v>149</v>
      </c>
      <c r="BS48" s="190"/>
      <c r="BT48" s="191"/>
      <c r="BU48" s="102" t="e">
        <v>#VALUE!</v>
      </c>
      <c r="BV48" s="204" t="e">
        <v>#VALUE!</v>
      </c>
      <c r="BW48" s="103"/>
      <c r="BX48" s="91">
        <f>IF(AG48&lt;AH48,AT48,IF(AH48&lt;AG48,AT48," "))</f>
        <v>1</v>
      </c>
      <c r="BY48" s="92"/>
      <c r="BZ48" s="194"/>
      <c r="CA48" s="195"/>
      <c r="CB48" s="196"/>
      <c r="CC48" s="92"/>
      <c r="CD48" s="91">
        <f>IF(AG51&lt;AH51,AI51,IF(AH51&lt;AG51,AI51," "))</f>
        <v>2</v>
      </c>
      <c r="CE48" s="92"/>
      <c r="CF48" s="104"/>
      <c r="CG48" s="105">
        <f>IF(AG47&lt;AH47,AI47,IF(AH47&lt;AG47,AI47," "))</f>
        <v>2</v>
      </c>
      <c r="CH48" s="106"/>
      <c r="CI48" s="95"/>
      <c r="CJ48" s="200">
        <f>BE48</f>
        <v>5</v>
      </c>
      <c r="CK48" s="178"/>
      <c r="CL48" s="179">
        <f>IF(BF49="",BF48,BF49)</f>
        <v>2</v>
      </c>
    </row>
    <row r="49" spans="1:90" ht="15.75" x14ac:dyDescent="0.25">
      <c r="A49" s="68">
        <v>4</v>
      </c>
      <c r="B49" s="69" t="e">
        <v>#VALUE!</v>
      </c>
      <c r="C49" s="70">
        <v>3</v>
      </c>
      <c r="D49" s="70">
        <v>4</v>
      </c>
      <c r="E49" s="71">
        <v>11</v>
      </c>
      <c r="F49" s="72">
        <v>8</v>
      </c>
      <c r="G49" s="73">
        <v>6</v>
      </c>
      <c r="H49" s="74">
        <v>11</v>
      </c>
      <c r="I49" s="71">
        <v>9</v>
      </c>
      <c r="J49" s="72">
        <v>11</v>
      </c>
      <c r="K49" s="73">
        <v>6</v>
      </c>
      <c r="L49" s="74">
        <v>11</v>
      </c>
      <c r="M49" s="71"/>
      <c r="N49" s="72"/>
      <c r="O49" s="73"/>
      <c r="P49" s="74"/>
      <c r="Q49" s="71"/>
      <c r="R49" s="72"/>
      <c r="S49" s="75">
        <f t="shared" si="115"/>
        <v>1</v>
      </c>
      <c r="T49" s="75">
        <f t="shared" si="116"/>
        <v>0</v>
      </c>
      <c r="U49" s="75">
        <f t="shared" si="117"/>
        <v>0</v>
      </c>
      <c r="V49" s="75">
        <f t="shared" si="118"/>
        <v>1</v>
      </c>
      <c r="W49" s="75">
        <f t="shared" si="119"/>
        <v>0</v>
      </c>
      <c r="X49" s="75">
        <f t="shared" si="120"/>
        <v>1</v>
      </c>
      <c r="Y49" s="75">
        <f t="shared" si="121"/>
        <v>0</v>
      </c>
      <c r="Z49" s="75">
        <f t="shared" si="122"/>
        <v>1</v>
      </c>
      <c r="AA49" s="75">
        <f t="shared" si="123"/>
        <v>0</v>
      </c>
      <c r="AB49" s="75">
        <f t="shared" si="124"/>
        <v>0</v>
      </c>
      <c r="AC49" s="75">
        <f t="shared" si="125"/>
        <v>0</v>
      </c>
      <c r="AD49" s="75">
        <f t="shared" si="126"/>
        <v>0</v>
      </c>
      <c r="AE49" s="75">
        <f t="shared" si="127"/>
        <v>0</v>
      </c>
      <c r="AF49" s="75">
        <f t="shared" si="128"/>
        <v>0</v>
      </c>
      <c r="AG49" s="76">
        <f t="shared" si="129"/>
        <v>1</v>
      </c>
      <c r="AH49" s="76">
        <f t="shared" si="129"/>
        <v>3</v>
      </c>
      <c r="AI49" s="77">
        <f t="shared" si="130"/>
        <v>1</v>
      </c>
      <c r="AJ49" s="77">
        <f t="shared" si="131"/>
        <v>2</v>
      </c>
      <c r="AK49" s="78">
        <f t="shared" si="132"/>
        <v>8</v>
      </c>
      <c r="AL49" s="78">
        <f t="shared" si="133"/>
        <v>-6</v>
      </c>
      <c r="AM49" s="78">
        <f t="shared" si="134"/>
        <v>-9</v>
      </c>
      <c r="AN49" s="78">
        <f t="shared" si="135"/>
        <v>-6</v>
      </c>
      <c r="AO49" s="78" t="str">
        <f t="shared" si="136"/>
        <v/>
      </c>
      <c r="AP49" s="78" t="str">
        <f t="shared" si="137"/>
        <v/>
      </c>
      <c r="AQ49" s="78" t="str">
        <f t="shared" si="138"/>
        <v/>
      </c>
      <c r="AR49" s="79" t="str">
        <f t="shared" si="139"/>
        <v>1 - 3</v>
      </c>
      <c r="AS49" s="80" t="str">
        <f t="shared" si="140"/>
        <v>8,-6,-9,-6</v>
      </c>
      <c r="AT49" s="77">
        <f t="shared" si="141"/>
        <v>2</v>
      </c>
      <c r="AU49" s="77">
        <f t="shared" si="142"/>
        <v>1</v>
      </c>
      <c r="AV49" s="78">
        <f t="shared" si="143"/>
        <v>-8</v>
      </c>
      <c r="AW49" s="78">
        <f t="shared" si="144"/>
        <v>6</v>
      </c>
      <c r="AX49" s="78">
        <f t="shared" si="145"/>
        <v>9</v>
      </c>
      <c r="AY49" s="78">
        <f t="shared" si="146"/>
        <v>6</v>
      </c>
      <c r="AZ49" s="78" t="str">
        <f t="shared" si="147"/>
        <v/>
      </c>
      <c r="BA49" s="78" t="str">
        <f t="shared" si="148"/>
        <v/>
      </c>
      <c r="BB49" s="78" t="str">
        <f t="shared" si="149"/>
        <v/>
      </c>
      <c r="BC49" s="79" t="str">
        <f t="shared" si="150"/>
        <v>3 - 1</v>
      </c>
      <c r="BD49" s="80" t="str">
        <f t="shared" si="151"/>
        <v>-8,6,9,6</v>
      </c>
      <c r="BE49" s="96"/>
      <c r="BF49" s="96"/>
      <c r="BG49" s="82" t="e">
        <f>SUMIF(A46:A49,C49,B46:B49)</f>
        <v>#VALUE!</v>
      </c>
      <c r="BH49" s="83" t="e">
        <f>SUMIF(A46:A49,D49,B46:B49)</f>
        <v>#VALUE!</v>
      </c>
      <c r="BI49" s="44">
        <v>1</v>
      </c>
      <c r="BJ49" s="45" t="e">
        <f>1+BJ48</f>
        <v>#REF!</v>
      </c>
      <c r="BK49" s="84">
        <v>2</v>
      </c>
      <c r="BL49" s="99" t="s">
        <v>107</v>
      </c>
      <c r="BM49" s="86">
        <v>44555</v>
      </c>
      <c r="BN49" s="100" t="s">
        <v>148</v>
      </c>
      <c r="BO49" s="101">
        <v>4</v>
      </c>
      <c r="BP49" s="186"/>
      <c r="BQ49" s="203"/>
      <c r="BR49" s="180" t="s">
        <v>150</v>
      </c>
      <c r="BS49" s="181"/>
      <c r="BT49" s="182"/>
      <c r="BU49" s="97" t="e">
        <v>#VALUE!</v>
      </c>
      <c r="BV49" s="205"/>
      <c r="BW49" s="201" t="str">
        <f>IF(AI48&gt;AJ48,BC48,IF(AJ48&gt;AI48,BD48," "))</f>
        <v>1 - 3</v>
      </c>
      <c r="BX49" s="202"/>
      <c r="BY49" s="202"/>
      <c r="BZ49" s="197"/>
      <c r="CA49" s="198"/>
      <c r="CB49" s="199"/>
      <c r="CC49" s="202" t="str">
        <f>IF(AI51&lt;AJ51,AR51,IF(AJ51&lt;AI51,AS51," "))</f>
        <v>5,15,9</v>
      </c>
      <c r="CD49" s="202"/>
      <c r="CE49" s="202"/>
      <c r="CF49" s="183" t="str">
        <f>IF(AI47&lt;AJ47,AR47,IF(AJ47&lt;AI47,AS47," "))</f>
        <v>5,11,-9,-12,6</v>
      </c>
      <c r="CG49" s="184"/>
      <c r="CH49" s="185"/>
      <c r="CI49" s="98"/>
      <c r="CJ49" s="200"/>
      <c r="CK49" s="178"/>
      <c r="CL49" s="179"/>
    </row>
    <row r="50" spans="1:90" ht="15.75" x14ac:dyDescent="0.25">
      <c r="A50" s="68">
        <v>5</v>
      </c>
      <c r="B50" s="107"/>
      <c r="C50" s="70">
        <v>1</v>
      </c>
      <c r="D50" s="70">
        <v>4</v>
      </c>
      <c r="E50" s="71">
        <v>11</v>
      </c>
      <c r="F50" s="72">
        <v>1</v>
      </c>
      <c r="G50" s="73">
        <v>11</v>
      </c>
      <c r="H50" s="74">
        <v>9</v>
      </c>
      <c r="I50" s="71">
        <v>13</v>
      </c>
      <c r="J50" s="72">
        <v>11</v>
      </c>
      <c r="K50" s="73"/>
      <c r="L50" s="74"/>
      <c r="M50" s="71"/>
      <c r="N50" s="72"/>
      <c r="O50" s="73"/>
      <c r="P50" s="74"/>
      <c r="Q50" s="71"/>
      <c r="R50" s="72"/>
      <c r="S50" s="75">
        <f t="shared" si="115"/>
        <v>1</v>
      </c>
      <c r="T50" s="75">
        <f t="shared" si="116"/>
        <v>0</v>
      </c>
      <c r="U50" s="75">
        <f t="shared" si="117"/>
        <v>1</v>
      </c>
      <c r="V50" s="75">
        <f t="shared" si="118"/>
        <v>0</v>
      </c>
      <c r="W50" s="75">
        <f t="shared" si="119"/>
        <v>1</v>
      </c>
      <c r="X50" s="75">
        <f t="shared" si="120"/>
        <v>0</v>
      </c>
      <c r="Y50" s="75">
        <f t="shared" si="121"/>
        <v>0</v>
      </c>
      <c r="Z50" s="75">
        <f t="shared" si="122"/>
        <v>0</v>
      </c>
      <c r="AA50" s="75">
        <f t="shared" si="123"/>
        <v>0</v>
      </c>
      <c r="AB50" s="75">
        <f t="shared" si="124"/>
        <v>0</v>
      </c>
      <c r="AC50" s="75">
        <f t="shared" si="125"/>
        <v>0</v>
      </c>
      <c r="AD50" s="75">
        <f t="shared" si="126"/>
        <v>0</v>
      </c>
      <c r="AE50" s="75">
        <f t="shared" si="127"/>
        <v>0</v>
      </c>
      <c r="AF50" s="75">
        <f t="shared" si="128"/>
        <v>0</v>
      </c>
      <c r="AG50" s="76">
        <f t="shared" si="129"/>
        <v>3</v>
      </c>
      <c r="AH50" s="76">
        <f t="shared" si="129"/>
        <v>0</v>
      </c>
      <c r="AI50" s="77">
        <f t="shared" si="130"/>
        <v>2</v>
      </c>
      <c r="AJ50" s="77">
        <f t="shared" si="131"/>
        <v>1</v>
      </c>
      <c r="AK50" s="78">
        <f t="shared" si="132"/>
        <v>1</v>
      </c>
      <c r="AL50" s="78">
        <f t="shared" si="133"/>
        <v>9</v>
      </c>
      <c r="AM50" s="78">
        <f t="shared" si="134"/>
        <v>11</v>
      </c>
      <c r="AN50" s="78" t="str">
        <f t="shared" si="135"/>
        <v/>
      </c>
      <c r="AO50" s="78" t="str">
        <f t="shared" si="136"/>
        <v/>
      </c>
      <c r="AP50" s="78" t="str">
        <f t="shared" si="137"/>
        <v/>
      </c>
      <c r="AQ50" s="78" t="str">
        <f t="shared" si="138"/>
        <v/>
      </c>
      <c r="AR50" s="79" t="str">
        <f t="shared" si="139"/>
        <v>3 - 0</v>
      </c>
      <c r="AS50" s="80" t="str">
        <f t="shared" si="140"/>
        <v>1,9,11</v>
      </c>
      <c r="AT50" s="77">
        <f t="shared" si="141"/>
        <v>1</v>
      </c>
      <c r="AU50" s="77">
        <f t="shared" si="142"/>
        <v>2</v>
      </c>
      <c r="AV50" s="78">
        <f t="shared" si="143"/>
        <v>-1</v>
      </c>
      <c r="AW50" s="78">
        <f t="shared" si="144"/>
        <v>-9</v>
      </c>
      <c r="AX50" s="78">
        <f t="shared" si="145"/>
        <v>-11</v>
      </c>
      <c r="AY50" s="78" t="str">
        <f t="shared" si="146"/>
        <v/>
      </c>
      <c r="AZ50" s="78" t="str">
        <f t="shared" si="147"/>
        <v/>
      </c>
      <c r="BA50" s="78" t="str">
        <f t="shared" si="148"/>
        <v/>
      </c>
      <c r="BB50" s="78" t="str">
        <f t="shared" si="149"/>
        <v/>
      </c>
      <c r="BC50" s="79" t="str">
        <f t="shared" si="150"/>
        <v>0 - 3</v>
      </c>
      <c r="BD50" s="80" t="str">
        <f t="shared" si="151"/>
        <v>-1, -9, -11</v>
      </c>
      <c r="BE50" s="81">
        <f>SUMIF(C46:C53,3,AI46:AI53)+SUMIF(D46:D53,3,AJ46:AJ53)</f>
        <v>3</v>
      </c>
      <c r="BF50" s="81">
        <f>IF(BE50&lt;&gt;0,RANK(BE50,BE46:BE52),"")</f>
        <v>4</v>
      </c>
      <c r="BG50" s="82" t="e">
        <f>SUMIF(A46:A49,C50,B46:B49)</f>
        <v>#VALUE!</v>
      </c>
      <c r="BH50" s="83" t="e">
        <f>SUMIF(A46:A49,D50,B46:B49)</f>
        <v>#VALUE!</v>
      </c>
      <c r="BI50" s="44">
        <v>1</v>
      </c>
      <c r="BJ50" s="45" t="e">
        <f>1+BJ49</f>
        <v>#REF!</v>
      </c>
      <c r="BK50" s="84">
        <v>3</v>
      </c>
      <c r="BL50" s="108" t="s">
        <v>109</v>
      </c>
      <c r="BM50" s="86">
        <v>44555</v>
      </c>
      <c r="BN50" s="87" t="s">
        <v>151</v>
      </c>
      <c r="BO50" s="88">
        <v>1</v>
      </c>
      <c r="BP50" s="186">
        <v>3</v>
      </c>
      <c r="BQ50" s="187" t="e">
        <f>B48</f>
        <v>#VALUE!</v>
      </c>
      <c r="BR50" s="221" t="s">
        <v>152</v>
      </c>
      <c r="BS50" s="221"/>
      <c r="BT50" s="221"/>
      <c r="BU50" s="102" t="e">
        <v>#VALUE!</v>
      </c>
      <c r="BV50" s="192" t="e">
        <v>#VALUE!</v>
      </c>
      <c r="BW50" s="110"/>
      <c r="BX50" s="105">
        <f>IF(AG46&lt;AH46,AT46,IF(AH46&lt;AG46,AT46," "))</f>
        <v>1</v>
      </c>
      <c r="BY50" s="106"/>
      <c r="BZ50" s="92"/>
      <c r="CA50" s="91">
        <f>IF(AG51&lt;AH51,AT51,IF(AH51&lt;AG51,AT51," "))</f>
        <v>1</v>
      </c>
      <c r="CB50" s="92"/>
      <c r="CC50" s="194"/>
      <c r="CD50" s="195"/>
      <c r="CE50" s="196"/>
      <c r="CF50" s="104"/>
      <c r="CG50" s="105">
        <f>IF(AG49&lt;AH49,AI49,IF(AH49&lt;AG49,AI49," "))</f>
        <v>1</v>
      </c>
      <c r="CH50" s="106"/>
      <c r="CI50" s="95"/>
      <c r="CJ50" s="200">
        <f>BE50</f>
        <v>3</v>
      </c>
      <c r="CK50" s="178"/>
      <c r="CL50" s="179">
        <v>4</v>
      </c>
    </row>
    <row r="51" spans="1:90" ht="15.75" x14ac:dyDescent="0.25">
      <c r="A51" s="68">
        <v>6</v>
      </c>
      <c r="C51" s="70">
        <v>2</v>
      </c>
      <c r="D51" s="70">
        <v>3</v>
      </c>
      <c r="E51" s="71">
        <v>11</v>
      </c>
      <c r="F51" s="72">
        <v>5</v>
      </c>
      <c r="G51" s="73">
        <v>17</v>
      </c>
      <c r="H51" s="74">
        <v>15</v>
      </c>
      <c r="I51" s="71">
        <v>11</v>
      </c>
      <c r="J51" s="72">
        <v>9</v>
      </c>
      <c r="K51" s="73"/>
      <c r="L51" s="74"/>
      <c r="M51" s="71"/>
      <c r="N51" s="72"/>
      <c r="O51" s="73"/>
      <c r="P51" s="74"/>
      <c r="Q51" s="71"/>
      <c r="R51" s="72"/>
      <c r="S51" s="75">
        <f t="shared" si="115"/>
        <v>1</v>
      </c>
      <c r="T51" s="75">
        <f t="shared" si="116"/>
        <v>0</v>
      </c>
      <c r="U51" s="75">
        <f t="shared" si="117"/>
        <v>1</v>
      </c>
      <c r="V51" s="75">
        <f t="shared" si="118"/>
        <v>0</v>
      </c>
      <c r="W51" s="75">
        <f t="shared" si="119"/>
        <v>1</v>
      </c>
      <c r="X51" s="75">
        <f t="shared" si="120"/>
        <v>0</v>
      </c>
      <c r="Y51" s="75">
        <f t="shared" si="121"/>
        <v>0</v>
      </c>
      <c r="Z51" s="75">
        <f t="shared" si="122"/>
        <v>0</v>
      </c>
      <c r="AA51" s="75">
        <f t="shared" si="123"/>
        <v>0</v>
      </c>
      <c r="AB51" s="75">
        <f t="shared" si="124"/>
        <v>0</v>
      </c>
      <c r="AC51" s="75">
        <f t="shared" si="125"/>
        <v>0</v>
      </c>
      <c r="AD51" s="75">
        <f t="shared" si="126"/>
        <v>0</v>
      </c>
      <c r="AE51" s="75">
        <f t="shared" si="127"/>
        <v>0</v>
      </c>
      <c r="AF51" s="75">
        <f t="shared" si="128"/>
        <v>0</v>
      </c>
      <c r="AG51" s="76">
        <f t="shared" si="129"/>
        <v>3</v>
      </c>
      <c r="AH51" s="76">
        <f t="shared" si="129"/>
        <v>0</v>
      </c>
      <c r="AI51" s="77">
        <f t="shared" si="130"/>
        <v>2</v>
      </c>
      <c r="AJ51" s="77">
        <f t="shared" si="131"/>
        <v>1</v>
      </c>
      <c r="AK51" s="78">
        <f t="shared" si="132"/>
        <v>5</v>
      </c>
      <c r="AL51" s="78">
        <f t="shared" si="133"/>
        <v>15</v>
      </c>
      <c r="AM51" s="78">
        <f t="shared" si="134"/>
        <v>9</v>
      </c>
      <c r="AN51" s="78" t="str">
        <f t="shared" si="135"/>
        <v/>
      </c>
      <c r="AO51" s="78" t="str">
        <f t="shared" si="136"/>
        <v/>
      </c>
      <c r="AP51" s="78" t="str">
        <f t="shared" si="137"/>
        <v/>
      </c>
      <c r="AQ51" s="78" t="str">
        <f t="shared" si="138"/>
        <v/>
      </c>
      <c r="AR51" s="79" t="str">
        <f t="shared" si="139"/>
        <v>3 - 0</v>
      </c>
      <c r="AS51" s="80" t="str">
        <f t="shared" si="140"/>
        <v>5,15,9</v>
      </c>
      <c r="AT51" s="77">
        <f t="shared" si="141"/>
        <v>1</v>
      </c>
      <c r="AU51" s="77">
        <f t="shared" si="142"/>
        <v>2</v>
      </c>
      <c r="AV51" s="78">
        <f t="shared" si="143"/>
        <v>-5</v>
      </c>
      <c r="AW51" s="78">
        <f t="shared" si="144"/>
        <v>-15</v>
      </c>
      <c r="AX51" s="78">
        <f t="shared" si="145"/>
        <v>-9</v>
      </c>
      <c r="AY51" s="78" t="str">
        <f t="shared" si="146"/>
        <v/>
      </c>
      <c r="AZ51" s="78" t="str">
        <f t="shared" si="147"/>
        <v/>
      </c>
      <c r="BA51" s="78" t="str">
        <f t="shared" si="148"/>
        <v/>
      </c>
      <c r="BB51" s="78" t="str">
        <f t="shared" si="149"/>
        <v/>
      </c>
      <c r="BC51" s="79" t="str">
        <f t="shared" si="150"/>
        <v>0 - 3</v>
      </c>
      <c r="BD51" s="80" t="str">
        <f t="shared" si="151"/>
        <v>-5, -15, -9</v>
      </c>
      <c r="BE51" s="96"/>
      <c r="BF51" s="96"/>
      <c r="BG51" s="82" t="e">
        <f>SUMIF(A46:A49,C51,B46:B49)</f>
        <v>#VALUE!</v>
      </c>
      <c r="BH51" s="83" t="e">
        <f>SUMIF(A46:A49,D51,B46:B49)</f>
        <v>#VALUE!</v>
      </c>
      <c r="BI51" s="44">
        <v>1</v>
      </c>
      <c r="BJ51" s="45" t="e">
        <f>1+BJ50</f>
        <v>#REF!</v>
      </c>
      <c r="BK51" s="84">
        <v>3</v>
      </c>
      <c r="BL51" s="111" t="s">
        <v>113</v>
      </c>
      <c r="BM51" s="112">
        <v>44555</v>
      </c>
      <c r="BN51" s="113" t="s">
        <v>151</v>
      </c>
      <c r="BO51" s="114">
        <v>2</v>
      </c>
      <c r="BP51" s="186"/>
      <c r="BQ51" s="203"/>
      <c r="BR51" s="221" t="s">
        <v>153</v>
      </c>
      <c r="BS51" s="221"/>
      <c r="BT51" s="221"/>
      <c r="BU51" s="97" t="e">
        <v>#VALUE!</v>
      </c>
      <c r="BV51" s="207"/>
      <c r="BW51" s="183" t="str">
        <f>IF(AI46&gt;AJ46,BC46,IF(AJ46&gt;AI46,BD46," "))</f>
        <v>0 - 3</v>
      </c>
      <c r="BX51" s="184"/>
      <c r="BY51" s="185"/>
      <c r="BZ51" s="202" t="str">
        <f>IF(AI51&gt;AJ51,BC51,IF(AJ51&gt;AI51,BD51," "))</f>
        <v>0 - 3</v>
      </c>
      <c r="CA51" s="202"/>
      <c r="CB51" s="202"/>
      <c r="CC51" s="197"/>
      <c r="CD51" s="198"/>
      <c r="CE51" s="199"/>
      <c r="CF51" s="183" t="str">
        <f>IF(AI49&lt;AJ49,AR49,IF(AJ49&lt;AI49,AS49," "))</f>
        <v>1 - 3</v>
      </c>
      <c r="CG51" s="184"/>
      <c r="CH51" s="185"/>
      <c r="CI51" s="98"/>
      <c r="CJ51" s="200"/>
      <c r="CK51" s="178"/>
      <c r="CL51" s="179"/>
    </row>
    <row r="52" spans="1:90" ht="15.75" x14ac:dyDescent="0.25"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V52" s="41"/>
      <c r="AW52" s="41"/>
      <c r="AX52" s="41"/>
      <c r="AY52" s="41"/>
      <c r="AZ52" s="41"/>
      <c r="BE52" s="81">
        <f>SUMIF(C46:C53,4,AI46:AI53)+SUMIF(D46:D53,4,AJ46:AJ53)</f>
        <v>4</v>
      </c>
      <c r="BF52" s="81">
        <f>IF(BE52&lt;&gt;0,RANK(BE52,BE46:BE52),"")</f>
        <v>3</v>
      </c>
      <c r="BG52" s="115"/>
      <c r="BH52" s="115"/>
      <c r="BK52" s="61"/>
      <c r="BP52" s="186">
        <v>4</v>
      </c>
      <c r="BQ52" s="187" t="e">
        <f>B49</f>
        <v>#VALUE!</v>
      </c>
      <c r="BR52" s="189" t="s">
        <v>154</v>
      </c>
      <c r="BS52" s="190"/>
      <c r="BT52" s="191"/>
      <c r="BU52" s="102" t="e">
        <v>#VALUE!</v>
      </c>
      <c r="BV52" s="204" t="e">
        <v>#VALUE!</v>
      </c>
      <c r="BW52" s="103"/>
      <c r="BX52" s="91">
        <f>IF(AG50&lt;AH50,AT50,IF(AH50&lt;AG50,AT50," "))</f>
        <v>1</v>
      </c>
      <c r="BY52" s="92"/>
      <c r="BZ52" s="116"/>
      <c r="CA52" s="105">
        <f>IF(AG47&lt;AH47,AT47,IF(AH47&lt;AG47,AT47," "))</f>
        <v>1</v>
      </c>
      <c r="CB52" s="106"/>
      <c r="CC52" s="92"/>
      <c r="CD52" s="91">
        <f>IF(AG49&lt;AH49,AT49,IF(AH49&lt;AG49,AT49," "))</f>
        <v>2</v>
      </c>
      <c r="CE52" s="92"/>
      <c r="CF52" s="194"/>
      <c r="CG52" s="195"/>
      <c r="CH52" s="196"/>
      <c r="CI52" s="95"/>
      <c r="CJ52" s="200">
        <f>BE52</f>
        <v>4</v>
      </c>
      <c r="CK52" s="178"/>
      <c r="CL52" s="179">
        <v>3</v>
      </c>
    </row>
    <row r="53" spans="1:90" ht="15.75" x14ac:dyDescent="0.25"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V53" s="41"/>
      <c r="AW53" s="41"/>
      <c r="AX53" s="41"/>
      <c r="AY53" s="41"/>
      <c r="AZ53" s="41"/>
      <c r="BE53" s="96"/>
      <c r="BF53" s="96"/>
      <c r="BG53" s="115"/>
      <c r="BH53" s="115"/>
      <c r="BK53" s="130"/>
      <c r="BL53" s="117"/>
      <c r="BM53" s="118"/>
      <c r="BN53" s="119"/>
      <c r="BO53" s="120"/>
      <c r="BP53" s="186"/>
      <c r="BQ53" s="188"/>
      <c r="BR53" s="180" t="s">
        <v>155</v>
      </c>
      <c r="BS53" s="181"/>
      <c r="BT53" s="182"/>
      <c r="BU53" s="121" t="e">
        <v>#VALUE!</v>
      </c>
      <c r="BV53" s="226"/>
      <c r="BW53" s="225" t="str">
        <f>IF(AI50&gt;AJ50,BC50,IF(AJ50&gt;AI50,BD50," "))</f>
        <v>0 - 3</v>
      </c>
      <c r="BX53" s="184"/>
      <c r="BY53" s="184"/>
      <c r="BZ53" s="183" t="str">
        <f>IF(AI47&gt;AJ47,BC47,IF(AJ47&gt;AI47,BD47," "))</f>
        <v>2 - 3</v>
      </c>
      <c r="CA53" s="184"/>
      <c r="CB53" s="185"/>
      <c r="CC53" s="184" t="str">
        <f>IF(AI49&gt;AJ49,BC49,IF(AJ49&gt;AI49,BD49," "))</f>
        <v>-8,6,9,6</v>
      </c>
      <c r="CD53" s="184"/>
      <c r="CE53" s="184"/>
      <c r="CF53" s="197"/>
      <c r="CG53" s="198"/>
      <c r="CH53" s="199"/>
      <c r="CI53" s="122"/>
      <c r="CJ53" s="200"/>
      <c r="CK53" s="178"/>
      <c r="CL53" s="179"/>
    </row>
    <row r="54" spans="1:90" ht="15.75" x14ac:dyDescent="0.25">
      <c r="Z54" s="52"/>
      <c r="BK54" s="61"/>
      <c r="BL54" s="214" t="str">
        <f>C55</f>
        <v>Женщины. Подгруппа 2</v>
      </c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</row>
    <row r="55" spans="1:90" ht="15" x14ac:dyDescent="0.25">
      <c r="A55" s="54">
        <f>1+A45</f>
        <v>2</v>
      </c>
      <c r="B55" s="55">
        <v>4</v>
      </c>
      <c r="C55" s="56" t="s">
        <v>156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>
        <f>1+R45</f>
        <v>2</v>
      </c>
      <c r="Z55" s="52"/>
      <c r="AR55" s="59" t="e">
        <f>IF(B56=0,0,(IF(B57=0,1,IF(B58=0,2,IF(B59=0,3,IF(B59&gt;0,4))))))</f>
        <v>#VALUE!</v>
      </c>
      <c r="BC55" s="59">
        <f>IF(BE55=15,3,IF(BE55&gt;15,4))</f>
        <v>4</v>
      </c>
      <c r="BE55" s="60">
        <f>SUM(BE56,BE58,BE60,BE62)</f>
        <v>18</v>
      </c>
      <c r="BF55" s="60">
        <f>SUM(BF56,BF58,BF60,BF62)</f>
        <v>10</v>
      </c>
      <c r="BK55" s="61"/>
      <c r="BL55" s="62" t="s">
        <v>91</v>
      </c>
      <c r="BM55" s="63" t="s">
        <v>9</v>
      </c>
      <c r="BN55" s="63" t="s">
        <v>92</v>
      </c>
      <c r="BO55" s="64" t="s">
        <v>93</v>
      </c>
      <c r="BP55" s="65" t="s">
        <v>94</v>
      </c>
      <c r="BQ55" s="215" t="s">
        <v>8</v>
      </c>
      <c r="BR55" s="215"/>
      <c r="BS55" s="215"/>
      <c r="BT55" s="215"/>
      <c r="BU55" s="216" t="s">
        <v>95</v>
      </c>
      <c r="BV55" s="216"/>
      <c r="BW55" s="217">
        <v>1</v>
      </c>
      <c r="BX55" s="217"/>
      <c r="BY55" s="217"/>
      <c r="BZ55" s="217">
        <v>2</v>
      </c>
      <c r="CA55" s="217"/>
      <c r="CB55" s="217"/>
      <c r="CC55" s="217">
        <v>3</v>
      </c>
      <c r="CD55" s="217"/>
      <c r="CE55" s="217"/>
      <c r="CF55" s="217">
        <v>4</v>
      </c>
      <c r="CG55" s="217"/>
      <c r="CH55" s="217"/>
      <c r="CI55" s="66"/>
      <c r="CJ55" s="67" t="s">
        <v>96</v>
      </c>
      <c r="CK55" s="67" t="s">
        <v>97</v>
      </c>
      <c r="CL55" s="67" t="s">
        <v>98</v>
      </c>
    </row>
    <row r="56" spans="1:90" ht="15.75" x14ac:dyDescent="0.25">
      <c r="A56" s="68">
        <v>1</v>
      </c>
      <c r="B56" s="69" t="e">
        <v>#VALUE!</v>
      </c>
      <c r="C56" s="70">
        <v>1</v>
      </c>
      <c r="D56" s="70">
        <v>3</v>
      </c>
      <c r="E56" s="71">
        <v>11</v>
      </c>
      <c r="F56" s="72">
        <v>8</v>
      </c>
      <c r="G56" s="73">
        <v>11</v>
      </c>
      <c r="H56" s="74">
        <v>8</v>
      </c>
      <c r="I56" s="71">
        <v>11</v>
      </c>
      <c r="J56" s="72">
        <v>1</v>
      </c>
      <c r="K56" s="73"/>
      <c r="L56" s="74"/>
      <c r="M56" s="71"/>
      <c r="N56" s="72"/>
      <c r="O56" s="73"/>
      <c r="P56" s="74"/>
      <c r="Q56" s="71"/>
      <c r="R56" s="72"/>
      <c r="S56" s="75">
        <f t="shared" ref="S56:S61" si="153">IF(E56="wo",0,IF(F56="wo",1,IF(E56&gt;F56,1,0)))</f>
        <v>1</v>
      </c>
      <c r="T56" s="75">
        <f t="shared" ref="T56:T61" si="154">IF(E56="wo",1,IF(F56="wo",0,IF(F56&gt;E56,1,0)))</f>
        <v>0</v>
      </c>
      <c r="U56" s="75">
        <f t="shared" ref="U56:U61" si="155">IF(G56="wo",0,IF(H56="wo",1,IF(G56&gt;H56,1,0)))</f>
        <v>1</v>
      </c>
      <c r="V56" s="75">
        <f t="shared" ref="V56:V61" si="156">IF(G56="wo",1,IF(H56="wo",0,IF(H56&gt;G56,1,0)))</f>
        <v>0</v>
      </c>
      <c r="W56" s="75">
        <f t="shared" ref="W56:W61" si="157">IF(I56="wo",0,IF(J56="wo",1,IF(I56&gt;J56,1,0)))</f>
        <v>1</v>
      </c>
      <c r="X56" s="75">
        <f t="shared" ref="X56:X61" si="158">IF(I56="wo",1,IF(J56="wo",0,IF(J56&gt;I56,1,0)))</f>
        <v>0</v>
      </c>
      <c r="Y56" s="75">
        <f t="shared" ref="Y56:Y61" si="159">IF(K56="wo",0,IF(L56="wo",1,IF(K56&gt;L56,1,0)))</f>
        <v>0</v>
      </c>
      <c r="Z56" s="75">
        <f t="shared" ref="Z56:Z61" si="160">IF(K56="wo",1,IF(L56="wo",0,IF(L56&gt;K56,1,0)))</f>
        <v>0</v>
      </c>
      <c r="AA56" s="75">
        <f t="shared" ref="AA56:AA61" si="161">IF(M56="wo",0,IF(N56="wo",1,IF(M56&gt;N56,1,0)))</f>
        <v>0</v>
      </c>
      <c r="AB56" s="75">
        <f t="shared" ref="AB56:AB61" si="162">IF(M56="wo",1,IF(N56="wo",0,IF(N56&gt;M56,1,0)))</f>
        <v>0</v>
      </c>
      <c r="AC56" s="75">
        <f t="shared" ref="AC56:AC61" si="163">IF(O56="wo",0,IF(P56="wo",1,IF(O56&gt;P56,1,0)))</f>
        <v>0</v>
      </c>
      <c r="AD56" s="75">
        <f t="shared" ref="AD56:AD61" si="164">IF(O56="wo",1,IF(P56="wo",0,IF(P56&gt;O56,1,0)))</f>
        <v>0</v>
      </c>
      <c r="AE56" s="75">
        <f t="shared" ref="AE56:AE61" si="165">IF(Q56="wo",0,IF(R56="wo",1,IF(Q56&gt;R56,1,0)))</f>
        <v>0</v>
      </c>
      <c r="AF56" s="75">
        <f t="shared" ref="AF56:AF61" si="166">IF(Q56="wo",1,IF(R56="wo",0,IF(R56&gt;Q56,1,0)))</f>
        <v>0</v>
      </c>
      <c r="AG56" s="76">
        <f t="shared" ref="AG56:AH61" si="167">IF(E56="wo","wo",+S56+U56+W56+Y56+AA56+AC56+AE56)</f>
        <v>3</v>
      </c>
      <c r="AH56" s="76">
        <f t="shared" si="167"/>
        <v>0</v>
      </c>
      <c r="AI56" s="77">
        <f t="shared" ref="AI56:AI61" si="168">IF(E56="",0,IF(E56="wo",0,IF(F56="wo",2,IF(AG56=AH56,0,IF(AG56&gt;AH56,2,1)))))</f>
        <v>2</v>
      </c>
      <c r="AJ56" s="77">
        <f t="shared" ref="AJ56:AJ61" si="169">IF(F56="",0,IF(F56="wo",0,IF(E56="wo",2,IF(AH56=AG56,0,IF(AH56&gt;AG56,2,1)))))</f>
        <v>1</v>
      </c>
      <c r="AK56" s="78">
        <f t="shared" ref="AK56:AK61" si="170">IF(E56="","",IF(E56="wo",0,IF(F56="wo",0,IF(E56=F56,"ERROR",IF(E56&gt;F56,F56,-1*E56)))))</f>
        <v>8</v>
      </c>
      <c r="AL56" s="78">
        <f t="shared" ref="AL56:AL61" si="171">IF(G56="","",IF(G56="wo",0,IF(H56="wo",0,IF(G56=H56,"ERROR",IF(G56&gt;H56,H56,-1*G56)))))</f>
        <v>8</v>
      </c>
      <c r="AM56" s="78">
        <f t="shared" ref="AM56:AM61" si="172">IF(I56="","",IF(I56="wo",0,IF(J56="wo",0,IF(I56=J56,"ERROR",IF(I56&gt;J56,J56,-1*I56)))))</f>
        <v>1</v>
      </c>
      <c r="AN56" s="78" t="str">
        <f t="shared" ref="AN56:AN61" si="173">IF(K56="","",IF(K56="wo",0,IF(L56="wo",0,IF(K56=L56,"ERROR",IF(K56&gt;L56,L56,-1*K56)))))</f>
        <v/>
      </c>
      <c r="AO56" s="78" t="str">
        <f t="shared" ref="AO56:AO61" si="174">IF(M56="","",IF(M56="wo",0,IF(N56="wo",0,IF(M56=N56,"ERROR",IF(M56&gt;N56,N56,-1*M56)))))</f>
        <v/>
      </c>
      <c r="AP56" s="78" t="str">
        <f t="shared" ref="AP56:AP61" si="175">IF(O56="","",IF(O56="wo",0,IF(P56="wo",0,IF(O56=P56,"ERROR",IF(O56&gt;P56,P56,-1*O56)))))</f>
        <v/>
      </c>
      <c r="AQ56" s="78" t="str">
        <f t="shared" ref="AQ56:AQ61" si="176">IF(Q56="","",IF(Q56="wo",0,IF(R56="wo",0,IF(Q56=R56,"ERROR",IF(Q56&gt;R56,R56,-1*Q56)))))</f>
        <v/>
      </c>
      <c r="AR56" s="79" t="str">
        <f t="shared" ref="AR56:AR61" si="177">CONCATENATE(AG56," - ",AH56)</f>
        <v>3 - 0</v>
      </c>
      <c r="AS56" s="80" t="str">
        <f t="shared" ref="AS56:AS61" si="178">IF(E56="","",(IF(K56="",AK56&amp;","&amp;AL56&amp;","&amp;AM56,IF(M56="",AK56&amp;","&amp;AL56&amp;","&amp;AM56&amp;","&amp;AN56,IF(O56="",AK56&amp;","&amp;AL56&amp;","&amp;AM56&amp;","&amp;AN56&amp;","&amp;AO56,IF(Q56="",AK56&amp;","&amp;AL56&amp;","&amp;AM56&amp;","&amp;AN56&amp;","&amp;AO56&amp;","&amp;AP56,AK56&amp;","&amp;AL56&amp;","&amp;AM56&amp;","&amp;AN56&amp;","&amp;AO56&amp;","&amp;AP56&amp;","&amp;AQ56))))))</f>
        <v>8,8,1</v>
      </c>
      <c r="AT56" s="77">
        <f t="shared" ref="AT56:AT61" si="179">IF(F56="",0,IF(F56="wo",0,IF(E56="wo",2,IF(AH56=AG56,0,IF(AH56&gt;AG56,2,1)))))</f>
        <v>1</v>
      </c>
      <c r="AU56" s="77">
        <f t="shared" ref="AU56:AU61" si="180">IF(E56="",0,IF(E56="wo",0,IF(F56="wo",2,IF(AG56=AH56,0,IF(AG56&gt;AH56,2,1)))))</f>
        <v>2</v>
      </c>
      <c r="AV56" s="78">
        <f t="shared" ref="AV56:AV61" si="181">IF(F56="","",IF(F56="wo",0,IF(E56="wo",0,IF(F56=E56,"ERROR",IF(F56&gt;E56,E56,-1*F56)))))</f>
        <v>-8</v>
      </c>
      <c r="AW56" s="78">
        <f t="shared" ref="AW56:AW61" si="182">IF(H56="","",IF(H56="wo",0,IF(G56="wo",0,IF(H56=G56,"ERROR",IF(H56&gt;G56,G56,-1*H56)))))</f>
        <v>-8</v>
      </c>
      <c r="AX56" s="78">
        <f t="shared" ref="AX56:AX61" si="183">IF(J56="","",IF(J56="wo",0,IF(I56="wo",0,IF(J56=I56,"ERROR",IF(J56&gt;I56,I56,-1*J56)))))</f>
        <v>-1</v>
      </c>
      <c r="AY56" s="78" t="str">
        <f t="shared" ref="AY56:AY61" si="184">IF(L56="","",IF(L56="wo",0,IF(K56="wo",0,IF(L56=K56,"ERROR",IF(L56&gt;K56,K56,-1*L56)))))</f>
        <v/>
      </c>
      <c r="AZ56" s="78" t="str">
        <f t="shared" ref="AZ56:AZ61" si="185">IF(N56="","",IF(N56="wo",0,IF(M56="wo",0,IF(N56=M56,"ERROR",IF(N56&gt;M56,M56,-1*N56)))))</f>
        <v/>
      </c>
      <c r="BA56" s="78" t="str">
        <f t="shared" ref="BA56:BA61" si="186">IF(P56="","",IF(P56="wo",0,IF(O56="wo",0,IF(P56=O56,"ERROR",IF(P56&gt;O56,O56,-1*P56)))))</f>
        <v/>
      </c>
      <c r="BB56" s="78" t="str">
        <f t="shared" ref="BB56:BB61" si="187">IF(R56="","",IF(R56="wo",0,IF(Q56="wo",0,IF(R56=Q56,"ERROR",IF(R56&gt;Q56,Q56,-1*R56)))))</f>
        <v/>
      </c>
      <c r="BC56" s="79" t="str">
        <f t="shared" ref="BC56:BC61" si="188">CONCATENATE(AH56," - ",AG56)</f>
        <v>0 - 3</v>
      </c>
      <c r="BD56" s="80" t="str">
        <f t="shared" ref="BD56:BD61" si="189">IF(E56="","",(IF(K56="",AV56&amp;", "&amp;AW56&amp;", "&amp;AX56,IF(M56="",AV56&amp;","&amp;AW56&amp;","&amp;AX56&amp;","&amp;AY56,IF(O56="",AV56&amp;","&amp;AW56&amp;","&amp;AX56&amp;","&amp;AY56&amp;","&amp;AZ56,IF(Q56="",AV56&amp;","&amp;AW56&amp;","&amp;AX56&amp;","&amp;AY56&amp;","&amp;AZ56&amp;","&amp;BA56,AV56&amp;","&amp;AW56&amp;","&amp;AX56&amp;","&amp;AY56&amp;","&amp;AZ56&amp;","&amp;BA56&amp;","&amp;BB56))))))</f>
        <v>-8, -8, -1</v>
      </c>
      <c r="BE56" s="81">
        <f>SUMIF(C56:C63,1,AI56:AI63)+SUMIF(D56:D63,1,AJ56:AJ63)</f>
        <v>6</v>
      </c>
      <c r="BF56" s="81">
        <f>IF(BE56&lt;&gt;0,RANK(BE56,BE56:BE62),"")</f>
        <v>1</v>
      </c>
      <c r="BG56" s="82" t="e">
        <f>SUMIF(A56:A59,C56,B56:B59)</f>
        <v>#VALUE!</v>
      </c>
      <c r="BH56" s="83" t="e">
        <f>SUMIF(A56:A59,D56,B56:B59)</f>
        <v>#VALUE!</v>
      </c>
      <c r="BI56" s="44">
        <f t="shared" ref="BI56:BI61" si="190">1+BI46</f>
        <v>2</v>
      </c>
      <c r="BJ56" s="45" t="e">
        <f>1*BJ51+1</f>
        <v>#REF!</v>
      </c>
      <c r="BK56" s="84">
        <v>1</v>
      </c>
      <c r="BL56" s="124" t="s">
        <v>118</v>
      </c>
      <c r="BM56" s="86">
        <v>44555</v>
      </c>
      <c r="BN56" s="87" t="s">
        <v>145</v>
      </c>
      <c r="BO56" s="88">
        <v>3</v>
      </c>
      <c r="BP56" s="210">
        <v>1</v>
      </c>
      <c r="BQ56" s="211" t="e">
        <f>B56</f>
        <v>#VALUE!</v>
      </c>
      <c r="BR56" s="221" t="s">
        <v>157</v>
      </c>
      <c r="BS56" s="221"/>
      <c r="BT56" s="221"/>
      <c r="BU56" s="89" t="e">
        <v>#VALUE!</v>
      </c>
      <c r="BV56" s="222" t="e">
        <v>#VALUE!</v>
      </c>
      <c r="BW56" s="223"/>
      <c r="BX56" s="206"/>
      <c r="BY56" s="224"/>
      <c r="BZ56" s="90"/>
      <c r="CA56" s="91">
        <f>IF(AG58&lt;AH58,AI58,IF(AH58&lt;AG58,AI58," "))</f>
        <v>2</v>
      </c>
      <c r="CB56" s="92"/>
      <c r="CC56" s="93"/>
      <c r="CD56" s="91">
        <f>IF(AG56&lt;AH56,AI56,IF(AH56&lt;AG56,AI56," "))</f>
        <v>2</v>
      </c>
      <c r="CE56" s="94"/>
      <c r="CF56" s="116"/>
      <c r="CG56" s="105">
        <v>2</v>
      </c>
      <c r="CH56" s="106"/>
      <c r="CI56" s="95"/>
      <c r="CJ56" s="200">
        <v>6</v>
      </c>
      <c r="CK56" s="178"/>
      <c r="CL56" s="179">
        <v>1</v>
      </c>
    </row>
    <row r="57" spans="1:90" ht="15.75" x14ac:dyDescent="0.25">
      <c r="A57" s="68">
        <v>2</v>
      </c>
      <c r="B57" s="69" t="e">
        <v>#VALUE!</v>
      </c>
      <c r="C57" s="70">
        <v>2</v>
      </c>
      <c r="D57" s="70">
        <v>4</v>
      </c>
      <c r="E57" s="71">
        <v>11</v>
      </c>
      <c r="F57" s="72">
        <v>7</v>
      </c>
      <c r="G57" s="73">
        <v>12</v>
      </c>
      <c r="H57" s="74">
        <v>10</v>
      </c>
      <c r="I57" s="71">
        <v>11</v>
      </c>
      <c r="J57" s="72">
        <v>7</v>
      </c>
      <c r="K57" s="73"/>
      <c r="L57" s="74"/>
      <c r="M57" s="71"/>
      <c r="N57" s="72"/>
      <c r="O57" s="73"/>
      <c r="P57" s="74"/>
      <c r="Q57" s="71"/>
      <c r="R57" s="72"/>
      <c r="S57" s="75">
        <f t="shared" si="153"/>
        <v>1</v>
      </c>
      <c r="T57" s="75">
        <f t="shared" si="154"/>
        <v>0</v>
      </c>
      <c r="U57" s="75">
        <f t="shared" si="155"/>
        <v>1</v>
      </c>
      <c r="V57" s="75">
        <f t="shared" si="156"/>
        <v>0</v>
      </c>
      <c r="W57" s="75">
        <f t="shared" si="157"/>
        <v>1</v>
      </c>
      <c r="X57" s="75">
        <f t="shared" si="158"/>
        <v>0</v>
      </c>
      <c r="Y57" s="75">
        <f t="shared" si="159"/>
        <v>0</v>
      </c>
      <c r="Z57" s="75">
        <f t="shared" si="160"/>
        <v>0</v>
      </c>
      <c r="AA57" s="75">
        <f t="shared" si="161"/>
        <v>0</v>
      </c>
      <c r="AB57" s="75">
        <f t="shared" si="162"/>
        <v>0</v>
      </c>
      <c r="AC57" s="75">
        <f t="shared" si="163"/>
        <v>0</v>
      </c>
      <c r="AD57" s="75">
        <f t="shared" si="164"/>
        <v>0</v>
      </c>
      <c r="AE57" s="75">
        <f t="shared" si="165"/>
        <v>0</v>
      </c>
      <c r="AF57" s="75">
        <f t="shared" si="166"/>
        <v>0</v>
      </c>
      <c r="AG57" s="76">
        <f t="shared" si="167"/>
        <v>3</v>
      </c>
      <c r="AH57" s="76">
        <f t="shared" si="167"/>
        <v>0</v>
      </c>
      <c r="AI57" s="77">
        <f t="shared" si="168"/>
        <v>2</v>
      </c>
      <c r="AJ57" s="77">
        <f t="shared" si="169"/>
        <v>1</v>
      </c>
      <c r="AK57" s="78">
        <f t="shared" si="170"/>
        <v>7</v>
      </c>
      <c r="AL57" s="78">
        <f t="shared" si="171"/>
        <v>10</v>
      </c>
      <c r="AM57" s="78">
        <f t="shared" si="172"/>
        <v>7</v>
      </c>
      <c r="AN57" s="78" t="str">
        <f t="shared" si="173"/>
        <v/>
      </c>
      <c r="AO57" s="78" t="str">
        <f t="shared" si="174"/>
        <v/>
      </c>
      <c r="AP57" s="78" t="str">
        <f t="shared" si="175"/>
        <v/>
      </c>
      <c r="AQ57" s="78" t="str">
        <f t="shared" si="176"/>
        <v/>
      </c>
      <c r="AR57" s="79" t="str">
        <f t="shared" si="177"/>
        <v>3 - 0</v>
      </c>
      <c r="AS57" s="80" t="str">
        <f t="shared" si="178"/>
        <v>7,10,7</v>
      </c>
      <c r="AT57" s="77">
        <f t="shared" si="179"/>
        <v>1</v>
      </c>
      <c r="AU57" s="77">
        <f t="shared" si="180"/>
        <v>2</v>
      </c>
      <c r="AV57" s="78">
        <f t="shared" si="181"/>
        <v>-7</v>
      </c>
      <c r="AW57" s="78">
        <f t="shared" si="182"/>
        <v>-10</v>
      </c>
      <c r="AX57" s="78">
        <f t="shared" si="183"/>
        <v>-7</v>
      </c>
      <c r="AY57" s="78" t="str">
        <f t="shared" si="184"/>
        <v/>
      </c>
      <c r="AZ57" s="78" t="str">
        <f t="shared" si="185"/>
        <v/>
      </c>
      <c r="BA57" s="78" t="str">
        <f t="shared" si="186"/>
        <v/>
      </c>
      <c r="BB57" s="78" t="str">
        <f t="shared" si="187"/>
        <v/>
      </c>
      <c r="BC57" s="79" t="str">
        <f t="shared" si="188"/>
        <v>0 - 3</v>
      </c>
      <c r="BD57" s="80" t="str">
        <f t="shared" si="189"/>
        <v>-7, -10, -7</v>
      </c>
      <c r="BE57" s="96"/>
      <c r="BF57" s="96"/>
      <c r="BG57" s="82" t="e">
        <f>SUMIF(A56:A59,C57,B56:B59)</f>
        <v>#VALUE!</v>
      </c>
      <c r="BH57" s="83" t="e">
        <f>SUMIF(A56:A59,D57,B56:B59)</f>
        <v>#VALUE!</v>
      </c>
      <c r="BI57" s="44">
        <f t="shared" si="190"/>
        <v>2</v>
      </c>
      <c r="BJ57" s="45" t="e">
        <f>1+BJ56</f>
        <v>#REF!</v>
      </c>
      <c r="BK57" s="84">
        <v>1</v>
      </c>
      <c r="BL57" s="124" t="s">
        <v>0</v>
      </c>
      <c r="BM57" s="86">
        <v>44555</v>
      </c>
      <c r="BN57" s="87" t="s">
        <v>145</v>
      </c>
      <c r="BO57" s="88">
        <v>4</v>
      </c>
      <c r="BP57" s="210"/>
      <c r="BQ57" s="203"/>
      <c r="BR57" s="221" t="s">
        <v>158</v>
      </c>
      <c r="BS57" s="221"/>
      <c r="BT57" s="221"/>
      <c r="BU57" s="97" t="e">
        <v>#VALUE!</v>
      </c>
      <c r="BV57" s="207"/>
      <c r="BW57" s="197"/>
      <c r="BX57" s="198"/>
      <c r="BY57" s="199"/>
      <c r="BZ57" s="202" t="str">
        <f>IF(AI58&lt;AJ58,AR58,IF(AJ58&lt;AI58,AS58," "))</f>
        <v>-7,8,8,7</v>
      </c>
      <c r="CA57" s="202"/>
      <c r="CB57" s="202"/>
      <c r="CC57" s="183" t="str">
        <f>IF(AI56&lt;AJ56,AR56,IF(AJ56&lt;AI56,AS56," "))</f>
        <v>8,8,1</v>
      </c>
      <c r="CD57" s="184"/>
      <c r="CE57" s="185"/>
      <c r="CF57" s="183" t="s">
        <v>159</v>
      </c>
      <c r="CG57" s="184"/>
      <c r="CH57" s="185"/>
      <c r="CI57" s="98"/>
      <c r="CJ57" s="200"/>
      <c r="CK57" s="178"/>
      <c r="CL57" s="179"/>
    </row>
    <row r="58" spans="1:90" ht="15.75" x14ac:dyDescent="0.25">
      <c r="A58" s="68">
        <v>3</v>
      </c>
      <c r="B58" s="69" t="e">
        <v>#VALUE!</v>
      </c>
      <c r="C58" s="70">
        <v>1</v>
      </c>
      <c r="D58" s="70">
        <v>2</v>
      </c>
      <c r="E58" s="71">
        <v>7</v>
      </c>
      <c r="F58" s="72">
        <v>11</v>
      </c>
      <c r="G58" s="73">
        <v>11</v>
      </c>
      <c r="H58" s="74">
        <v>8</v>
      </c>
      <c r="I58" s="71">
        <v>11</v>
      </c>
      <c r="J58" s="72">
        <v>8</v>
      </c>
      <c r="K58" s="73">
        <v>11</v>
      </c>
      <c r="L58" s="74">
        <v>7</v>
      </c>
      <c r="M58" s="71"/>
      <c r="N58" s="72"/>
      <c r="O58" s="73"/>
      <c r="P58" s="74"/>
      <c r="Q58" s="71"/>
      <c r="R58" s="72"/>
      <c r="S58" s="75">
        <f t="shared" si="153"/>
        <v>0</v>
      </c>
      <c r="T58" s="75">
        <f t="shared" si="154"/>
        <v>1</v>
      </c>
      <c r="U58" s="75">
        <f t="shared" si="155"/>
        <v>1</v>
      </c>
      <c r="V58" s="75">
        <f t="shared" si="156"/>
        <v>0</v>
      </c>
      <c r="W58" s="75">
        <f t="shared" si="157"/>
        <v>1</v>
      </c>
      <c r="X58" s="75">
        <f t="shared" si="158"/>
        <v>0</v>
      </c>
      <c r="Y58" s="75">
        <f t="shared" si="159"/>
        <v>1</v>
      </c>
      <c r="Z58" s="75">
        <f t="shared" si="160"/>
        <v>0</v>
      </c>
      <c r="AA58" s="75">
        <f t="shared" si="161"/>
        <v>0</v>
      </c>
      <c r="AB58" s="75">
        <f t="shared" si="162"/>
        <v>0</v>
      </c>
      <c r="AC58" s="75">
        <f t="shared" si="163"/>
        <v>0</v>
      </c>
      <c r="AD58" s="75">
        <f t="shared" si="164"/>
        <v>0</v>
      </c>
      <c r="AE58" s="75">
        <f t="shared" si="165"/>
        <v>0</v>
      </c>
      <c r="AF58" s="75">
        <f t="shared" si="166"/>
        <v>0</v>
      </c>
      <c r="AG58" s="76">
        <f t="shared" si="167"/>
        <v>3</v>
      </c>
      <c r="AH58" s="76">
        <f t="shared" si="167"/>
        <v>1</v>
      </c>
      <c r="AI58" s="77">
        <f t="shared" si="168"/>
        <v>2</v>
      </c>
      <c r="AJ58" s="77">
        <f t="shared" si="169"/>
        <v>1</v>
      </c>
      <c r="AK58" s="78">
        <f t="shared" si="170"/>
        <v>-7</v>
      </c>
      <c r="AL58" s="78">
        <f t="shared" si="171"/>
        <v>8</v>
      </c>
      <c r="AM58" s="78">
        <f t="shared" si="172"/>
        <v>8</v>
      </c>
      <c r="AN58" s="78">
        <f t="shared" si="173"/>
        <v>7</v>
      </c>
      <c r="AO58" s="78" t="str">
        <f t="shared" si="174"/>
        <v/>
      </c>
      <c r="AP58" s="78" t="str">
        <f t="shared" si="175"/>
        <v/>
      </c>
      <c r="AQ58" s="78" t="str">
        <f t="shared" si="176"/>
        <v/>
      </c>
      <c r="AR58" s="79" t="str">
        <f t="shared" si="177"/>
        <v>3 - 1</v>
      </c>
      <c r="AS58" s="80" t="str">
        <f t="shared" si="178"/>
        <v>-7,8,8,7</v>
      </c>
      <c r="AT58" s="77">
        <f t="shared" si="179"/>
        <v>1</v>
      </c>
      <c r="AU58" s="77">
        <f t="shared" si="180"/>
        <v>2</v>
      </c>
      <c r="AV58" s="78">
        <f t="shared" si="181"/>
        <v>7</v>
      </c>
      <c r="AW58" s="78">
        <f t="shared" si="182"/>
        <v>-8</v>
      </c>
      <c r="AX58" s="78">
        <f t="shared" si="183"/>
        <v>-8</v>
      </c>
      <c r="AY58" s="78">
        <f t="shared" si="184"/>
        <v>-7</v>
      </c>
      <c r="AZ58" s="78" t="str">
        <f t="shared" si="185"/>
        <v/>
      </c>
      <c r="BA58" s="78" t="str">
        <f t="shared" si="186"/>
        <v/>
      </c>
      <c r="BB58" s="78" t="str">
        <f t="shared" si="187"/>
        <v/>
      </c>
      <c r="BC58" s="79" t="str">
        <f t="shared" si="188"/>
        <v>1 - 3</v>
      </c>
      <c r="BD58" s="80" t="str">
        <f t="shared" si="189"/>
        <v>7,-8,-8,-7</v>
      </c>
      <c r="BE58" s="81">
        <f>SUMIF(C56:C63,2,AI56:AI63)+SUMIF(D56:D63,2,AJ56:AJ63)</f>
        <v>5</v>
      </c>
      <c r="BF58" s="81">
        <f>IF(BE58&lt;&gt;0,RANK(BE58,BE56:BE62),"")</f>
        <v>2</v>
      </c>
      <c r="BG58" s="82" t="e">
        <f>SUMIF(A56:A59,C58,B56:B59)</f>
        <v>#VALUE!</v>
      </c>
      <c r="BH58" s="83" t="e">
        <f>SUMIF(A56:A59,D58,B56:B59)</f>
        <v>#VALUE!</v>
      </c>
      <c r="BI58" s="44">
        <f t="shared" si="190"/>
        <v>2</v>
      </c>
      <c r="BJ58" s="45" t="e">
        <f>1+BJ57</f>
        <v>#REF!</v>
      </c>
      <c r="BK58" s="84">
        <v>2</v>
      </c>
      <c r="BL58" s="99" t="s">
        <v>122</v>
      </c>
      <c r="BM58" s="86">
        <v>44555</v>
      </c>
      <c r="BN58" s="100" t="s">
        <v>160</v>
      </c>
      <c r="BO58" s="101">
        <v>1</v>
      </c>
      <c r="BP58" s="186">
        <v>2</v>
      </c>
      <c r="BQ58" s="187" t="e">
        <f>B57</f>
        <v>#VALUE!</v>
      </c>
      <c r="BR58" s="189" t="s">
        <v>161</v>
      </c>
      <c r="BS58" s="190"/>
      <c r="BT58" s="191"/>
      <c r="BU58" s="102" t="e">
        <v>#VALUE!</v>
      </c>
      <c r="BV58" s="204" t="e">
        <v>#VALUE!</v>
      </c>
      <c r="BW58" s="103"/>
      <c r="BX58" s="91">
        <f>IF(AG58&lt;AH58,AT58,IF(AH58&lt;AG58,AT58," "))</f>
        <v>1</v>
      </c>
      <c r="BY58" s="92"/>
      <c r="BZ58" s="194"/>
      <c r="CA58" s="195"/>
      <c r="CB58" s="196"/>
      <c r="CC58" s="92"/>
      <c r="CD58" s="91">
        <f>IF(AG61&lt;AH61,AI61,IF(AH61&lt;AG61,AI61," "))</f>
        <v>2</v>
      </c>
      <c r="CE58" s="92"/>
      <c r="CF58" s="104"/>
      <c r="CG58" s="105">
        <f>IF(AG57&lt;AH57,AI57,IF(AH57&lt;AG57,AI57," "))</f>
        <v>2</v>
      </c>
      <c r="CH58" s="106"/>
      <c r="CI58" s="95"/>
      <c r="CJ58" s="200">
        <f>BE58</f>
        <v>5</v>
      </c>
      <c r="CK58" s="178"/>
      <c r="CL58" s="179">
        <v>2</v>
      </c>
    </row>
    <row r="59" spans="1:90" ht="15.75" x14ac:dyDescent="0.25">
      <c r="A59" s="68">
        <v>4</v>
      </c>
      <c r="B59" s="69" t="e">
        <v>#VALUE!</v>
      </c>
      <c r="C59" s="70">
        <v>3</v>
      </c>
      <c r="D59" s="70">
        <v>4</v>
      </c>
      <c r="E59" s="71">
        <v>11</v>
      </c>
      <c r="F59" s="72">
        <v>6</v>
      </c>
      <c r="G59" s="73">
        <v>6</v>
      </c>
      <c r="H59" s="74">
        <v>11</v>
      </c>
      <c r="I59" s="71">
        <v>3</v>
      </c>
      <c r="J59" s="72">
        <v>11</v>
      </c>
      <c r="K59" s="73">
        <v>8</v>
      </c>
      <c r="L59" s="74">
        <v>11</v>
      </c>
      <c r="M59" s="71"/>
      <c r="N59" s="72"/>
      <c r="O59" s="73"/>
      <c r="P59" s="74"/>
      <c r="Q59" s="71"/>
      <c r="R59" s="72"/>
      <c r="S59" s="75">
        <f t="shared" si="153"/>
        <v>1</v>
      </c>
      <c r="T59" s="75">
        <f t="shared" si="154"/>
        <v>0</v>
      </c>
      <c r="U59" s="75">
        <f t="shared" si="155"/>
        <v>0</v>
      </c>
      <c r="V59" s="75">
        <f t="shared" si="156"/>
        <v>1</v>
      </c>
      <c r="W59" s="75">
        <f t="shared" si="157"/>
        <v>0</v>
      </c>
      <c r="X59" s="75">
        <f t="shared" si="158"/>
        <v>1</v>
      </c>
      <c r="Y59" s="75">
        <f t="shared" si="159"/>
        <v>0</v>
      </c>
      <c r="Z59" s="75">
        <f t="shared" si="160"/>
        <v>1</v>
      </c>
      <c r="AA59" s="75">
        <f t="shared" si="161"/>
        <v>0</v>
      </c>
      <c r="AB59" s="75">
        <f t="shared" si="162"/>
        <v>0</v>
      </c>
      <c r="AC59" s="75">
        <f t="shared" si="163"/>
        <v>0</v>
      </c>
      <c r="AD59" s="75">
        <f t="shared" si="164"/>
        <v>0</v>
      </c>
      <c r="AE59" s="75">
        <f t="shared" si="165"/>
        <v>0</v>
      </c>
      <c r="AF59" s="75">
        <f t="shared" si="166"/>
        <v>0</v>
      </c>
      <c r="AG59" s="76">
        <f t="shared" si="167"/>
        <v>1</v>
      </c>
      <c r="AH59" s="76">
        <f t="shared" si="167"/>
        <v>3</v>
      </c>
      <c r="AI59" s="77">
        <f t="shared" si="168"/>
        <v>1</v>
      </c>
      <c r="AJ59" s="77">
        <f t="shared" si="169"/>
        <v>2</v>
      </c>
      <c r="AK59" s="78">
        <f t="shared" si="170"/>
        <v>6</v>
      </c>
      <c r="AL59" s="78">
        <f t="shared" si="171"/>
        <v>-6</v>
      </c>
      <c r="AM59" s="78">
        <f t="shared" si="172"/>
        <v>-3</v>
      </c>
      <c r="AN59" s="78">
        <f t="shared" si="173"/>
        <v>-8</v>
      </c>
      <c r="AO59" s="78" t="str">
        <f t="shared" si="174"/>
        <v/>
      </c>
      <c r="AP59" s="78" t="str">
        <f t="shared" si="175"/>
        <v/>
      </c>
      <c r="AQ59" s="78" t="str">
        <f t="shared" si="176"/>
        <v/>
      </c>
      <c r="AR59" s="79" t="str">
        <f t="shared" si="177"/>
        <v>1 - 3</v>
      </c>
      <c r="AS59" s="80" t="str">
        <f t="shared" si="178"/>
        <v>6,-6,-3,-8</v>
      </c>
      <c r="AT59" s="77">
        <f t="shared" si="179"/>
        <v>2</v>
      </c>
      <c r="AU59" s="77">
        <f t="shared" si="180"/>
        <v>1</v>
      </c>
      <c r="AV59" s="78">
        <f t="shared" si="181"/>
        <v>-6</v>
      </c>
      <c r="AW59" s="78">
        <f t="shared" si="182"/>
        <v>6</v>
      </c>
      <c r="AX59" s="78">
        <f t="shared" si="183"/>
        <v>3</v>
      </c>
      <c r="AY59" s="78">
        <f t="shared" si="184"/>
        <v>8</v>
      </c>
      <c r="AZ59" s="78" t="str">
        <f t="shared" si="185"/>
        <v/>
      </c>
      <c r="BA59" s="78" t="str">
        <f t="shared" si="186"/>
        <v/>
      </c>
      <c r="BB59" s="78" t="str">
        <f t="shared" si="187"/>
        <v/>
      </c>
      <c r="BC59" s="79" t="str">
        <f t="shared" si="188"/>
        <v>3 - 1</v>
      </c>
      <c r="BD59" s="80" t="str">
        <f t="shared" si="189"/>
        <v>-6,6,3,8</v>
      </c>
      <c r="BE59" s="96"/>
      <c r="BF59" s="96"/>
      <c r="BG59" s="82" t="e">
        <f>SUMIF(A56:A59,C59,B56:B59)</f>
        <v>#VALUE!</v>
      </c>
      <c r="BH59" s="83" t="e">
        <f>SUMIF(A56:A59,D59,B56:B59)</f>
        <v>#VALUE!</v>
      </c>
      <c r="BI59" s="44">
        <f t="shared" si="190"/>
        <v>2</v>
      </c>
      <c r="BJ59" s="45" t="e">
        <f>1+BJ58</f>
        <v>#REF!</v>
      </c>
      <c r="BK59" s="84">
        <v>2</v>
      </c>
      <c r="BL59" s="99" t="s">
        <v>1</v>
      </c>
      <c r="BM59" s="86">
        <v>44555</v>
      </c>
      <c r="BN59" s="100" t="s">
        <v>160</v>
      </c>
      <c r="BO59" s="101">
        <v>2</v>
      </c>
      <c r="BP59" s="186"/>
      <c r="BQ59" s="203"/>
      <c r="BR59" s="180" t="s">
        <v>162</v>
      </c>
      <c r="BS59" s="181"/>
      <c r="BT59" s="182"/>
      <c r="BU59" s="97" t="e">
        <v>#VALUE!</v>
      </c>
      <c r="BV59" s="205"/>
      <c r="BW59" s="201" t="str">
        <f>IF(AI58&gt;AJ58,BC58,IF(AJ58&gt;AI58,BD58," "))</f>
        <v>1 - 3</v>
      </c>
      <c r="BX59" s="202"/>
      <c r="BY59" s="202"/>
      <c r="BZ59" s="197"/>
      <c r="CA59" s="198"/>
      <c r="CB59" s="199"/>
      <c r="CC59" s="202" t="str">
        <f>IF(AI61&lt;AJ61,AR61,IF(AJ61&lt;AI61,AS61," "))</f>
        <v>4,5,5</v>
      </c>
      <c r="CD59" s="202"/>
      <c r="CE59" s="202"/>
      <c r="CF59" s="183" t="str">
        <f>IF(AI57&lt;AJ57,AR57,IF(AJ57&lt;AI57,AS57," "))</f>
        <v>7,10,7</v>
      </c>
      <c r="CG59" s="184"/>
      <c r="CH59" s="185"/>
      <c r="CI59" s="98"/>
      <c r="CJ59" s="200"/>
      <c r="CK59" s="178"/>
      <c r="CL59" s="179"/>
    </row>
    <row r="60" spans="1:90" ht="15.75" x14ac:dyDescent="0.25">
      <c r="A60" s="68">
        <v>5</v>
      </c>
      <c r="B60" s="107"/>
      <c r="C60" s="70">
        <v>1</v>
      </c>
      <c r="D60" s="70">
        <v>4</v>
      </c>
      <c r="E60" s="71">
        <v>11</v>
      </c>
      <c r="F60" s="72">
        <v>3</v>
      </c>
      <c r="G60" s="73">
        <v>11</v>
      </c>
      <c r="H60" s="74">
        <v>6</v>
      </c>
      <c r="I60" s="71">
        <v>11</v>
      </c>
      <c r="J60" s="72">
        <v>7</v>
      </c>
      <c r="K60" s="73"/>
      <c r="L60" s="74"/>
      <c r="M60" s="71"/>
      <c r="N60" s="72"/>
      <c r="O60" s="73"/>
      <c r="P60" s="74"/>
      <c r="Q60" s="71"/>
      <c r="R60" s="72"/>
      <c r="S60" s="75">
        <f t="shared" si="153"/>
        <v>1</v>
      </c>
      <c r="T60" s="75">
        <f t="shared" si="154"/>
        <v>0</v>
      </c>
      <c r="U60" s="75">
        <f t="shared" si="155"/>
        <v>1</v>
      </c>
      <c r="V60" s="75">
        <f t="shared" si="156"/>
        <v>0</v>
      </c>
      <c r="W60" s="75">
        <f t="shared" si="157"/>
        <v>1</v>
      </c>
      <c r="X60" s="75">
        <f t="shared" si="158"/>
        <v>0</v>
      </c>
      <c r="Y60" s="75">
        <f t="shared" si="159"/>
        <v>0</v>
      </c>
      <c r="Z60" s="75">
        <f t="shared" si="160"/>
        <v>0</v>
      </c>
      <c r="AA60" s="75">
        <f t="shared" si="161"/>
        <v>0</v>
      </c>
      <c r="AB60" s="75">
        <f t="shared" si="162"/>
        <v>0</v>
      </c>
      <c r="AC60" s="75">
        <f t="shared" si="163"/>
        <v>0</v>
      </c>
      <c r="AD60" s="75">
        <f t="shared" si="164"/>
        <v>0</v>
      </c>
      <c r="AE60" s="75">
        <f t="shared" si="165"/>
        <v>0</v>
      </c>
      <c r="AF60" s="75">
        <f t="shared" si="166"/>
        <v>0</v>
      </c>
      <c r="AG60" s="76">
        <f t="shared" si="167"/>
        <v>3</v>
      </c>
      <c r="AH60" s="76">
        <f t="shared" si="167"/>
        <v>0</v>
      </c>
      <c r="AI60" s="77">
        <f t="shared" si="168"/>
        <v>2</v>
      </c>
      <c r="AJ60" s="77">
        <f t="shared" si="169"/>
        <v>1</v>
      </c>
      <c r="AK60" s="78">
        <f t="shared" si="170"/>
        <v>3</v>
      </c>
      <c r="AL60" s="78">
        <f t="shared" si="171"/>
        <v>6</v>
      </c>
      <c r="AM60" s="78">
        <f t="shared" si="172"/>
        <v>7</v>
      </c>
      <c r="AN60" s="78" t="str">
        <f t="shared" si="173"/>
        <v/>
      </c>
      <c r="AO60" s="78" t="str">
        <f t="shared" si="174"/>
        <v/>
      </c>
      <c r="AP60" s="78" t="str">
        <f t="shared" si="175"/>
        <v/>
      </c>
      <c r="AQ60" s="78" t="str">
        <f t="shared" si="176"/>
        <v/>
      </c>
      <c r="AR60" s="79" t="str">
        <f t="shared" si="177"/>
        <v>3 - 0</v>
      </c>
      <c r="AS60" s="80" t="str">
        <f t="shared" si="178"/>
        <v>3,6,7</v>
      </c>
      <c r="AT60" s="77">
        <f t="shared" si="179"/>
        <v>1</v>
      </c>
      <c r="AU60" s="77">
        <f t="shared" si="180"/>
        <v>2</v>
      </c>
      <c r="AV60" s="78">
        <f t="shared" si="181"/>
        <v>-3</v>
      </c>
      <c r="AW60" s="78">
        <f t="shared" si="182"/>
        <v>-6</v>
      </c>
      <c r="AX60" s="78">
        <f t="shared" si="183"/>
        <v>-7</v>
      </c>
      <c r="AY60" s="78" t="str">
        <f t="shared" si="184"/>
        <v/>
      </c>
      <c r="AZ60" s="78" t="str">
        <f t="shared" si="185"/>
        <v/>
      </c>
      <c r="BA60" s="78" t="str">
        <f t="shared" si="186"/>
        <v/>
      </c>
      <c r="BB60" s="78" t="str">
        <f t="shared" si="187"/>
        <v/>
      </c>
      <c r="BC60" s="79" t="str">
        <f t="shared" si="188"/>
        <v>0 - 3</v>
      </c>
      <c r="BD60" s="80" t="str">
        <f t="shared" si="189"/>
        <v>-3, -6, -7</v>
      </c>
      <c r="BE60" s="81">
        <f>SUMIF(C56:C63,3,AI56:AI63)+SUMIF(D56:D63,3,AJ56:AJ63)</f>
        <v>3</v>
      </c>
      <c r="BF60" s="81">
        <f>IF(BE60&lt;&gt;0,RANK(BE60,BE56:BE62),"")</f>
        <v>4</v>
      </c>
      <c r="BG60" s="82" t="e">
        <f>SUMIF(A56:A59,C60,B56:B59)</f>
        <v>#VALUE!</v>
      </c>
      <c r="BH60" s="83" t="e">
        <f>SUMIF(A56:A59,D60,B56:B59)</f>
        <v>#VALUE!</v>
      </c>
      <c r="BI60" s="44">
        <f t="shared" si="190"/>
        <v>2</v>
      </c>
      <c r="BJ60" s="45" t="e">
        <f>1+BJ59</f>
        <v>#REF!</v>
      </c>
      <c r="BK60" s="84">
        <v>3</v>
      </c>
      <c r="BL60" s="108" t="s">
        <v>109</v>
      </c>
      <c r="BM60" s="86">
        <v>44555</v>
      </c>
      <c r="BN60" s="87" t="s">
        <v>151</v>
      </c>
      <c r="BO60" s="88">
        <v>3</v>
      </c>
      <c r="BP60" s="186">
        <v>3</v>
      </c>
      <c r="BQ60" s="187" t="e">
        <f>B58</f>
        <v>#VALUE!</v>
      </c>
      <c r="BR60" s="189" t="s">
        <v>163</v>
      </c>
      <c r="BS60" s="190"/>
      <c r="BT60" s="191"/>
      <c r="BU60" s="102" t="e">
        <v>#VALUE!</v>
      </c>
      <c r="BV60" s="192" t="e">
        <v>#VALUE!</v>
      </c>
      <c r="BW60" s="110"/>
      <c r="BX60" s="105">
        <f>IF(AG56&lt;AH56,AT56,IF(AH56&lt;AG56,AT56," "))</f>
        <v>1</v>
      </c>
      <c r="BY60" s="106"/>
      <c r="BZ60" s="92"/>
      <c r="CA60" s="91">
        <f>IF(AG61&lt;AH61,AT61,IF(AH61&lt;AG61,AT61," "))</f>
        <v>1</v>
      </c>
      <c r="CB60" s="92"/>
      <c r="CC60" s="194"/>
      <c r="CD60" s="195"/>
      <c r="CE60" s="196"/>
      <c r="CF60" s="104"/>
      <c r="CG60" s="105">
        <f>IF(AG59&lt;AH59,AI59,IF(AH59&lt;AG59,AI59," "))</f>
        <v>1</v>
      </c>
      <c r="CH60" s="106"/>
      <c r="CI60" s="95"/>
      <c r="CJ60" s="200">
        <f>BE60</f>
        <v>3</v>
      </c>
      <c r="CK60" s="178"/>
      <c r="CL60" s="179">
        <v>4</v>
      </c>
    </row>
    <row r="61" spans="1:90" ht="15.75" x14ac:dyDescent="0.25">
      <c r="A61" s="68">
        <v>6</v>
      </c>
      <c r="C61" s="70">
        <v>2</v>
      </c>
      <c r="D61" s="70">
        <v>3</v>
      </c>
      <c r="E61" s="71">
        <v>11</v>
      </c>
      <c r="F61" s="72">
        <v>4</v>
      </c>
      <c r="G61" s="73">
        <v>11</v>
      </c>
      <c r="H61" s="74">
        <v>5</v>
      </c>
      <c r="I61" s="71">
        <v>11</v>
      </c>
      <c r="J61" s="72">
        <v>5</v>
      </c>
      <c r="K61" s="73"/>
      <c r="L61" s="74"/>
      <c r="M61" s="71"/>
      <c r="N61" s="72"/>
      <c r="O61" s="73"/>
      <c r="P61" s="74"/>
      <c r="Q61" s="71"/>
      <c r="R61" s="72"/>
      <c r="S61" s="75">
        <f t="shared" si="153"/>
        <v>1</v>
      </c>
      <c r="T61" s="75">
        <f t="shared" si="154"/>
        <v>0</v>
      </c>
      <c r="U61" s="75">
        <f t="shared" si="155"/>
        <v>1</v>
      </c>
      <c r="V61" s="75">
        <f t="shared" si="156"/>
        <v>0</v>
      </c>
      <c r="W61" s="75">
        <f t="shared" si="157"/>
        <v>1</v>
      </c>
      <c r="X61" s="75">
        <f t="shared" si="158"/>
        <v>0</v>
      </c>
      <c r="Y61" s="75">
        <f t="shared" si="159"/>
        <v>0</v>
      </c>
      <c r="Z61" s="75">
        <f t="shared" si="160"/>
        <v>0</v>
      </c>
      <c r="AA61" s="75">
        <f t="shared" si="161"/>
        <v>0</v>
      </c>
      <c r="AB61" s="75">
        <f t="shared" si="162"/>
        <v>0</v>
      </c>
      <c r="AC61" s="75">
        <f t="shared" si="163"/>
        <v>0</v>
      </c>
      <c r="AD61" s="75">
        <f t="shared" si="164"/>
        <v>0</v>
      </c>
      <c r="AE61" s="75">
        <f t="shared" si="165"/>
        <v>0</v>
      </c>
      <c r="AF61" s="75">
        <f t="shared" si="166"/>
        <v>0</v>
      </c>
      <c r="AG61" s="76">
        <f t="shared" si="167"/>
        <v>3</v>
      </c>
      <c r="AH61" s="76">
        <f t="shared" si="167"/>
        <v>0</v>
      </c>
      <c r="AI61" s="77">
        <f t="shared" si="168"/>
        <v>2</v>
      </c>
      <c r="AJ61" s="77">
        <f t="shared" si="169"/>
        <v>1</v>
      </c>
      <c r="AK61" s="78">
        <f t="shared" si="170"/>
        <v>4</v>
      </c>
      <c r="AL61" s="78">
        <f t="shared" si="171"/>
        <v>5</v>
      </c>
      <c r="AM61" s="78">
        <f t="shared" si="172"/>
        <v>5</v>
      </c>
      <c r="AN61" s="78" t="str">
        <f t="shared" si="173"/>
        <v/>
      </c>
      <c r="AO61" s="78" t="str">
        <f t="shared" si="174"/>
        <v/>
      </c>
      <c r="AP61" s="78" t="str">
        <f t="shared" si="175"/>
        <v/>
      </c>
      <c r="AQ61" s="78" t="str">
        <f t="shared" si="176"/>
        <v/>
      </c>
      <c r="AR61" s="79" t="str">
        <f t="shared" si="177"/>
        <v>3 - 0</v>
      </c>
      <c r="AS61" s="80" t="str">
        <f t="shared" si="178"/>
        <v>4,5,5</v>
      </c>
      <c r="AT61" s="77">
        <f t="shared" si="179"/>
        <v>1</v>
      </c>
      <c r="AU61" s="77">
        <f t="shared" si="180"/>
        <v>2</v>
      </c>
      <c r="AV61" s="78">
        <f t="shared" si="181"/>
        <v>-4</v>
      </c>
      <c r="AW61" s="78">
        <f t="shared" si="182"/>
        <v>-5</v>
      </c>
      <c r="AX61" s="78">
        <f t="shared" si="183"/>
        <v>-5</v>
      </c>
      <c r="AY61" s="78" t="str">
        <f t="shared" si="184"/>
        <v/>
      </c>
      <c r="AZ61" s="78" t="str">
        <f t="shared" si="185"/>
        <v/>
      </c>
      <c r="BA61" s="78" t="str">
        <f t="shared" si="186"/>
        <v/>
      </c>
      <c r="BB61" s="78" t="str">
        <f t="shared" si="187"/>
        <v/>
      </c>
      <c r="BC61" s="79" t="str">
        <f t="shared" si="188"/>
        <v>0 - 3</v>
      </c>
      <c r="BD61" s="80" t="str">
        <f t="shared" si="189"/>
        <v>-4, -5, -5</v>
      </c>
      <c r="BE61" s="96"/>
      <c r="BF61" s="96"/>
      <c r="BG61" s="82" t="e">
        <f>SUMIF(A56:A59,C61,B56:B59)</f>
        <v>#VALUE!</v>
      </c>
      <c r="BH61" s="83" t="e">
        <f>SUMIF(A56:A59,D61,B56:B59)</f>
        <v>#VALUE!</v>
      </c>
      <c r="BI61" s="44">
        <f t="shared" si="190"/>
        <v>2</v>
      </c>
      <c r="BJ61" s="45" t="e">
        <f>1+BJ60</f>
        <v>#REF!</v>
      </c>
      <c r="BK61" s="84">
        <v>3</v>
      </c>
      <c r="BL61" s="111" t="s">
        <v>113</v>
      </c>
      <c r="BM61" s="112">
        <v>44555</v>
      </c>
      <c r="BN61" s="113" t="s">
        <v>151</v>
      </c>
      <c r="BO61" s="114">
        <v>4</v>
      </c>
      <c r="BP61" s="186"/>
      <c r="BQ61" s="203"/>
      <c r="BR61" s="180" t="s">
        <v>164</v>
      </c>
      <c r="BS61" s="181"/>
      <c r="BT61" s="182"/>
      <c r="BU61" s="97" t="e">
        <v>#VALUE!</v>
      </c>
      <c r="BV61" s="207"/>
      <c r="BW61" s="183" t="str">
        <f>IF(AI56&gt;AJ56,BC56,IF(AJ56&gt;AI56,BD56," "))</f>
        <v>0 - 3</v>
      </c>
      <c r="BX61" s="184"/>
      <c r="BY61" s="185"/>
      <c r="BZ61" s="202" t="str">
        <f>IF(AI61&gt;AJ61,BC61,IF(AJ61&gt;AI61,BD61," "))</f>
        <v>0 - 3</v>
      </c>
      <c r="CA61" s="202"/>
      <c r="CB61" s="202"/>
      <c r="CC61" s="197"/>
      <c r="CD61" s="198"/>
      <c r="CE61" s="199"/>
      <c r="CF61" s="183" t="str">
        <f>IF(AI59&lt;AJ59,AR59,IF(AJ59&lt;AI59,AS59," "))</f>
        <v>1 - 3</v>
      </c>
      <c r="CG61" s="184"/>
      <c r="CH61" s="185"/>
      <c r="CI61" s="98"/>
      <c r="CJ61" s="200"/>
      <c r="CK61" s="178"/>
      <c r="CL61" s="179"/>
    </row>
    <row r="62" spans="1:90" ht="15.75" x14ac:dyDescent="0.25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V62" s="41"/>
      <c r="AW62" s="41"/>
      <c r="AX62" s="41"/>
      <c r="AY62" s="41"/>
      <c r="AZ62" s="41"/>
      <c r="BE62" s="81">
        <f>SUMIF(C56:C63,4,AI56:AI63)+SUMIF(D56:D63,4,AJ56:AJ63)</f>
        <v>4</v>
      </c>
      <c r="BF62" s="81">
        <f>IF(BE62&lt;&gt;0,RANK(BE62,BE56:BE62),"")</f>
        <v>3</v>
      </c>
      <c r="BG62" s="115"/>
      <c r="BH62" s="115"/>
      <c r="BK62" s="61"/>
      <c r="BP62" s="186">
        <v>4</v>
      </c>
      <c r="BQ62" s="187" t="e">
        <f>B59</f>
        <v>#VALUE!</v>
      </c>
      <c r="BR62" s="189" t="s">
        <v>165</v>
      </c>
      <c r="BS62" s="190"/>
      <c r="BT62" s="191"/>
      <c r="BU62" s="102" t="e">
        <v>#VALUE!</v>
      </c>
      <c r="BV62" s="192" t="e">
        <v>#VALUE!</v>
      </c>
      <c r="BW62" s="110"/>
      <c r="BX62" s="105">
        <v>1</v>
      </c>
      <c r="BY62" s="106"/>
      <c r="BZ62" s="116"/>
      <c r="CA62" s="105">
        <f>IF(AG57&lt;AH57,AT57,IF(AH57&lt;AG57,AT57," "))</f>
        <v>1</v>
      </c>
      <c r="CB62" s="106"/>
      <c r="CC62" s="92"/>
      <c r="CD62" s="91">
        <f>IF(AG59&lt;AH59,AT59,IF(AH59&lt;AG59,AT59," "))</f>
        <v>2</v>
      </c>
      <c r="CE62" s="92"/>
      <c r="CF62" s="194"/>
      <c r="CG62" s="195"/>
      <c r="CH62" s="196"/>
      <c r="CI62" s="95"/>
      <c r="CJ62" s="200">
        <v>4</v>
      </c>
      <c r="CK62" s="178"/>
      <c r="CL62" s="179">
        <f>IF(BF63="",BF62,BF63)</f>
        <v>3</v>
      </c>
    </row>
    <row r="63" spans="1:90" ht="15.75" x14ac:dyDescent="0.2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V63" s="41"/>
      <c r="AW63" s="41"/>
      <c r="AX63" s="41"/>
      <c r="AY63" s="41"/>
      <c r="AZ63" s="41"/>
      <c r="BE63" s="96"/>
      <c r="BF63" s="96"/>
      <c r="BG63" s="115"/>
      <c r="BH63" s="115"/>
      <c r="BK63" s="130"/>
      <c r="BL63" s="117"/>
      <c r="BM63" s="118"/>
      <c r="BN63" s="119"/>
      <c r="BO63" s="120"/>
      <c r="BP63" s="186"/>
      <c r="BQ63" s="188"/>
      <c r="BR63" s="180" t="s">
        <v>166</v>
      </c>
      <c r="BS63" s="181"/>
      <c r="BT63" s="182"/>
      <c r="BU63" s="121" t="e">
        <v>#VALUE!</v>
      </c>
      <c r="BV63" s="193"/>
      <c r="BW63" s="218" t="s">
        <v>129</v>
      </c>
      <c r="BX63" s="219"/>
      <c r="BY63" s="220"/>
      <c r="BZ63" s="183" t="str">
        <f>IF(AI57&gt;AJ57,BC57,IF(AJ57&gt;AI57,BD57," "))</f>
        <v>0 - 3</v>
      </c>
      <c r="CA63" s="184"/>
      <c r="CB63" s="185"/>
      <c r="CC63" s="184" t="str">
        <f>IF(AI59&gt;AJ59,BC59,IF(AJ59&gt;AI59,BD59," "))</f>
        <v>-6,6,3,8</v>
      </c>
      <c r="CD63" s="184"/>
      <c r="CE63" s="184"/>
      <c r="CF63" s="197"/>
      <c r="CG63" s="198"/>
      <c r="CH63" s="199"/>
      <c r="CI63" s="122"/>
      <c r="CJ63" s="200"/>
      <c r="CK63" s="178"/>
      <c r="CL63" s="179"/>
    </row>
    <row r="64" spans="1:90" ht="15.75" x14ac:dyDescent="0.25">
      <c r="Z64" s="52"/>
      <c r="BK64" s="61"/>
      <c r="BL64" s="214" t="str">
        <f>C65</f>
        <v>Женщины. Подгруппа 3</v>
      </c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</row>
    <row r="65" spans="1:90" ht="15" x14ac:dyDescent="0.25">
      <c r="A65" s="54">
        <f>1+A55</f>
        <v>3</v>
      </c>
      <c r="B65" s="55">
        <v>4</v>
      </c>
      <c r="C65" s="56" t="s">
        <v>167</v>
      </c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>
        <f>1+R55</f>
        <v>3</v>
      </c>
      <c r="Z65" s="52"/>
      <c r="AR65" s="59" t="e">
        <f>IF(B66=0,0,(IF(B67=0,1,IF(B68=0,2,IF(B69=0,3,IF(B69&gt;0,4))))))</f>
        <v>#VALUE!</v>
      </c>
      <c r="BC65" s="59">
        <f>IF(BE65=15,3,IF(BE65&gt;15,4))</f>
        <v>4</v>
      </c>
      <c r="BE65" s="60">
        <f>SUM(BE66,BE68,BE70,BE72)</f>
        <v>18</v>
      </c>
      <c r="BF65" s="60">
        <f>SUM(BF66,BF68,BF70,BF72)</f>
        <v>10</v>
      </c>
      <c r="BK65" s="61"/>
      <c r="BL65" s="62" t="s">
        <v>91</v>
      </c>
      <c r="BM65" s="63" t="s">
        <v>9</v>
      </c>
      <c r="BN65" s="63" t="s">
        <v>92</v>
      </c>
      <c r="BO65" s="64" t="s">
        <v>93</v>
      </c>
      <c r="BP65" s="65" t="s">
        <v>94</v>
      </c>
      <c r="BQ65" s="215" t="s">
        <v>8</v>
      </c>
      <c r="BR65" s="215"/>
      <c r="BS65" s="215"/>
      <c r="BT65" s="215"/>
      <c r="BU65" s="216" t="s">
        <v>95</v>
      </c>
      <c r="BV65" s="216"/>
      <c r="BW65" s="217">
        <v>1</v>
      </c>
      <c r="BX65" s="217"/>
      <c r="BY65" s="217"/>
      <c r="BZ65" s="217">
        <v>2</v>
      </c>
      <c r="CA65" s="217"/>
      <c r="CB65" s="217"/>
      <c r="CC65" s="217">
        <v>3</v>
      </c>
      <c r="CD65" s="217"/>
      <c r="CE65" s="217"/>
      <c r="CF65" s="217">
        <v>4</v>
      </c>
      <c r="CG65" s="217"/>
      <c r="CH65" s="217"/>
      <c r="CI65" s="66"/>
      <c r="CJ65" s="67" t="s">
        <v>96</v>
      </c>
      <c r="CK65" s="67" t="s">
        <v>97</v>
      </c>
      <c r="CL65" s="67" t="s">
        <v>98</v>
      </c>
    </row>
    <row r="66" spans="1:90" ht="15.75" x14ac:dyDescent="0.25">
      <c r="A66" s="68">
        <v>1</v>
      </c>
      <c r="B66" s="69" t="e">
        <v>#VALUE!</v>
      </c>
      <c r="C66" s="70">
        <v>1</v>
      </c>
      <c r="D66" s="70">
        <v>3</v>
      </c>
      <c r="E66" s="71">
        <v>11</v>
      </c>
      <c r="F66" s="72">
        <v>6</v>
      </c>
      <c r="G66" s="73">
        <v>11</v>
      </c>
      <c r="H66" s="74">
        <v>5</v>
      </c>
      <c r="I66" s="71">
        <v>11</v>
      </c>
      <c r="J66" s="72">
        <v>4</v>
      </c>
      <c r="K66" s="73"/>
      <c r="L66" s="74"/>
      <c r="M66" s="71"/>
      <c r="N66" s="72"/>
      <c r="O66" s="73"/>
      <c r="P66" s="74"/>
      <c r="Q66" s="71"/>
      <c r="R66" s="72"/>
      <c r="S66" s="75">
        <f t="shared" ref="S66:S71" si="191">IF(E66="wo",0,IF(F66="wo",1,IF(E66&gt;F66,1,0)))</f>
        <v>1</v>
      </c>
      <c r="T66" s="75">
        <f t="shared" ref="T66:T71" si="192">IF(E66="wo",1,IF(F66="wo",0,IF(F66&gt;E66,1,0)))</f>
        <v>0</v>
      </c>
      <c r="U66" s="75">
        <f t="shared" ref="U66:U71" si="193">IF(G66="wo",0,IF(H66="wo",1,IF(G66&gt;H66,1,0)))</f>
        <v>1</v>
      </c>
      <c r="V66" s="75">
        <f t="shared" ref="V66:V71" si="194">IF(G66="wo",1,IF(H66="wo",0,IF(H66&gt;G66,1,0)))</f>
        <v>0</v>
      </c>
      <c r="W66" s="75">
        <f t="shared" ref="W66:W71" si="195">IF(I66="wo",0,IF(J66="wo",1,IF(I66&gt;J66,1,0)))</f>
        <v>1</v>
      </c>
      <c r="X66" s="75">
        <f t="shared" ref="X66:X71" si="196">IF(I66="wo",1,IF(J66="wo",0,IF(J66&gt;I66,1,0)))</f>
        <v>0</v>
      </c>
      <c r="Y66" s="75">
        <f t="shared" ref="Y66:Y71" si="197">IF(K66="wo",0,IF(L66="wo",1,IF(K66&gt;L66,1,0)))</f>
        <v>0</v>
      </c>
      <c r="Z66" s="75">
        <f t="shared" ref="Z66:Z71" si="198">IF(K66="wo",1,IF(L66="wo",0,IF(L66&gt;K66,1,0)))</f>
        <v>0</v>
      </c>
      <c r="AA66" s="75">
        <f t="shared" ref="AA66:AA71" si="199">IF(M66="wo",0,IF(N66="wo",1,IF(M66&gt;N66,1,0)))</f>
        <v>0</v>
      </c>
      <c r="AB66" s="75">
        <f t="shared" ref="AB66:AB71" si="200">IF(M66="wo",1,IF(N66="wo",0,IF(N66&gt;M66,1,0)))</f>
        <v>0</v>
      </c>
      <c r="AC66" s="75">
        <f t="shared" ref="AC66:AC71" si="201">IF(O66="wo",0,IF(P66="wo",1,IF(O66&gt;P66,1,0)))</f>
        <v>0</v>
      </c>
      <c r="AD66" s="75">
        <f t="shared" ref="AD66:AD71" si="202">IF(O66="wo",1,IF(P66="wo",0,IF(P66&gt;O66,1,0)))</f>
        <v>0</v>
      </c>
      <c r="AE66" s="75">
        <f t="shared" ref="AE66:AE71" si="203">IF(Q66="wo",0,IF(R66="wo",1,IF(Q66&gt;R66,1,0)))</f>
        <v>0</v>
      </c>
      <c r="AF66" s="75">
        <f t="shared" ref="AF66:AF71" si="204">IF(Q66="wo",1,IF(R66="wo",0,IF(R66&gt;Q66,1,0)))</f>
        <v>0</v>
      </c>
      <c r="AG66" s="76">
        <f t="shared" ref="AG66:AH71" si="205">IF(E66="wo","wo",+S66+U66+W66+Y66+AA66+AC66+AE66)</f>
        <v>3</v>
      </c>
      <c r="AH66" s="76">
        <f t="shared" si="205"/>
        <v>0</v>
      </c>
      <c r="AI66" s="77">
        <f t="shared" ref="AI66:AI71" si="206">IF(E66="",0,IF(E66="wo",0,IF(F66="wo",2,IF(AG66=AH66,0,IF(AG66&gt;AH66,2,1)))))</f>
        <v>2</v>
      </c>
      <c r="AJ66" s="77">
        <f t="shared" ref="AJ66:AJ71" si="207">IF(F66="",0,IF(F66="wo",0,IF(E66="wo",2,IF(AH66=AG66,0,IF(AH66&gt;AG66,2,1)))))</f>
        <v>1</v>
      </c>
      <c r="AK66" s="78">
        <f t="shared" ref="AK66:AK71" si="208">IF(E66="","",IF(E66="wo",0,IF(F66="wo",0,IF(E66=F66,"ERROR",IF(E66&gt;F66,F66,-1*E66)))))</f>
        <v>6</v>
      </c>
      <c r="AL66" s="78">
        <f t="shared" ref="AL66:AL71" si="209">IF(G66="","",IF(G66="wo",0,IF(H66="wo",0,IF(G66=H66,"ERROR",IF(G66&gt;H66,H66,-1*G66)))))</f>
        <v>5</v>
      </c>
      <c r="AM66" s="78">
        <f t="shared" ref="AM66:AM71" si="210">IF(I66="","",IF(I66="wo",0,IF(J66="wo",0,IF(I66=J66,"ERROR",IF(I66&gt;J66,J66,-1*I66)))))</f>
        <v>4</v>
      </c>
      <c r="AN66" s="78" t="str">
        <f t="shared" ref="AN66:AN71" si="211">IF(K66="","",IF(K66="wo",0,IF(L66="wo",0,IF(K66=L66,"ERROR",IF(K66&gt;L66,L66,-1*K66)))))</f>
        <v/>
      </c>
      <c r="AO66" s="78" t="str">
        <f t="shared" ref="AO66:AO71" si="212">IF(M66="","",IF(M66="wo",0,IF(N66="wo",0,IF(M66=N66,"ERROR",IF(M66&gt;N66,N66,-1*M66)))))</f>
        <v/>
      </c>
      <c r="AP66" s="78" t="str">
        <f t="shared" ref="AP66:AP71" si="213">IF(O66="","",IF(O66="wo",0,IF(P66="wo",0,IF(O66=P66,"ERROR",IF(O66&gt;P66,P66,-1*O66)))))</f>
        <v/>
      </c>
      <c r="AQ66" s="78" t="str">
        <f t="shared" ref="AQ66:AQ71" si="214">IF(Q66="","",IF(Q66="wo",0,IF(R66="wo",0,IF(Q66=R66,"ERROR",IF(Q66&gt;R66,R66,-1*Q66)))))</f>
        <v/>
      </c>
      <c r="AR66" s="79" t="str">
        <f t="shared" ref="AR66:AR71" si="215">CONCATENATE(AG66," - ",AH66)</f>
        <v>3 - 0</v>
      </c>
      <c r="AS66" s="80" t="str">
        <f t="shared" ref="AS66:AS71" si="216">IF(E66="","",(IF(K66="",AK66&amp;","&amp;AL66&amp;","&amp;AM66,IF(M66="",AK66&amp;","&amp;AL66&amp;","&amp;AM66&amp;","&amp;AN66,IF(O66="",AK66&amp;","&amp;AL66&amp;","&amp;AM66&amp;","&amp;AN66&amp;","&amp;AO66,IF(Q66="",AK66&amp;","&amp;AL66&amp;","&amp;AM66&amp;","&amp;AN66&amp;","&amp;AO66&amp;","&amp;AP66,AK66&amp;","&amp;AL66&amp;","&amp;AM66&amp;","&amp;AN66&amp;","&amp;AO66&amp;","&amp;AP66&amp;","&amp;AQ66))))))</f>
        <v>6,5,4</v>
      </c>
      <c r="AT66" s="77">
        <f t="shared" ref="AT66:AT71" si="217">IF(F66="",0,IF(F66="wo",0,IF(E66="wo",2,IF(AH66=AG66,0,IF(AH66&gt;AG66,2,1)))))</f>
        <v>1</v>
      </c>
      <c r="AU66" s="77">
        <f t="shared" ref="AU66:AU71" si="218">IF(E66="",0,IF(E66="wo",0,IF(F66="wo",2,IF(AG66=AH66,0,IF(AG66&gt;AH66,2,1)))))</f>
        <v>2</v>
      </c>
      <c r="AV66" s="78">
        <f t="shared" ref="AV66:AV71" si="219">IF(F66="","",IF(F66="wo",0,IF(E66="wo",0,IF(F66=E66,"ERROR",IF(F66&gt;E66,E66,-1*F66)))))</f>
        <v>-6</v>
      </c>
      <c r="AW66" s="78">
        <f t="shared" ref="AW66:AW71" si="220">IF(H66="","",IF(H66="wo",0,IF(G66="wo",0,IF(H66=G66,"ERROR",IF(H66&gt;G66,G66,-1*H66)))))</f>
        <v>-5</v>
      </c>
      <c r="AX66" s="78">
        <f t="shared" ref="AX66:AX71" si="221">IF(J66="","",IF(J66="wo",0,IF(I66="wo",0,IF(J66=I66,"ERROR",IF(J66&gt;I66,I66,-1*J66)))))</f>
        <v>-4</v>
      </c>
      <c r="AY66" s="78" t="str">
        <f t="shared" ref="AY66:AY71" si="222">IF(L66="","",IF(L66="wo",0,IF(K66="wo",0,IF(L66=K66,"ERROR",IF(L66&gt;K66,K66,-1*L66)))))</f>
        <v/>
      </c>
      <c r="AZ66" s="78" t="str">
        <f t="shared" ref="AZ66:AZ71" si="223">IF(N66="","",IF(N66="wo",0,IF(M66="wo",0,IF(N66=M66,"ERROR",IF(N66&gt;M66,M66,-1*N66)))))</f>
        <v/>
      </c>
      <c r="BA66" s="78" t="str">
        <f t="shared" ref="BA66:BA71" si="224">IF(P66="","",IF(P66="wo",0,IF(O66="wo",0,IF(P66=O66,"ERROR",IF(P66&gt;O66,O66,-1*P66)))))</f>
        <v/>
      </c>
      <c r="BB66" s="78" t="str">
        <f t="shared" ref="BB66:BB71" si="225">IF(R66="","",IF(R66="wo",0,IF(Q66="wo",0,IF(R66=Q66,"ERROR",IF(R66&gt;Q66,Q66,-1*R66)))))</f>
        <v/>
      </c>
      <c r="BC66" s="79" t="str">
        <f t="shared" ref="BC66:BC71" si="226">CONCATENATE(AH66," - ",AG66)</f>
        <v>0 - 3</v>
      </c>
      <c r="BD66" s="80" t="str">
        <f t="shared" ref="BD66:BD71" si="227">IF(E66="","",(IF(K66="",AV66&amp;", "&amp;AW66&amp;", "&amp;AX66,IF(M66="",AV66&amp;","&amp;AW66&amp;","&amp;AX66&amp;","&amp;AY66,IF(O66="",AV66&amp;","&amp;AW66&amp;","&amp;AX66&amp;","&amp;AY66&amp;","&amp;AZ66,IF(Q66="",AV66&amp;","&amp;AW66&amp;","&amp;AX66&amp;","&amp;AY66&amp;","&amp;AZ66&amp;","&amp;BA66,AV66&amp;","&amp;AW66&amp;","&amp;AX66&amp;","&amp;AY66&amp;","&amp;AZ66&amp;","&amp;BA66&amp;","&amp;BB66))))))</f>
        <v>-6, -5, -4</v>
      </c>
      <c r="BE66" s="81">
        <f>SUMIF(C66:C73,1,AI66:AI73)+SUMIF(D66:D73,1,AJ66:AJ73)</f>
        <v>6</v>
      </c>
      <c r="BF66" s="81">
        <f>IF(BE66&lt;&gt;0,RANK(BE66,BE66:BE72),"")</f>
        <v>1</v>
      </c>
      <c r="BG66" s="82" t="e">
        <f>SUMIF(A66:A69,C66,B66:B69)</f>
        <v>#VALUE!</v>
      </c>
      <c r="BH66" s="83" t="e">
        <f>SUMIF(A66:A69,D66,B66:B69)</f>
        <v>#VALUE!</v>
      </c>
      <c r="BI66" s="44">
        <f t="shared" ref="BI66:BI71" si="228">1+BI56</f>
        <v>3</v>
      </c>
      <c r="BJ66" s="45" t="e">
        <f>1*BJ61+1</f>
        <v>#REF!</v>
      </c>
      <c r="BK66" s="84">
        <v>1</v>
      </c>
      <c r="BL66" s="85" t="str">
        <f t="shared" ref="BL66:BL67" si="229">CONCATENATE(C66," ","-"," ",D66)</f>
        <v>1 - 3</v>
      </c>
      <c r="BM66" s="86">
        <v>44555</v>
      </c>
      <c r="BN66" s="87" t="s">
        <v>148</v>
      </c>
      <c r="BO66" s="88">
        <v>1</v>
      </c>
      <c r="BP66" s="210">
        <v>1</v>
      </c>
      <c r="BQ66" s="211" t="e">
        <f>B66</f>
        <v>#VALUE!</v>
      </c>
      <c r="BR66" s="189" t="s">
        <v>168</v>
      </c>
      <c r="BS66" s="190"/>
      <c r="BT66" s="191"/>
      <c r="BU66" s="89" t="e">
        <v>#VALUE!</v>
      </c>
      <c r="BV66" s="212" t="e">
        <v>#VALUE!</v>
      </c>
      <c r="BW66" s="206"/>
      <c r="BX66" s="206"/>
      <c r="BY66" s="206"/>
      <c r="BZ66" s="104"/>
      <c r="CA66" s="105">
        <f>IF(AG68&lt;AH68,AI68,IF(AH68&lt;AG68,AI68," "))</f>
        <v>2</v>
      </c>
      <c r="CB66" s="106"/>
      <c r="CC66" s="92"/>
      <c r="CD66" s="91">
        <f>IF(AG66&lt;AH66,AI66,IF(AH66&lt;AG66,AI66," "))</f>
        <v>2</v>
      </c>
      <c r="CE66" s="92"/>
      <c r="CF66" s="116"/>
      <c r="CG66" s="105">
        <f>IF(AG70&lt;AH70,AI70,IF(AH70&lt;AG70,AI70," "))</f>
        <v>2</v>
      </c>
      <c r="CH66" s="106"/>
      <c r="CI66" s="95"/>
      <c r="CJ66" s="213">
        <f>BE66</f>
        <v>6</v>
      </c>
      <c r="CK66" s="208"/>
      <c r="CL66" s="209">
        <f>IF(BF67="",BF66,BF67)</f>
        <v>1</v>
      </c>
    </row>
    <row r="67" spans="1:90" ht="15.75" x14ac:dyDescent="0.25">
      <c r="A67" s="68">
        <v>2</v>
      </c>
      <c r="B67" s="69" t="e">
        <v>#VALUE!</v>
      </c>
      <c r="C67" s="70">
        <v>2</v>
      </c>
      <c r="D67" s="70">
        <v>4</v>
      </c>
      <c r="E67" s="71">
        <v>11</v>
      </c>
      <c r="F67" s="72">
        <v>9</v>
      </c>
      <c r="G67" s="73">
        <v>11</v>
      </c>
      <c r="H67" s="74">
        <v>6</v>
      </c>
      <c r="I67" s="71">
        <v>11</v>
      </c>
      <c r="J67" s="72">
        <v>8</v>
      </c>
      <c r="K67" s="73"/>
      <c r="L67" s="74"/>
      <c r="M67" s="71"/>
      <c r="N67" s="72"/>
      <c r="O67" s="73"/>
      <c r="P67" s="74"/>
      <c r="Q67" s="71"/>
      <c r="R67" s="72"/>
      <c r="S67" s="75">
        <f t="shared" si="191"/>
        <v>1</v>
      </c>
      <c r="T67" s="75">
        <f t="shared" si="192"/>
        <v>0</v>
      </c>
      <c r="U67" s="75">
        <f t="shared" si="193"/>
        <v>1</v>
      </c>
      <c r="V67" s="75">
        <f t="shared" si="194"/>
        <v>0</v>
      </c>
      <c r="W67" s="75">
        <f t="shared" si="195"/>
        <v>1</v>
      </c>
      <c r="X67" s="75">
        <f t="shared" si="196"/>
        <v>0</v>
      </c>
      <c r="Y67" s="75">
        <f t="shared" si="197"/>
        <v>0</v>
      </c>
      <c r="Z67" s="75">
        <f t="shared" si="198"/>
        <v>0</v>
      </c>
      <c r="AA67" s="75">
        <f t="shared" si="199"/>
        <v>0</v>
      </c>
      <c r="AB67" s="75">
        <f t="shared" si="200"/>
        <v>0</v>
      </c>
      <c r="AC67" s="75">
        <f t="shared" si="201"/>
        <v>0</v>
      </c>
      <c r="AD67" s="75">
        <f t="shared" si="202"/>
        <v>0</v>
      </c>
      <c r="AE67" s="75">
        <f t="shared" si="203"/>
        <v>0</v>
      </c>
      <c r="AF67" s="75">
        <f t="shared" si="204"/>
        <v>0</v>
      </c>
      <c r="AG67" s="76">
        <f t="shared" si="205"/>
        <v>3</v>
      </c>
      <c r="AH67" s="76">
        <f t="shared" si="205"/>
        <v>0</v>
      </c>
      <c r="AI67" s="77">
        <f t="shared" si="206"/>
        <v>2</v>
      </c>
      <c r="AJ67" s="77">
        <f t="shared" si="207"/>
        <v>1</v>
      </c>
      <c r="AK67" s="78">
        <f t="shared" si="208"/>
        <v>9</v>
      </c>
      <c r="AL67" s="78">
        <f t="shared" si="209"/>
        <v>6</v>
      </c>
      <c r="AM67" s="78">
        <f t="shared" si="210"/>
        <v>8</v>
      </c>
      <c r="AN67" s="78" t="str">
        <f t="shared" si="211"/>
        <v/>
      </c>
      <c r="AO67" s="78" t="str">
        <f t="shared" si="212"/>
        <v/>
      </c>
      <c r="AP67" s="78" t="str">
        <f t="shared" si="213"/>
        <v/>
      </c>
      <c r="AQ67" s="78" t="str">
        <f t="shared" si="214"/>
        <v/>
      </c>
      <c r="AR67" s="79" t="str">
        <f t="shared" si="215"/>
        <v>3 - 0</v>
      </c>
      <c r="AS67" s="80" t="str">
        <f t="shared" si="216"/>
        <v>9,6,8</v>
      </c>
      <c r="AT67" s="77">
        <f t="shared" si="217"/>
        <v>1</v>
      </c>
      <c r="AU67" s="77">
        <f t="shared" si="218"/>
        <v>2</v>
      </c>
      <c r="AV67" s="78">
        <f t="shared" si="219"/>
        <v>-9</v>
      </c>
      <c r="AW67" s="78">
        <f t="shared" si="220"/>
        <v>-6</v>
      </c>
      <c r="AX67" s="78">
        <f t="shared" si="221"/>
        <v>-8</v>
      </c>
      <c r="AY67" s="78" t="str">
        <f t="shared" si="222"/>
        <v/>
      </c>
      <c r="AZ67" s="78" t="str">
        <f t="shared" si="223"/>
        <v/>
      </c>
      <c r="BA67" s="78" t="str">
        <f t="shared" si="224"/>
        <v/>
      </c>
      <c r="BB67" s="78" t="str">
        <f t="shared" si="225"/>
        <v/>
      </c>
      <c r="BC67" s="79" t="str">
        <f t="shared" si="226"/>
        <v>0 - 3</v>
      </c>
      <c r="BD67" s="80" t="str">
        <f t="shared" si="227"/>
        <v>-9, -6, -8</v>
      </c>
      <c r="BE67" s="96"/>
      <c r="BF67" s="96"/>
      <c r="BG67" s="82" t="e">
        <f>SUMIF(A66:A69,C67,B66:B69)</f>
        <v>#VALUE!</v>
      </c>
      <c r="BH67" s="83" t="e">
        <f>SUMIF(A66:A69,D67,B66:B69)</f>
        <v>#VALUE!</v>
      </c>
      <c r="BI67" s="44">
        <f t="shared" si="228"/>
        <v>3</v>
      </c>
      <c r="BJ67" s="45" t="e">
        <f>1+BJ66</f>
        <v>#REF!</v>
      </c>
      <c r="BK67" s="84">
        <v>1</v>
      </c>
      <c r="BL67" s="85" t="str">
        <f t="shared" si="229"/>
        <v>2 - 4</v>
      </c>
      <c r="BM67" s="86">
        <v>44555</v>
      </c>
      <c r="BN67" s="87" t="s">
        <v>148</v>
      </c>
      <c r="BO67" s="88">
        <v>2</v>
      </c>
      <c r="BP67" s="210"/>
      <c r="BQ67" s="203"/>
      <c r="BR67" s="180" t="s">
        <v>169</v>
      </c>
      <c r="BS67" s="181"/>
      <c r="BT67" s="182"/>
      <c r="BU67" s="97" t="e">
        <v>#VALUE!</v>
      </c>
      <c r="BV67" s="205"/>
      <c r="BW67" s="206"/>
      <c r="BX67" s="206"/>
      <c r="BY67" s="206"/>
      <c r="BZ67" s="183" t="str">
        <f>IF(AI68&lt;AJ68,AR68,IF(AJ68&lt;AI68,AS68," "))</f>
        <v>8,5,5</v>
      </c>
      <c r="CA67" s="184"/>
      <c r="CB67" s="185"/>
      <c r="CC67" s="202" t="str">
        <f>IF(AI66&lt;AJ66,AR66,IF(AJ66&lt;AI66,AS66," "))</f>
        <v>6,5,4</v>
      </c>
      <c r="CD67" s="202"/>
      <c r="CE67" s="202"/>
      <c r="CF67" s="183" t="str">
        <f>IF(AI70&lt;AJ70,AR70,IF(AJ70&lt;AI70,AS70," "))</f>
        <v>5,9,5</v>
      </c>
      <c r="CG67" s="184"/>
      <c r="CH67" s="185"/>
      <c r="CI67" s="98"/>
      <c r="CJ67" s="200"/>
      <c r="CK67" s="178"/>
      <c r="CL67" s="179"/>
    </row>
    <row r="68" spans="1:90" ht="15.75" x14ac:dyDescent="0.25">
      <c r="A68" s="68">
        <v>3</v>
      </c>
      <c r="B68" s="69" t="e">
        <v>#VALUE!</v>
      </c>
      <c r="C68" s="70">
        <v>1</v>
      </c>
      <c r="D68" s="70">
        <v>2</v>
      </c>
      <c r="E68" s="71">
        <v>11</v>
      </c>
      <c r="F68" s="72">
        <v>8</v>
      </c>
      <c r="G68" s="73">
        <v>11</v>
      </c>
      <c r="H68" s="74">
        <v>5</v>
      </c>
      <c r="I68" s="71">
        <v>11</v>
      </c>
      <c r="J68" s="72">
        <v>5</v>
      </c>
      <c r="K68" s="73"/>
      <c r="L68" s="74"/>
      <c r="M68" s="71"/>
      <c r="N68" s="72"/>
      <c r="O68" s="73"/>
      <c r="P68" s="74"/>
      <c r="Q68" s="71"/>
      <c r="R68" s="72"/>
      <c r="S68" s="75">
        <f t="shared" si="191"/>
        <v>1</v>
      </c>
      <c r="T68" s="75">
        <f t="shared" si="192"/>
        <v>0</v>
      </c>
      <c r="U68" s="75">
        <f t="shared" si="193"/>
        <v>1</v>
      </c>
      <c r="V68" s="75">
        <f t="shared" si="194"/>
        <v>0</v>
      </c>
      <c r="W68" s="75">
        <f t="shared" si="195"/>
        <v>1</v>
      </c>
      <c r="X68" s="75">
        <f t="shared" si="196"/>
        <v>0</v>
      </c>
      <c r="Y68" s="75">
        <f t="shared" si="197"/>
        <v>0</v>
      </c>
      <c r="Z68" s="75">
        <f t="shared" si="198"/>
        <v>0</v>
      </c>
      <c r="AA68" s="75">
        <f t="shared" si="199"/>
        <v>0</v>
      </c>
      <c r="AB68" s="75">
        <f t="shared" si="200"/>
        <v>0</v>
      </c>
      <c r="AC68" s="75">
        <f t="shared" si="201"/>
        <v>0</v>
      </c>
      <c r="AD68" s="75">
        <f t="shared" si="202"/>
        <v>0</v>
      </c>
      <c r="AE68" s="75">
        <f t="shared" si="203"/>
        <v>0</v>
      </c>
      <c r="AF68" s="75">
        <f t="shared" si="204"/>
        <v>0</v>
      </c>
      <c r="AG68" s="76">
        <f t="shared" si="205"/>
        <v>3</v>
      </c>
      <c r="AH68" s="76">
        <f t="shared" si="205"/>
        <v>0</v>
      </c>
      <c r="AI68" s="77">
        <f t="shared" si="206"/>
        <v>2</v>
      </c>
      <c r="AJ68" s="77">
        <f t="shared" si="207"/>
        <v>1</v>
      </c>
      <c r="AK68" s="78">
        <f t="shared" si="208"/>
        <v>8</v>
      </c>
      <c r="AL68" s="78">
        <f t="shared" si="209"/>
        <v>5</v>
      </c>
      <c r="AM68" s="78">
        <f t="shared" si="210"/>
        <v>5</v>
      </c>
      <c r="AN68" s="78" t="str">
        <f t="shared" si="211"/>
        <v/>
      </c>
      <c r="AO68" s="78" t="str">
        <f t="shared" si="212"/>
        <v/>
      </c>
      <c r="AP68" s="78" t="str">
        <f t="shared" si="213"/>
        <v/>
      </c>
      <c r="AQ68" s="78" t="str">
        <f t="shared" si="214"/>
        <v/>
      </c>
      <c r="AR68" s="79" t="str">
        <f t="shared" si="215"/>
        <v>3 - 0</v>
      </c>
      <c r="AS68" s="80" t="str">
        <f t="shared" si="216"/>
        <v>8,5,5</v>
      </c>
      <c r="AT68" s="77">
        <f t="shared" si="217"/>
        <v>1</v>
      </c>
      <c r="AU68" s="77">
        <f t="shared" si="218"/>
        <v>2</v>
      </c>
      <c r="AV68" s="78">
        <f t="shared" si="219"/>
        <v>-8</v>
      </c>
      <c r="AW68" s="78">
        <f t="shared" si="220"/>
        <v>-5</v>
      </c>
      <c r="AX68" s="78">
        <f t="shared" si="221"/>
        <v>-5</v>
      </c>
      <c r="AY68" s="78" t="str">
        <f t="shared" si="222"/>
        <v/>
      </c>
      <c r="AZ68" s="78" t="str">
        <f t="shared" si="223"/>
        <v/>
      </c>
      <c r="BA68" s="78" t="str">
        <f t="shared" si="224"/>
        <v/>
      </c>
      <c r="BB68" s="78" t="str">
        <f t="shared" si="225"/>
        <v/>
      </c>
      <c r="BC68" s="79" t="str">
        <f t="shared" si="226"/>
        <v>0 - 3</v>
      </c>
      <c r="BD68" s="80" t="str">
        <f t="shared" si="227"/>
        <v>-8, -5, -5</v>
      </c>
      <c r="BE68" s="81">
        <f>SUMIF(C66:C73,2,AI66:AI73)+SUMIF(D66:D73,2,AJ66:AJ73)</f>
        <v>4</v>
      </c>
      <c r="BF68" s="81">
        <f>IF(BE68&lt;&gt;0,RANK(BE68,BE66:BE72),"")</f>
        <v>3</v>
      </c>
      <c r="BG68" s="82" t="e">
        <f>SUMIF(A66:A69,C68,B66:B69)</f>
        <v>#VALUE!</v>
      </c>
      <c r="BH68" s="83" t="e">
        <f>SUMIF(A66:A69,D68,B66:B69)</f>
        <v>#VALUE!</v>
      </c>
      <c r="BI68" s="44">
        <f t="shared" si="228"/>
        <v>3</v>
      </c>
      <c r="BJ68" s="45" t="e">
        <f>1+BJ67</f>
        <v>#REF!</v>
      </c>
      <c r="BK68" s="84">
        <v>2</v>
      </c>
      <c r="BL68" s="99" t="s">
        <v>103</v>
      </c>
      <c r="BM68" s="86">
        <v>44555</v>
      </c>
      <c r="BN68" s="100" t="s">
        <v>160</v>
      </c>
      <c r="BO68" s="101">
        <v>3</v>
      </c>
      <c r="BP68" s="186">
        <v>2</v>
      </c>
      <c r="BQ68" s="187" t="e">
        <f>B67</f>
        <v>#VALUE!</v>
      </c>
      <c r="BR68" s="189" t="s">
        <v>170</v>
      </c>
      <c r="BS68" s="190"/>
      <c r="BT68" s="191"/>
      <c r="BU68" s="102" t="e">
        <v>#VALUE!</v>
      </c>
      <c r="BV68" s="192" t="e">
        <v>#VALUE!</v>
      </c>
      <c r="BW68" s="110"/>
      <c r="BX68" s="105">
        <f>IF(AG68&lt;AH68,AT68,IF(AH68&lt;AG68,AT68," "))</f>
        <v>1</v>
      </c>
      <c r="BY68" s="106"/>
      <c r="BZ68" s="194"/>
      <c r="CA68" s="195"/>
      <c r="CB68" s="196"/>
      <c r="CC68" s="116"/>
      <c r="CD68" s="105">
        <f>IF(AG71&lt;AH71,AI71,IF(AH71&lt;AG71,AI71," "))</f>
        <v>1</v>
      </c>
      <c r="CE68" s="106"/>
      <c r="CF68" s="104"/>
      <c r="CG68" s="105">
        <f>IF(AG67&lt;AH67,AI67,IF(AH67&lt;AG67,AI67," "))</f>
        <v>2</v>
      </c>
      <c r="CH68" s="106"/>
      <c r="CI68" s="95"/>
      <c r="CJ68" s="200">
        <f>BE68</f>
        <v>4</v>
      </c>
      <c r="CK68" s="178"/>
      <c r="CL68" s="179">
        <v>3</v>
      </c>
    </row>
    <row r="69" spans="1:90" ht="15.75" x14ac:dyDescent="0.25">
      <c r="A69" s="68">
        <v>4</v>
      </c>
      <c r="B69" s="69" t="e">
        <v>#VALUE!</v>
      </c>
      <c r="C69" s="70">
        <v>3</v>
      </c>
      <c r="D69" s="70">
        <v>4</v>
      </c>
      <c r="E69" s="71">
        <v>11</v>
      </c>
      <c r="F69" s="72">
        <v>6</v>
      </c>
      <c r="G69" s="73">
        <v>15</v>
      </c>
      <c r="H69" s="74">
        <v>13</v>
      </c>
      <c r="I69" s="71">
        <v>11</v>
      </c>
      <c r="J69" s="72">
        <v>8</v>
      </c>
      <c r="K69" s="73"/>
      <c r="L69" s="74"/>
      <c r="M69" s="71"/>
      <c r="N69" s="72"/>
      <c r="O69" s="73"/>
      <c r="P69" s="74"/>
      <c r="Q69" s="71"/>
      <c r="R69" s="72"/>
      <c r="S69" s="75">
        <f t="shared" si="191"/>
        <v>1</v>
      </c>
      <c r="T69" s="75">
        <f t="shared" si="192"/>
        <v>0</v>
      </c>
      <c r="U69" s="75">
        <f t="shared" si="193"/>
        <v>1</v>
      </c>
      <c r="V69" s="75">
        <f t="shared" si="194"/>
        <v>0</v>
      </c>
      <c r="W69" s="75">
        <f t="shared" si="195"/>
        <v>1</v>
      </c>
      <c r="X69" s="75">
        <f t="shared" si="196"/>
        <v>0</v>
      </c>
      <c r="Y69" s="75">
        <f t="shared" si="197"/>
        <v>0</v>
      </c>
      <c r="Z69" s="75">
        <f t="shared" si="198"/>
        <v>0</v>
      </c>
      <c r="AA69" s="75">
        <f t="shared" si="199"/>
        <v>0</v>
      </c>
      <c r="AB69" s="75">
        <f t="shared" si="200"/>
        <v>0</v>
      </c>
      <c r="AC69" s="75">
        <f t="shared" si="201"/>
        <v>0</v>
      </c>
      <c r="AD69" s="75">
        <f t="shared" si="202"/>
        <v>0</v>
      </c>
      <c r="AE69" s="75">
        <f t="shared" si="203"/>
        <v>0</v>
      </c>
      <c r="AF69" s="75">
        <f t="shared" si="204"/>
        <v>0</v>
      </c>
      <c r="AG69" s="76">
        <f t="shared" si="205"/>
        <v>3</v>
      </c>
      <c r="AH69" s="76">
        <f t="shared" si="205"/>
        <v>0</v>
      </c>
      <c r="AI69" s="77">
        <f t="shared" si="206"/>
        <v>2</v>
      </c>
      <c r="AJ69" s="77">
        <f t="shared" si="207"/>
        <v>1</v>
      </c>
      <c r="AK69" s="78">
        <f t="shared" si="208"/>
        <v>6</v>
      </c>
      <c r="AL69" s="78">
        <f t="shared" si="209"/>
        <v>13</v>
      </c>
      <c r="AM69" s="78">
        <f t="shared" si="210"/>
        <v>8</v>
      </c>
      <c r="AN69" s="78" t="str">
        <f t="shared" si="211"/>
        <v/>
      </c>
      <c r="AO69" s="78" t="str">
        <f t="shared" si="212"/>
        <v/>
      </c>
      <c r="AP69" s="78" t="str">
        <f t="shared" si="213"/>
        <v/>
      </c>
      <c r="AQ69" s="78" t="str">
        <f t="shared" si="214"/>
        <v/>
      </c>
      <c r="AR69" s="79" t="str">
        <f t="shared" si="215"/>
        <v>3 - 0</v>
      </c>
      <c r="AS69" s="80" t="str">
        <f t="shared" si="216"/>
        <v>6,13,8</v>
      </c>
      <c r="AT69" s="77">
        <f t="shared" si="217"/>
        <v>1</v>
      </c>
      <c r="AU69" s="77">
        <f t="shared" si="218"/>
        <v>2</v>
      </c>
      <c r="AV69" s="78">
        <f t="shared" si="219"/>
        <v>-6</v>
      </c>
      <c r="AW69" s="78">
        <f t="shared" si="220"/>
        <v>-13</v>
      </c>
      <c r="AX69" s="78">
        <f t="shared" si="221"/>
        <v>-8</v>
      </c>
      <c r="AY69" s="78" t="str">
        <f t="shared" si="222"/>
        <v/>
      </c>
      <c r="AZ69" s="78" t="str">
        <f t="shared" si="223"/>
        <v/>
      </c>
      <c r="BA69" s="78" t="str">
        <f t="shared" si="224"/>
        <v/>
      </c>
      <c r="BB69" s="78" t="str">
        <f t="shared" si="225"/>
        <v/>
      </c>
      <c r="BC69" s="79" t="str">
        <f t="shared" si="226"/>
        <v>0 - 3</v>
      </c>
      <c r="BD69" s="80" t="str">
        <f t="shared" si="227"/>
        <v>-6, -13, -8</v>
      </c>
      <c r="BE69" s="96"/>
      <c r="BF69" s="96"/>
      <c r="BG69" s="82" t="e">
        <f>SUMIF(A66:A69,C69,B66:B69)</f>
        <v>#VALUE!</v>
      </c>
      <c r="BH69" s="83" t="e">
        <f>SUMIF(A66:A69,D69,B66:B69)</f>
        <v>#VALUE!</v>
      </c>
      <c r="BI69" s="44">
        <f t="shared" si="228"/>
        <v>3</v>
      </c>
      <c r="BJ69" s="45" t="e">
        <f>1+BJ68</f>
        <v>#REF!</v>
      </c>
      <c r="BK69" s="84">
        <v>2</v>
      </c>
      <c r="BL69" s="99" t="s">
        <v>107</v>
      </c>
      <c r="BM69" s="86">
        <v>44555</v>
      </c>
      <c r="BN69" s="100" t="s">
        <v>160</v>
      </c>
      <c r="BO69" s="101">
        <v>4</v>
      </c>
      <c r="BP69" s="186"/>
      <c r="BQ69" s="203"/>
      <c r="BR69" s="180" t="s">
        <v>171</v>
      </c>
      <c r="BS69" s="181"/>
      <c r="BT69" s="182"/>
      <c r="BU69" s="97" t="e">
        <v>#VALUE!</v>
      </c>
      <c r="BV69" s="207"/>
      <c r="BW69" s="183" t="str">
        <f>IF(AI68&gt;AJ68,BC68,IF(AJ68&gt;AI68,BD68," "))</f>
        <v>0 - 3</v>
      </c>
      <c r="BX69" s="184"/>
      <c r="BY69" s="185"/>
      <c r="BZ69" s="197"/>
      <c r="CA69" s="198"/>
      <c r="CB69" s="199"/>
      <c r="CC69" s="183" t="str">
        <f>IF(AI71&lt;AJ71,AR71,IF(AJ71&lt;AI71,AS71," "))</f>
        <v>1 - 3</v>
      </c>
      <c r="CD69" s="184"/>
      <c r="CE69" s="185"/>
      <c r="CF69" s="183" t="str">
        <f>IF(AI67&lt;AJ67,AR67,IF(AJ67&lt;AI67,AS67," "))</f>
        <v>9,6,8</v>
      </c>
      <c r="CG69" s="184"/>
      <c r="CH69" s="185"/>
      <c r="CI69" s="98"/>
      <c r="CJ69" s="200"/>
      <c r="CK69" s="178"/>
      <c r="CL69" s="179"/>
    </row>
    <row r="70" spans="1:90" ht="15.75" x14ac:dyDescent="0.25">
      <c r="A70" s="68">
        <v>5</v>
      </c>
      <c r="B70" s="107"/>
      <c r="C70" s="70">
        <v>1</v>
      </c>
      <c r="D70" s="70">
        <v>4</v>
      </c>
      <c r="E70" s="71">
        <v>11</v>
      </c>
      <c r="F70" s="72">
        <v>5</v>
      </c>
      <c r="G70" s="73">
        <v>11</v>
      </c>
      <c r="H70" s="74">
        <v>9</v>
      </c>
      <c r="I70" s="71">
        <v>11</v>
      </c>
      <c r="J70" s="72">
        <v>5</v>
      </c>
      <c r="K70" s="73"/>
      <c r="L70" s="74"/>
      <c r="M70" s="71"/>
      <c r="N70" s="72"/>
      <c r="O70" s="73"/>
      <c r="P70" s="74"/>
      <c r="Q70" s="71"/>
      <c r="R70" s="72"/>
      <c r="S70" s="75">
        <f t="shared" si="191"/>
        <v>1</v>
      </c>
      <c r="T70" s="75">
        <f t="shared" si="192"/>
        <v>0</v>
      </c>
      <c r="U70" s="75">
        <f t="shared" si="193"/>
        <v>1</v>
      </c>
      <c r="V70" s="75">
        <f t="shared" si="194"/>
        <v>0</v>
      </c>
      <c r="W70" s="75">
        <f t="shared" si="195"/>
        <v>1</v>
      </c>
      <c r="X70" s="75">
        <f t="shared" si="196"/>
        <v>0</v>
      </c>
      <c r="Y70" s="75">
        <f t="shared" si="197"/>
        <v>0</v>
      </c>
      <c r="Z70" s="75">
        <f t="shared" si="198"/>
        <v>0</v>
      </c>
      <c r="AA70" s="75">
        <f t="shared" si="199"/>
        <v>0</v>
      </c>
      <c r="AB70" s="75">
        <f t="shared" si="200"/>
        <v>0</v>
      </c>
      <c r="AC70" s="75">
        <f t="shared" si="201"/>
        <v>0</v>
      </c>
      <c r="AD70" s="75">
        <f t="shared" si="202"/>
        <v>0</v>
      </c>
      <c r="AE70" s="75">
        <f t="shared" si="203"/>
        <v>0</v>
      </c>
      <c r="AF70" s="75">
        <f t="shared" si="204"/>
        <v>0</v>
      </c>
      <c r="AG70" s="76">
        <f t="shared" si="205"/>
        <v>3</v>
      </c>
      <c r="AH70" s="76">
        <f t="shared" si="205"/>
        <v>0</v>
      </c>
      <c r="AI70" s="77">
        <f t="shared" si="206"/>
        <v>2</v>
      </c>
      <c r="AJ70" s="77">
        <f t="shared" si="207"/>
        <v>1</v>
      </c>
      <c r="AK70" s="78">
        <f t="shared" si="208"/>
        <v>5</v>
      </c>
      <c r="AL70" s="78">
        <f t="shared" si="209"/>
        <v>9</v>
      </c>
      <c r="AM70" s="78">
        <f t="shared" si="210"/>
        <v>5</v>
      </c>
      <c r="AN70" s="78" t="str">
        <f t="shared" si="211"/>
        <v/>
      </c>
      <c r="AO70" s="78" t="str">
        <f t="shared" si="212"/>
        <v/>
      </c>
      <c r="AP70" s="78" t="str">
        <f t="shared" si="213"/>
        <v/>
      </c>
      <c r="AQ70" s="78" t="str">
        <f t="shared" si="214"/>
        <v/>
      </c>
      <c r="AR70" s="79" t="str">
        <f t="shared" si="215"/>
        <v>3 - 0</v>
      </c>
      <c r="AS70" s="80" t="str">
        <f t="shared" si="216"/>
        <v>5,9,5</v>
      </c>
      <c r="AT70" s="77">
        <f t="shared" si="217"/>
        <v>1</v>
      </c>
      <c r="AU70" s="77">
        <f t="shared" si="218"/>
        <v>2</v>
      </c>
      <c r="AV70" s="78">
        <f t="shared" si="219"/>
        <v>-5</v>
      </c>
      <c r="AW70" s="78">
        <f t="shared" si="220"/>
        <v>-9</v>
      </c>
      <c r="AX70" s="78">
        <f t="shared" si="221"/>
        <v>-5</v>
      </c>
      <c r="AY70" s="78" t="str">
        <f t="shared" si="222"/>
        <v/>
      </c>
      <c r="AZ70" s="78" t="str">
        <f t="shared" si="223"/>
        <v/>
      </c>
      <c r="BA70" s="78" t="str">
        <f t="shared" si="224"/>
        <v/>
      </c>
      <c r="BB70" s="78" t="str">
        <f t="shared" si="225"/>
        <v/>
      </c>
      <c r="BC70" s="79" t="str">
        <f t="shared" si="226"/>
        <v>0 - 3</v>
      </c>
      <c r="BD70" s="80" t="str">
        <f t="shared" si="227"/>
        <v>-5, -9, -5</v>
      </c>
      <c r="BE70" s="81">
        <f>SUMIF(C66:C73,3,AI66:AI73)+SUMIF(D66:D73,3,AJ66:AJ73)</f>
        <v>5</v>
      </c>
      <c r="BF70" s="81">
        <f>IF(BE70&lt;&gt;0,RANK(BE70,BE66:BE72),"")</f>
        <v>2</v>
      </c>
      <c r="BG70" s="82" t="e">
        <f>SUMIF(A66:A69,C70,B66:B69)</f>
        <v>#VALUE!</v>
      </c>
      <c r="BH70" s="83" t="e">
        <f>SUMIF(A66:A69,D70,B66:B69)</f>
        <v>#VALUE!</v>
      </c>
      <c r="BI70" s="44">
        <f t="shared" si="228"/>
        <v>3</v>
      </c>
      <c r="BJ70" s="45" t="e">
        <f>1+BJ69</f>
        <v>#REF!</v>
      </c>
      <c r="BK70" s="84">
        <v>3</v>
      </c>
      <c r="BL70" s="108" t="s">
        <v>109</v>
      </c>
      <c r="BM70" s="86">
        <v>44555</v>
      </c>
      <c r="BN70" s="87" t="s">
        <v>172</v>
      </c>
      <c r="BO70" s="88">
        <v>1</v>
      </c>
      <c r="BP70" s="186">
        <v>3</v>
      </c>
      <c r="BQ70" s="187" t="e">
        <f>B68</f>
        <v>#VALUE!</v>
      </c>
      <c r="BR70" s="189" t="s">
        <v>173</v>
      </c>
      <c r="BS70" s="190"/>
      <c r="BT70" s="191"/>
      <c r="BU70" s="102" t="e">
        <v>#VALUE!</v>
      </c>
      <c r="BV70" s="204" t="e">
        <v>#VALUE!</v>
      </c>
      <c r="BW70" s="132"/>
      <c r="BX70" s="91">
        <f>IF(AG66&lt;AH66,AT66,IF(AH66&lt;AG66,AT66," "))</f>
        <v>1</v>
      </c>
      <c r="BY70" s="92"/>
      <c r="BZ70" s="116"/>
      <c r="CA70" s="105">
        <f>IF(AG71&lt;AH71,AT71,IF(AH71&lt;AG71,AT71," "))</f>
        <v>2</v>
      </c>
      <c r="CB70" s="106"/>
      <c r="CC70" s="206"/>
      <c r="CD70" s="206"/>
      <c r="CE70" s="206"/>
      <c r="CF70" s="104"/>
      <c r="CG70" s="105">
        <f>IF(AG69&lt;AH69,AI69,IF(AH69&lt;AG69,AI69," "))</f>
        <v>2</v>
      </c>
      <c r="CH70" s="106"/>
      <c r="CI70" s="95"/>
      <c r="CJ70" s="200">
        <f>BE70</f>
        <v>5</v>
      </c>
      <c r="CK70" s="178"/>
      <c r="CL70" s="179">
        <f>IF(BF71="",BF70,BF71)</f>
        <v>2</v>
      </c>
    </row>
    <row r="71" spans="1:90" ht="15.75" x14ac:dyDescent="0.25">
      <c r="A71" s="68">
        <v>6</v>
      </c>
      <c r="C71" s="70">
        <v>2</v>
      </c>
      <c r="D71" s="70">
        <v>3</v>
      </c>
      <c r="E71" s="71">
        <v>9</v>
      </c>
      <c r="F71" s="72">
        <v>11</v>
      </c>
      <c r="G71" s="73">
        <v>8</v>
      </c>
      <c r="H71" s="74">
        <v>11</v>
      </c>
      <c r="I71" s="71">
        <v>11</v>
      </c>
      <c r="J71" s="72">
        <v>4</v>
      </c>
      <c r="K71" s="73">
        <v>9</v>
      </c>
      <c r="L71" s="74">
        <v>11</v>
      </c>
      <c r="M71" s="71"/>
      <c r="N71" s="72"/>
      <c r="O71" s="73"/>
      <c r="P71" s="74"/>
      <c r="Q71" s="71"/>
      <c r="R71" s="72"/>
      <c r="S71" s="75">
        <f t="shared" si="191"/>
        <v>0</v>
      </c>
      <c r="T71" s="75">
        <f t="shared" si="192"/>
        <v>1</v>
      </c>
      <c r="U71" s="75">
        <f t="shared" si="193"/>
        <v>0</v>
      </c>
      <c r="V71" s="75">
        <f t="shared" si="194"/>
        <v>1</v>
      </c>
      <c r="W71" s="75">
        <f t="shared" si="195"/>
        <v>1</v>
      </c>
      <c r="X71" s="75">
        <f t="shared" si="196"/>
        <v>0</v>
      </c>
      <c r="Y71" s="75">
        <f t="shared" si="197"/>
        <v>0</v>
      </c>
      <c r="Z71" s="75">
        <f t="shared" si="198"/>
        <v>1</v>
      </c>
      <c r="AA71" s="75">
        <f t="shared" si="199"/>
        <v>0</v>
      </c>
      <c r="AB71" s="75">
        <f t="shared" si="200"/>
        <v>0</v>
      </c>
      <c r="AC71" s="75">
        <f t="shared" si="201"/>
        <v>0</v>
      </c>
      <c r="AD71" s="75">
        <f t="shared" si="202"/>
        <v>0</v>
      </c>
      <c r="AE71" s="75">
        <f t="shared" si="203"/>
        <v>0</v>
      </c>
      <c r="AF71" s="75">
        <f t="shared" si="204"/>
        <v>0</v>
      </c>
      <c r="AG71" s="76">
        <f t="shared" si="205"/>
        <v>1</v>
      </c>
      <c r="AH71" s="76">
        <f t="shared" si="205"/>
        <v>3</v>
      </c>
      <c r="AI71" s="77">
        <f t="shared" si="206"/>
        <v>1</v>
      </c>
      <c r="AJ71" s="77">
        <f t="shared" si="207"/>
        <v>2</v>
      </c>
      <c r="AK71" s="78">
        <f t="shared" si="208"/>
        <v>-9</v>
      </c>
      <c r="AL71" s="78">
        <f t="shared" si="209"/>
        <v>-8</v>
      </c>
      <c r="AM71" s="78">
        <f t="shared" si="210"/>
        <v>4</v>
      </c>
      <c r="AN71" s="78">
        <f t="shared" si="211"/>
        <v>-9</v>
      </c>
      <c r="AO71" s="78" t="str">
        <f t="shared" si="212"/>
        <v/>
      </c>
      <c r="AP71" s="78" t="str">
        <f t="shared" si="213"/>
        <v/>
      </c>
      <c r="AQ71" s="78" t="str">
        <f t="shared" si="214"/>
        <v/>
      </c>
      <c r="AR71" s="79" t="str">
        <f t="shared" si="215"/>
        <v>1 - 3</v>
      </c>
      <c r="AS71" s="80" t="str">
        <f t="shared" si="216"/>
        <v>-9,-8,4,-9</v>
      </c>
      <c r="AT71" s="77">
        <f t="shared" si="217"/>
        <v>2</v>
      </c>
      <c r="AU71" s="77">
        <f t="shared" si="218"/>
        <v>1</v>
      </c>
      <c r="AV71" s="78">
        <f t="shared" si="219"/>
        <v>9</v>
      </c>
      <c r="AW71" s="78">
        <f t="shared" si="220"/>
        <v>8</v>
      </c>
      <c r="AX71" s="78">
        <f t="shared" si="221"/>
        <v>-4</v>
      </c>
      <c r="AY71" s="78">
        <f t="shared" si="222"/>
        <v>9</v>
      </c>
      <c r="AZ71" s="78" t="str">
        <f t="shared" si="223"/>
        <v/>
      </c>
      <c r="BA71" s="78" t="str">
        <f t="shared" si="224"/>
        <v/>
      </c>
      <c r="BB71" s="78" t="str">
        <f t="shared" si="225"/>
        <v/>
      </c>
      <c r="BC71" s="79" t="str">
        <f t="shared" si="226"/>
        <v>3 - 1</v>
      </c>
      <c r="BD71" s="80" t="str">
        <f t="shared" si="227"/>
        <v>9,8,-4,9</v>
      </c>
      <c r="BE71" s="96"/>
      <c r="BF71" s="96"/>
      <c r="BG71" s="82" t="e">
        <f>SUMIF(A66:A69,C71,B66:B69)</f>
        <v>#VALUE!</v>
      </c>
      <c r="BH71" s="83" t="e">
        <f>SUMIF(A66:A69,D71,B66:B69)</f>
        <v>#VALUE!</v>
      </c>
      <c r="BI71" s="44">
        <f t="shared" si="228"/>
        <v>3</v>
      </c>
      <c r="BJ71" s="45" t="e">
        <f>1+BJ70</f>
        <v>#REF!</v>
      </c>
      <c r="BK71" s="84">
        <v>3</v>
      </c>
      <c r="BL71" s="111" t="s">
        <v>113</v>
      </c>
      <c r="BM71" s="112">
        <v>44555</v>
      </c>
      <c r="BN71" s="113" t="s">
        <v>172</v>
      </c>
      <c r="BO71" s="114">
        <v>2</v>
      </c>
      <c r="BP71" s="186"/>
      <c r="BQ71" s="203"/>
      <c r="BR71" s="180" t="s">
        <v>174</v>
      </c>
      <c r="BS71" s="181"/>
      <c r="BT71" s="182"/>
      <c r="BU71" s="97" t="e">
        <v>#VALUE!</v>
      </c>
      <c r="BV71" s="205"/>
      <c r="BW71" s="201" t="str">
        <f>IF(AI66&gt;AJ66,BC66,IF(AJ66&gt;AI66,BD66," "))</f>
        <v>0 - 3</v>
      </c>
      <c r="BX71" s="202"/>
      <c r="BY71" s="202"/>
      <c r="BZ71" s="183" t="str">
        <f>IF(AI71&gt;AJ71,BC71,IF(AJ71&gt;AI71,BD71," "))</f>
        <v>9,8,-4,9</v>
      </c>
      <c r="CA71" s="184"/>
      <c r="CB71" s="185"/>
      <c r="CC71" s="206"/>
      <c r="CD71" s="206"/>
      <c r="CE71" s="206"/>
      <c r="CF71" s="183" t="str">
        <f>IF(AI69&lt;AJ69,AR69,IF(AJ69&lt;AI69,AS69," "))</f>
        <v>6,13,8</v>
      </c>
      <c r="CG71" s="184"/>
      <c r="CH71" s="185"/>
      <c r="CI71" s="98"/>
      <c r="CJ71" s="200"/>
      <c r="CK71" s="178"/>
      <c r="CL71" s="179"/>
    </row>
    <row r="72" spans="1:90" ht="15.75" x14ac:dyDescent="0.2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V72" s="41"/>
      <c r="AW72" s="41"/>
      <c r="AX72" s="41"/>
      <c r="AY72" s="41"/>
      <c r="AZ72" s="41"/>
      <c r="BE72" s="81">
        <f>SUMIF(C66:C73,4,AI66:AI73)+SUMIF(D66:D73,4,AJ66:AJ73)</f>
        <v>3</v>
      </c>
      <c r="BF72" s="81">
        <f>IF(BE72&lt;&gt;0,RANK(BE72,BE66:BE72),"")</f>
        <v>4</v>
      </c>
      <c r="BG72" s="115"/>
      <c r="BH72" s="115"/>
      <c r="BK72" s="61"/>
      <c r="BP72" s="186">
        <v>4</v>
      </c>
      <c r="BQ72" s="187" t="e">
        <f>B69</f>
        <v>#VALUE!</v>
      </c>
      <c r="BR72" s="189" t="s">
        <v>175</v>
      </c>
      <c r="BS72" s="190"/>
      <c r="BT72" s="191"/>
      <c r="BU72" s="102" t="e">
        <v>#VALUE!</v>
      </c>
      <c r="BV72" s="192" t="e">
        <v>#VALUE!</v>
      </c>
      <c r="BW72" s="110"/>
      <c r="BX72" s="105">
        <f>IF(AG70&lt;AH70,AT70,IF(AH70&lt;AG70,AT70," "))</f>
        <v>1</v>
      </c>
      <c r="BY72" s="106"/>
      <c r="BZ72" s="92"/>
      <c r="CA72" s="91">
        <f>IF(AG67&lt;AH67,AT67,IF(AH67&lt;AG67,AT67," "))</f>
        <v>1</v>
      </c>
      <c r="CB72" s="92"/>
      <c r="CC72" s="116"/>
      <c r="CD72" s="105">
        <f>IF(AG69&lt;AH69,AT69,IF(AH69&lt;AG69,AT69," "))</f>
        <v>1</v>
      </c>
      <c r="CE72" s="106"/>
      <c r="CF72" s="194"/>
      <c r="CG72" s="195"/>
      <c r="CH72" s="196"/>
      <c r="CI72" s="95"/>
      <c r="CJ72" s="200">
        <f>BE72</f>
        <v>3</v>
      </c>
      <c r="CK72" s="178"/>
      <c r="CL72" s="179">
        <v>4</v>
      </c>
    </row>
    <row r="73" spans="1:90" ht="15.75" x14ac:dyDescent="0.2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V73" s="41"/>
      <c r="AW73" s="41"/>
      <c r="AX73" s="41"/>
      <c r="AY73" s="41"/>
      <c r="AZ73" s="41"/>
      <c r="BE73" s="96"/>
      <c r="BF73" s="96"/>
      <c r="BG73" s="115"/>
      <c r="BH73" s="115"/>
      <c r="BK73" s="130"/>
      <c r="BL73" s="117"/>
      <c r="BM73" s="118"/>
      <c r="BN73" s="119"/>
      <c r="BO73" s="120"/>
      <c r="BP73" s="186"/>
      <c r="BQ73" s="188"/>
      <c r="BR73" s="180" t="s">
        <v>176</v>
      </c>
      <c r="BS73" s="181"/>
      <c r="BT73" s="182"/>
      <c r="BU73" s="121" t="e">
        <v>#VALUE!</v>
      </c>
      <c r="BV73" s="193"/>
      <c r="BW73" s="183" t="str">
        <f>IF(AI70&gt;AJ70,BC70,IF(AJ70&gt;AI70,BD70," "))</f>
        <v>0 - 3</v>
      </c>
      <c r="BX73" s="184"/>
      <c r="BY73" s="185"/>
      <c r="BZ73" s="184" t="str">
        <f>IF(AI67&gt;AJ67,BC67,IF(AJ67&gt;AI67,BD67," "))</f>
        <v>0 - 3</v>
      </c>
      <c r="CA73" s="184"/>
      <c r="CB73" s="184"/>
      <c r="CC73" s="183" t="str">
        <f>IF(AI69&gt;AJ69,BC69,IF(AJ69&gt;AI69,BD69," "))</f>
        <v>0 - 3</v>
      </c>
      <c r="CD73" s="184"/>
      <c r="CE73" s="185"/>
      <c r="CF73" s="197"/>
      <c r="CG73" s="198"/>
      <c r="CH73" s="199"/>
      <c r="CI73" s="122"/>
      <c r="CJ73" s="200"/>
      <c r="CK73" s="178"/>
      <c r="CL73" s="179"/>
    </row>
    <row r="74" spans="1:90" ht="15" x14ac:dyDescent="0.25">
      <c r="Z74" s="52"/>
    </row>
    <row r="75" spans="1:90" ht="15.75" x14ac:dyDescent="0.25">
      <c r="Z75" s="52"/>
      <c r="BL75" s="42"/>
      <c r="BM75" s="42"/>
      <c r="BN75" s="42"/>
      <c r="BO75" s="42"/>
      <c r="BP75" s="177" t="str">
        <f>BP37</f>
        <v xml:space="preserve">Главный судья . Судья МК.                                                          Перевалов А.Л.                                                        </v>
      </c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</row>
    <row r="76" spans="1:90" ht="15.75" x14ac:dyDescent="0.25">
      <c r="Z76" s="52"/>
      <c r="BL76" s="42"/>
      <c r="BM76" s="42"/>
      <c r="BN76" s="42"/>
      <c r="BO76" s="42"/>
      <c r="BP76" s="177" t="str">
        <f>BP38</f>
        <v xml:space="preserve">Главный секретарь . Судья МК.                                               Мирасланов М.К.                                                    </v>
      </c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</row>
    <row r="77" spans="1:90" ht="15" x14ac:dyDescent="0.25">
      <c r="Z77" s="52"/>
    </row>
    <row r="78" spans="1:90" ht="15" x14ac:dyDescent="0.25">
      <c r="Z78" s="52"/>
    </row>
    <row r="79" spans="1:90" ht="15" x14ac:dyDescent="0.25">
      <c r="Z79" s="52"/>
    </row>
    <row r="80" spans="1:90" ht="15" x14ac:dyDescent="0.25">
      <c r="Z80" s="52"/>
    </row>
    <row r="81" spans="26:26" ht="15" x14ac:dyDescent="0.25">
      <c r="Z81" s="52"/>
    </row>
    <row r="82" spans="26:26" ht="15" x14ac:dyDescent="0.25">
      <c r="Z82" s="52"/>
    </row>
    <row r="83" spans="26:26" ht="15" x14ac:dyDescent="0.25">
      <c r="Z83" s="52"/>
    </row>
    <row r="84" spans="26:26" ht="15" x14ac:dyDescent="0.25">
      <c r="Z84" s="52"/>
    </row>
    <row r="85" spans="26:26" ht="15" x14ac:dyDescent="0.25">
      <c r="Z85" s="52"/>
    </row>
    <row r="86" spans="26:26" ht="15" x14ac:dyDescent="0.25">
      <c r="Z86" s="52"/>
    </row>
    <row r="87" spans="26:26" ht="15" x14ac:dyDescent="0.25">
      <c r="Z87" s="52"/>
    </row>
    <row r="88" spans="26:26" ht="15" x14ac:dyDescent="0.25">
      <c r="Z88" s="52"/>
    </row>
    <row r="89" spans="26:26" ht="15" x14ac:dyDescent="0.25">
      <c r="Z89" s="52"/>
    </row>
    <row r="90" spans="26:26" ht="15" x14ac:dyDescent="0.25">
      <c r="Z90" s="52"/>
    </row>
    <row r="91" spans="26:26" ht="15" x14ac:dyDescent="0.25">
      <c r="Z91" s="52"/>
    </row>
    <row r="92" spans="26:26" ht="15" x14ac:dyDescent="0.25">
      <c r="Z92" s="52"/>
    </row>
    <row r="93" spans="26:26" ht="15" x14ac:dyDescent="0.25">
      <c r="Z93" s="52"/>
    </row>
    <row r="94" spans="26:26" ht="15" x14ac:dyDescent="0.25">
      <c r="Z94" s="52"/>
    </row>
    <row r="95" spans="26:26" ht="15" x14ac:dyDescent="0.25">
      <c r="Z95" s="52"/>
    </row>
    <row r="96" spans="26:26" ht="15" x14ac:dyDescent="0.25">
      <c r="Z96" s="52"/>
    </row>
    <row r="97" spans="26:26" ht="15" x14ac:dyDescent="0.25">
      <c r="Z97" s="52"/>
    </row>
    <row r="98" spans="26:26" ht="15" x14ac:dyDescent="0.25">
      <c r="Z98" s="52"/>
    </row>
    <row r="99" spans="26:26" ht="15" x14ac:dyDescent="0.25">
      <c r="Z99" s="52"/>
    </row>
    <row r="100" spans="26:26" ht="15" x14ac:dyDescent="0.25">
      <c r="Z100" s="52"/>
    </row>
    <row r="101" spans="26:26" ht="15" x14ac:dyDescent="0.25">
      <c r="Z101" s="52"/>
    </row>
    <row r="102" spans="26:26" ht="15" x14ac:dyDescent="0.25">
      <c r="Z102" s="52"/>
    </row>
    <row r="103" spans="26:26" ht="15" x14ac:dyDescent="0.25">
      <c r="Z103" s="52"/>
    </row>
    <row r="104" spans="26:26" ht="15" x14ac:dyDescent="0.25">
      <c r="Z104" s="52"/>
    </row>
    <row r="105" spans="26:26" ht="15" x14ac:dyDescent="0.25">
      <c r="Z105" s="52"/>
    </row>
    <row r="106" spans="26:26" ht="15" x14ac:dyDescent="0.25">
      <c r="Z106" s="52"/>
    </row>
    <row r="107" spans="26:26" ht="15" x14ac:dyDescent="0.25">
      <c r="Z107" s="52"/>
    </row>
    <row r="108" spans="26:26" ht="15" x14ac:dyDescent="0.25">
      <c r="Z108" s="52"/>
    </row>
    <row r="109" spans="26:26" ht="15" x14ac:dyDescent="0.25">
      <c r="Z109" s="52"/>
    </row>
    <row r="110" spans="26:26" ht="15" x14ac:dyDescent="0.25">
      <c r="Z110" s="52"/>
    </row>
    <row r="111" spans="26:26" ht="15" x14ac:dyDescent="0.25">
      <c r="Z111" s="52"/>
    </row>
    <row r="112" spans="26:26" ht="15" x14ac:dyDescent="0.25">
      <c r="Z112" s="52"/>
    </row>
    <row r="113" spans="26:26" ht="15" x14ac:dyDescent="0.25">
      <c r="Z113" s="52"/>
    </row>
    <row r="114" spans="26:26" ht="15" x14ac:dyDescent="0.25">
      <c r="Z114" s="52"/>
    </row>
    <row r="115" spans="26:26" ht="15" x14ac:dyDescent="0.25">
      <c r="Z115" s="52"/>
    </row>
    <row r="116" spans="26:26" ht="15" x14ac:dyDescent="0.25">
      <c r="Z116" s="52"/>
    </row>
    <row r="117" spans="26:26" ht="15" x14ac:dyDescent="0.25">
      <c r="Z117" s="52"/>
    </row>
    <row r="118" spans="26:26" ht="15" x14ac:dyDescent="0.25">
      <c r="Z118" s="52"/>
    </row>
    <row r="119" spans="26:26" ht="15" x14ac:dyDescent="0.25">
      <c r="Z119" s="52"/>
    </row>
    <row r="120" spans="26:26" ht="15" x14ac:dyDescent="0.25">
      <c r="Z120" s="52"/>
    </row>
    <row r="121" spans="26:26" ht="15" x14ac:dyDescent="0.25">
      <c r="Z121" s="52"/>
    </row>
    <row r="122" spans="26:26" ht="15" x14ac:dyDescent="0.25">
      <c r="Z122" s="52"/>
    </row>
    <row r="123" spans="26:26" ht="15" x14ac:dyDescent="0.25">
      <c r="Z123" s="52"/>
    </row>
    <row r="124" spans="26:26" ht="15" x14ac:dyDescent="0.25">
      <c r="Z124" s="52"/>
    </row>
    <row r="125" spans="26:26" ht="15" x14ac:dyDescent="0.25">
      <c r="Z125" s="52"/>
    </row>
    <row r="126" spans="26:26" ht="15" x14ac:dyDescent="0.25">
      <c r="Z126" s="52"/>
    </row>
    <row r="127" spans="26:26" ht="15" x14ac:dyDescent="0.25">
      <c r="Z127" s="52"/>
    </row>
    <row r="128" spans="26:26" ht="15" x14ac:dyDescent="0.25">
      <c r="Z128" s="52"/>
    </row>
    <row r="129" spans="26:26" ht="15" x14ac:dyDescent="0.25">
      <c r="Z129" s="52"/>
    </row>
    <row r="130" spans="26:26" ht="15" x14ac:dyDescent="0.25">
      <c r="Z130" s="52"/>
    </row>
    <row r="131" spans="26:26" ht="15" x14ac:dyDescent="0.25">
      <c r="Z131" s="52"/>
    </row>
    <row r="132" spans="26:26" ht="15" x14ac:dyDescent="0.25">
      <c r="Z132" s="52"/>
    </row>
    <row r="133" spans="26:26" ht="15" x14ac:dyDescent="0.25">
      <c r="Z133" s="52"/>
    </row>
    <row r="134" spans="26:26" ht="15" x14ac:dyDescent="0.25">
      <c r="Z134" s="52"/>
    </row>
    <row r="135" spans="26:26" ht="15" x14ac:dyDescent="0.25">
      <c r="Z135" s="52"/>
    </row>
    <row r="136" spans="26:26" ht="15" x14ac:dyDescent="0.25">
      <c r="Z136" s="52"/>
    </row>
    <row r="137" spans="26:26" ht="15" x14ac:dyDescent="0.25">
      <c r="Z137" s="52"/>
    </row>
    <row r="138" spans="26:26" ht="15" x14ac:dyDescent="0.25">
      <c r="Z138" s="52"/>
    </row>
    <row r="139" spans="26:26" ht="15" x14ac:dyDescent="0.25">
      <c r="Z139" s="52"/>
    </row>
    <row r="140" spans="26:26" ht="15" x14ac:dyDescent="0.25">
      <c r="Z140" s="52"/>
    </row>
    <row r="141" spans="26:26" ht="15" x14ac:dyDescent="0.25">
      <c r="Z141" s="52"/>
    </row>
    <row r="142" spans="26:26" ht="15" x14ac:dyDescent="0.25">
      <c r="Z142" s="52"/>
    </row>
    <row r="143" spans="26:26" ht="15" x14ac:dyDescent="0.25">
      <c r="Z143" s="52"/>
    </row>
    <row r="144" spans="26:26" ht="15" x14ac:dyDescent="0.25">
      <c r="Z144" s="52"/>
    </row>
    <row r="145" spans="26:26" ht="15" x14ac:dyDescent="0.25">
      <c r="Z145" s="52"/>
    </row>
    <row r="146" spans="26:26" ht="15" x14ac:dyDescent="0.25">
      <c r="Z146" s="52"/>
    </row>
    <row r="147" spans="26:26" ht="15" x14ac:dyDescent="0.25">
      <c r="Z147" s="52"/>
    </row>
    <row r="148" spans="26:26" ht="15" x14ac:dyDescent="0.25">
      <c r="Z148" s="52"/>
    </row>
    <row r="149" spans="26:26" ht="15" x14ac:dyDescent="0.25">
      <c r="Z149" s="52"/>
    </row>
    <row r="150" spans="26:26" ht="15" x14ac:dyDescent="0.25">
      <c r="Z150" s="52"/>
    </row>
    <row r="151" spans="26:26" ht="15" x14ac:dyDescent="0.25">
      <c r="Z151" s="52"/>
    </row>
    <row r="152" spans="26:26" ht="15" x14ac:dyDescent="0.25">
      <c r="Z152" s="52"/>
    </row>
    <row r="153" spans="26:26" ht="15" x14ac:dyDescent="0.25">
      <c r="Z153" s="52"/>
    </row>
    <row r="154" spans="26:26" ht="15" x14ac:dyDescent="0.25">
      <c r="Z154" s="52"/>
    </row>
    <row r="155" spans="26:26" ht="15" x14ac:dyDescent="0.25">
      <c r="Z155" s="52"/>
    </row>
    <row r="156" spans="26:26" ht="15" x14ac:dyDescent="0.25">
      <c r="Z156" s="52"/>
    </row>
    <row r="157" spans="26:26" ht="15" x14ac:dyDescent="0.25">
      <c r="Z157" s="52"/>
    </row>
    <row r="158" spans="26:26" ht="15" x14ac:dyDescent="0.25">
      <c r="Z158" s="52"/>
    </row>
    <row r="159" spans="26:26" ht="15" x14ac:dyDescent="0.25">
      <c r="Z159" s="52"/>
    </row>
    <row r="160" spans="26:26" ht="15" x14ac:dyDescent="0.25">
      <c r="Z160" s="52"/>
    </row>
    <row r="161" spans="26:26" ht="15" x14ac:dyDescent="0.25">
      <c r="Z161" s="52"/>
    </row>
    <row r="162" spans="26:26" ht="15" x14ac:dyDescent="0.25">
      <c r="Z162" s="52"/>
    </row>
    <row r="163" spans="26:26" ht="15" x14ac:dyDescent="0.25">
      <c r="Z163" s="52"/>
    </row>
    <row r="164" spans="26:26" ht="15" x14ac:dyDescent="0.25">
      <c r="Z164" s="52"/>
    </row>
    <row r="165" spans="26:26" ht="15" x14ac:dyDescent="0.25">
      <c r="Z165" s="52"/>
    </row>
    <row r="166" spans="26:26" ht="15" x14ac:dyDescent="0.25">
      <c r="Z166" s="52"/>
    </row>
    <row r="167" spans="26:26" ht="15" x14ac:dyDescent="0.25">
      <c r="Z167" s="52"/>
    </row>
    <row r="168" spans="26:26" ht="15" x14ac:dyDescent="0.25">
      <c r="Z168" s="52"/>
    </row>
    <row r="169" spans="26:26" ht="15" x14ac:dyDescent="0.25">
      <c r="Z169" s="52"/>
    </row>
    <row r="170" spans="26:26" ht="15" x14ac:dyDescent="0.25">
      <c r="Z170" s="52"/>
    </row>
    <row r="171" spans="26:26" ht="15" x14ac:dyDescent="0.25">
      <c r="Z171" s="52"/>
    </row>
    <row r="172" spans="26:26" ht="15" x14ac:dyDescent="0.25">
      <c r="Z172" s="52"/>
    </row>
    <row r="173" spans="26:26" ht="15" x14ac:dyDescent="0.25">
      <c r="Z173" s="52"/>
    </row>
    <row r="174" spans="26:26" ht="15" x14ac:dyDescent="0.25">
      <c r="Z174" s="52"/>
    </row>
    <row r="175" spans="26:26" ht="15" x14ac:dyDescent="0.25">
      <c r="Z175" s="52"/>
    </row>
    <row r="176" spans="26:26" ht="15" x14ac:dyDescent="0.25">
      <c r="Z176" s="52"/>
    </row>
    <row r="177" spans="26:26" ht="15" x14ac:dyDescent="0.25">
      <c r="Z177" s="52"/>
    </row>
    <row r="178" spans="26:26" ht="15" x14ac:dyDescent="0.25">
      <c r="Z178" s="52"/>
    </row>
    <row r="179" spans="26:26" ht="15" x14ac:dyDescent="0.25">
      <c r="Z179" s="52"/>
    </row>
    <row r="180" spans="26:26" ht="15" x14ac:dyDescent="0.25">
      <c r="Z180" s="52"/>
    </row>
    <row r="181" spans="26:26" ht="15" x14ac:dyDescent="0.25">
      <c r="Z181" s="52"/>
    </row>
    <row r="182" spans="26:26" ht="15" x14ac:dyDescent="0.25">
      <c r="Z182" s="52"/>
    </row>
    <row r="183" spans="26:26" ht="15" x14ac:dyDescent="0.25">
      <c r="Z183" s="52"/>
    </row>
    <row r="184" spans="26:26" ht="15" x14ac:dyDescent="0.25">
      <c r="Z184" s="52"/>
    </row>
    <row r="185" spans="26:26" ht="15" x14ac:dyDescent="0.25">
      <c r="Z185" s="52"/>
    </row>
    <row r="186" spans="26:26" ht="15" x14ac:dyDescent="0.25">
      <c r="Z186" s="52"/>
    </row>
    <row r="187" spans="26:26" ht="15" x14ac:dyDescent="0.25">
      <c r="Z187" s="52"/>
    </row>
    <row r="188" spans="26:26" ht="15" x14ac:dyDescent="0.25">
      <c r="Z188" s="52"/>
    </row>
    <row r="189" spans="26:26" ht="15" x14ac:dyDescent="0.25">
      <c r="Z189" s="52"/>
    </row>
    <row r="190" spans="26:26" ht="15" x14ac:dyDescent="0.25">
      <c r="Z190" s="52"/>
    </row>
    <row r="191" spans="26:26" ht="15" x14ac:dyDescent="0.25">
      <c r="Z191" s="52"/>
    </row>
    <row r="192" spans="26:26" ht="15" x14ac:dyDescent="0.25">
      <c r="Z192" s="52"/>
    </row>
    <row r="193" spans="26:26" ht="15" x14ac:dyDescent="0.25">
      <c r="Z193" s="52"/>
    </row>
    <row r="194" spans="26:26" ht="15" x14ac:dyDescent="0.25">
      <c r="Z194" s="52"/>
    </row>
    <row r="195" spans="26:26" ht="15" x14ac:dyDescent="0.25">
      <c r="Z195" s="52"/>
    </row>
    <row r="196" spans="26:26" ht="15" x14ac:dyDescent="0.25">
      <c r="Z196" s="52"/>
    </row>
    <row r="197" spans="26:26" ht="15" x14ac:dyDescent="0.25">
      <c r="Z197" s="52"/>
    </row>
    <row r="198" spans="26:26" ht="15" x14ac:dyDescent="0.25">
      <c r="Z198" s="52"/>
    </row>
    <row r="199" spans="26:26" ht="15" x14ac:dyDescent="0.25">
      <c r="Z199" s="52"/>
    </row>
    <row r="200" spans="26:26" ht="15" x14ac:dyDescent="0.25">
      <c r="Z200" s="52"/>
    </row>
    <row r="201" spans="26:26" ht="15" x14ac:dyDescent="0.25">
      <c r="Z201" s="52"/>
    </row>
    <row r="202" spans="26:26" ht="15" x14ac:dyDescent="0.25">
      <c r="Z202" s="52"/>
    </row>
    <row r="203" spans="26:26" ht="15" x14ac:dyDescent="0.25">
      <c r="Z203" s="52"/>
    </row>
    <row r="204" spans="26:26" ht="15" x14ac:dyDescent="0.25">
      <c r="Z204" s="52"/>
    </row>
    <row r="205" spans="26:26" ht="15" x14ac:dyDescent="0.25">
      <c r="Z205" s="52"/>
    </row>
    <row r="206" spans="26:26" ht="15" x14ac:dyDescent="0.25">
      <c r="Z206" s="52"/>
    </row>
    <row r="207" spans="26:26" ht="15" x14ac:dyDescent="0.25">
      <c r="Z207" s="52"/>
    </row>
    <row r="208" spans="26:26" ht="15" x14ac:dyDescent="0.25">
      <c r="Z208" s="52"/>
    </row>
    <row r="209" spans="26:26" ht="15" x14ac:dyDescent="0.25">
      <c r="Z209" s="52"/>
    </row>
    <row r="210" spans="26:26" ht="15" x14ac:dyDescent="0.25">
      <c r="Z210" s="52"/>
    </row>
    <row r="211" spans="26:26" ht="15" x14ac:dyDescent="0.25">
      <c r="Z211" s="52"/>
    </row>
    <row r="212" spans="26:26" ht="15" x14ac:dyDescent="0.25">
      <c r="Z212" s="52"/>
    </row>
    <row r="213" spans="26:26" ht="15" x14ac:dyDescent="0.25">
      <c r="Z213" s="52"/>
    </row>
    <row r="214" spans="26:26" ht="15" x14ac:dyDescent="0.25">
      <c r="Z214" s="52"/>
    </row>
    <row r="215" spans="26:26" ht="15" x14ac:dyDescent="0.25">
      <c r="Z215" s="52"/>
    </row>
    <row r="216" spans="26:26" ht="15" x14ac:dyDescent="0.25">
      <c r="Z216" s="52"/>
    </row>
    <row r="217" spans="26:26" ht="15" x14ac:dyDescent="0.25">
      <c r="Z217" s="52"/>
    </row>
    <row r="218" spans="26:26" ht="15" x14ac:dyDescent="0.25">
      <c r="Z218" s="52"/>
    </row>
    <row r="219" spans="26:26" ht="15" x14ac:dyDescent="0.25">
      <c r="Z219" s="52"/>
    </row>
    <row r="220" spans="26:26" ht="15" x14ac:dyDescent="0.25">
      <c r="Z220" s="52"/>
    </row>
    <row r="221" spans="26:26" ht="15" x14ac:dyDescent="0.25">
      <c r="Z221" s="52"/>
    </row>
    <row r="222" spans="26:26" ht="15" x14ac:dyDescent="0.25">
      <c r="Z222" s="52"/>
    </row>
    <row r="223" spans="26:26" ht="15" x14ac:dyDescent="0.25">
      <c r="Z223" s="52"/>
    </row>
    <row r="224" spans="26:26" ht="15" x14ac:dyDescent="0.25">
      <c r="Z224" s="52"/>
    </row>
    <row r="225" spans="26:26" ht="15" x14ac:dyDescent="0.25">
      <c r="Z225" s="52"/>
    </row>
    <row r="226" spans="26:26" ht="15" x14ac:dyDescent="0.25">
      <c r="Z226" s="52"/>
    </row>
    <row r="227" spans="26:26" ht="15" x14ac:dyDescent="0.25">
      <c r="Z227" s="52"/>
    </row>
    <row r="228" spans="26:26" ht="15" x14ac:dyDescent="0.25">
      <c r="Z228" s="52"/>
    </row>
    <row r="229" spans="26:26" ht="15" x14ac:dyDescent="0.25">
      <c r="Z229" s="52"/>
    </row>
    <row r="230" spans="26:26" ht="15" x14ac:dyDescent="0.25">
      <c r="Z230" s="52"/>
    </row>
    <row r="231" spans="26:26" ht="15" x14ac:dyDescent="0.25">
      <c r="Z231" s="52"/>
    </row>
    <row r="232" spans="26:26" ht="15" x14ac:dyDescent="0.25">
      <c r="Z232" s="52"/>
    </row>
    <row r="233" spans="26:26" ht="15" x14ac:dyDescent="0.25">
      <c r="Z233" s="52"/>
    </row>
    <row r="234" spans="26:26" ht="15" x14ac:dyDescent="0.25">
      <c r="Z234" s="52"/>
    </row>
    <row r="235" spans="26:26" ht="15" x14ac:dyDescent="0.25">
      <c r="Z235" s="52"/>
    </row>
    <row r="236" spans="26:26" ht="15" x14ac:dyDescent="0.25">
      <c r="Z236" s="52"/>
    </row>
    <row r="237" spans="26:26" ht="15" x14ac:dyDescent="0.25">
      <c r="Z237" s="52"/>
    </row>
    <row r="238" spans="26:26" ht="15" x14ac:dyDescent="0.25">
      <c r="Z238" s="52"/>
    </row>
    <row r="239" spans="26:26" ht="15" x14ac:dyDescent="0.25">
      <c r="Z239" s="52"/>
    </row>
    <row r="240" spans="26:26" ht="15" x14ac:dyDescent="0.25">
      <c r="Z240" s="52"/>
    </row>
    <row r="241" spans="26:26" ht="15" x14ac:dyDescent="0.25">
      <c r="Z241" s="52"/>
    </row>
    <row r="242" spans="26:26" ht="15" x14ac:dyDescent="0.25">
      <c r="Z242" s="52"/>
    </row>
    <row r="243" spans="26:26" ht="15" x14ac:dyDescent="0.25">
      <c r="Z243" s="52"/>
    </row>
    <row r="244" spans="26:26" ht="15" x14ac:dyDescent="0.25">
      <c r="Z244" s="52"/>
    </row>
    <row r="245" spans="26:26" ht="15" x14ac:dyDescent="0.25">
      <c r="Z245" s="52"/>
    </row>
    <row r="246" spans="26:26" ht="15" x14ac:dyDescent="0.25">
      <c r="Z246" s="52"/>
    </row>
    <row r="247" spans="26:26" ht="15" x14ac:dyDescent="0.25">
      <c r="Z247" s="52"/>
    </row>
    <row r="248" spans="26:26" ht="15" x14ac:dyDescent="0.25">
      <c r="Z248" s="52"/>
    </row>
    <row r="249" spans="26:26" ht="15" x14ac:dyDescent="0.25">
      <c r="Z249" s="52"/>
    </row>
    <row r="250" spans="26:26" ht="15" x14ac:dyDescent="0.25">
      <c r="Z250" s="52"/>
    </row>
    <row r="251" spans="26:26" ht="15" x14ac:dyDescent="0.25">
      <c r="Z251" s="52"/>
    </row>
    <row r="252" spans="26:26" ht="15" x14ac:dyDescent="0.25">
      <c r="Z252" s="52"/>
    </row>
    <row r="253" spans="26:26" ht="15" x14ac:dyDescent="0.25">
      <c r="Z253" s="52"/>
    </row>
    <row r="254" spans="26:26" ht="15" x14ac:dyDescent="0.25">
      <c r="Z254" s="52"/>
    </row>
    <row r="255" spans="26:26" ht="15" x14ac:dyDescent="0.25">
      <c r="Z255" s="52"/>
    </row>
    <row r="256" spans="26:26" ht="15" x14ac:dyDescent="0.25">
      <c r="Z256" s="52"/>
    </row>
    <row r="257" spans="26:26" ht="15" x14ac:dyDescent="0.25">
      <c r="Z257" s="52"/>
    </row>
    <row r="258" spans="26:26" ht="15" x14ac:dyDescent="0.25">
      <c r="Z258" s="52"/>
    </row>
    <row r="259" spans="26:26" ht="15" x14ac:dyDescent="0.25">
      <c r="Z259" s="52"/>
    </row>
    <row r="260" spans="26:26" ht="15" x14ac:dyDescent="0.25">
      <c r="Z260" s="52"/>
    </row>
    <row r="261" spans="26:26" ht="15" x14ac:dyDescent="0.25">
      <c r="Z261" s="52"/>
    </row>
    <row r="262" spans="26:26" ht="15" x14ac:dyDescent="0.25">
      <c r="Z262" s="52"/>
    </row>
    <row r="263" spans="26:26" ht="15" x14ac:dyDescent="0.25">
      <c r="Z263" s="52"/>
    </row>
    <row r="264" spans="26:26" ht="15" x14ac:dyDescent="0.25">
      <c r="Z264" s="52"/>
    </row>
    <row r="265" spans="26:26" ht="15" x14ac:dyDescent="0.25">
      <c r="Z265" s="52"/>
    </row>
    <row r="266" spans="26:26" ht="15" x14ac:dyDescent="0.25">
      <c r="Z266" s="52"/>
    </row>
    <row r="267" spans="26:26" ht="15" x14ac:dyDescent="0.25">
      <c r="Z267" s="52"/>
    </row>
    <row r="268" spans="26:26" ht="15" x14ac:dyDescent="0.25">
      <c r="Z268" s="52"/>
    </row>
    <row r="269" spans="26:26" ht="15" x14ac:dyDescent="0.25">
      <c r="Z269" s="52"/>
    </row>
    <row r="270" spans="26:26" ht="15" x14ac:dyDescent="0.25">
      <c r="Z270" s="52"/>
    </row>
    <row r="271" spans="26:26" ht="15" x14ac:dyDescent="0.25">
      <c r="Z271" s="52"/>
    </row>
    <row r="272" spans="26:26" ht="15" x14ac:dyDescent="0.25">
      <c r="Z272" s="52"/>
    </row>
    <row r="273" spans="26:26" ht="15" x14ac:dyDescent="0.25">
      <c r="Z273" s="52"/>
    </row>
    <row r="274" spans="26:26" ht="15" x14ac:dyDescent="0.25">
      <c r="Z274" s="52"/>
    </row>
    <row r="275" spans="26:26" ht="15" x14ac:dyDescent="0.25">
      <c r="Z275" s="52"/>
    </row>
    <row r="276" spans="26:26" ht="15" x14ac:dyDescent="0.25">
      <c r="Z276" s="52"/>
    </row>
    <row r="277" spans="26:26" ht="15" x14ac:dyDescent="0.25">
      <c r="Z277" s="52"/>
    </row>
    <row r="278" spans="26:26" ht="15" x14ac:dyDescent="0.25">
      <c r="Z278" s="52"/>
    </row>
    <row r="279" spans="26:26" ht="15" x14ac:dyDescent="0.25">
      <c r="Z279" s="52"/>
    </row>
    <row r="280" spans="26:26" ht="15" x14ac:dyDescent="0.25">
      <c r="Z280" s="52"/>
    </row>
    <row r="281" spans="26:26" ht="15" x14ac:dyDescent="0.25">
      <c r="Z281" s="52"/>
    </row>
    <row r="282" spans="26:26" ht="15" x14ac:dyDescent="0.25">
      <c r="Z282" s="52"/>
    </row>
    <row r="283" spans="26:26" ht="15" x14ac:dyDescent="0.25">
      <c r="Z283" s="52"/>
    </row>
    <row r="284" spans="26:26" ht="15" x14ac:dyDescent="0.25">
      <c r="Z284" s="52"/>
    </row>
    <row r="285" spans="26:26" ht="15" x14ac:dyDescent="0.25">
      <c r="Z285" s="52"/>
    </row>
    <row r="286" spans="26:26" ht="15" x14ac:dyDescent="0.25">
      <c r="Z286" s="52"/>
    </row>
    <row r="287" spans="26:26" ht="15" x14ac:dyDescent="0.25">
      <c r="Z287" s="52"/>
    </row>
    <row r="288" spans="26:26" ht="15" x14ac:dyDescent="0.25">
      <c r="Z288" s="52"/>
    </row>
    <row r="289" spans="26:26" ht="15" x14ac:dyDescent="0.25">
      <c r="Z289" s="52"/>
    </row>
    <row r="290" spans="26:26" ht="15" x14ac:dyDescent="0.25">
      <c r="Z290" s="52"/>
    </row>
    <row r="291" spans="26:26" ht="15" x14ac:dyDescent="0.25">
      <c r="Z291" s="52"/>
    </row>
    <row r="292" spans="26:26" ht="15" x14ac:dyDescent="0.25">
      <c r="Z292" s="52"/>
    </row>
    <row r="293" spans="26:26" ht="15" x14ac:dyDescent="0.25">
      <c r="Z293" s="52"/>
    </row>
    <row r="294" spans="26:26" ht="15" x14ac:dyDescent="0.25">
      <c r="Z294" s="52"/>
    </row>
    <row r="295" spans="26:26" ht="15" x14ac:dyDescent="0.25">
      <c r="Z295" s="52"/>
    </row>
    <row r="296" spans="26:26" ht="15" x14ac:dyDescent="0.25">
      <c r="Z296" s="52"/>
    </row>
    <row r="297" spans="26:26" ht="15" x14ac:dyDescent="0.25">
      <c r="Z297" s="52"/>
    </row>
    <row r="298" spans="26:26" ht="15" x14ac:dyDescent="0.25">
      <c r="Z298" s="52"/>
    </row>
    <row r="299" spans="26:26" ht="15" x14ac:dyDescent="0.25">
      <c r="Z299" s="52"/>
    </row>
    <row r="300" spans="26:26" ht="15" x14ac:dyDescent="0.25">
      <c r="Z300" s="52"/>
    </row>
    <row r="301" spans="26:26" ht="15" x14ac:dyDescent="0.25">
      <c r="Z301" s="52"/>
    </row>
    <row r="302" spans="26:26" ht="15" x14ac:dyDescent="0.25">
      <c r="Z302" s="52"/>
    </row>
    <row r="303" spans="26:26" ht="15" x14ac:dyDescent="0.25">
      <c r="Z303" s="52"/>
    </row>
    <row r="304" spans="26:26" ht="15" x14ac:dyDescent="0.25">
      <c r="Z304" s="52"/>
    </row>
    <row r="305" spans="26:26" ht="15" x14ac:dyDescent="0.25">
      <c r="Z305" s="52"/>
    </row>
    <row r="306" spans="26:26" ht="15" x14ac:dyDescent="0.25">
      <c r="Z306" s="52"/>
    </row>
    <row r="307" spans="26:26" ht="15" x14ac:dyDescent="0.25">
      <c r="Z307" s="52"/>
    </row>
    <row r="308" spans="26:26" ht="15" x14ac:dyDescent="0.25">
      <c r="Z308" s="52"/>
    </row>
    <row r="309" spans="26:26" ht="15" x14ac:dyDescent="0.25">
      <c r="Z309" s="52"/>
    </row>
    <row r="310" spans="26:26" ht="15" x14ac:dyDescent="0.25">
      <c r="Z310" s="52"/>
    </row>
    <row r="311" spans="26:26" ht="15" x14ac:dyDescent="0.25">
      <c r="Z311" s="52"/>
    </row>
    <row r="312" spans="26:26" ht="15" x14ac:dyDescent="0.25">
      <c r="Z312" s="52"/>
    </row>
    <row r="313" spans="26:26" ht="15" x14ac:dyDescent="0.25">
      <c r="Z313" s="52"/>
    </row>
    <row r="314" spans="26:26" ht="15" x14ac:dyDescent="0.25">
      <c r="Z314" s="52"/>
    </row>
    <row r="315" spans="26:26" ht="15" x14ac:dyDescent="0.25">
      <c r="Z315" s="52"/>
    </row>
    <row r="316" spans="26:26" ht="15" x14ac:dyDescent="0.25">
      <c r="Z316" s="52"/>
    </row>
    <row r="317" spans="26:26" ht="15" x14ac:dyDescent="0.25">
      <c r="Z317" s="52"/>
    </row>
    <row r="318" spans="26:26" ht="15" x14ac:dyDescent="0.25">
      <c r="Z318" s="52"/>
    </row>
    <row r="319" spans="26:26" ht="15" x14ac:dyDescent="0.25">
      <c r="Z319" s="52"/>
    </row>
    <row r="320" spans="26:26" ht="15" x14ac:dyDescent="0.25">
      <c r="Z320" s="52"/>
    </row>
    <row r="321" spans="26:26" ht="15" x14ac:dyDescent="0.25">
      <c r="Z321" s="52"/>
    </row>
    <row r="322" spans="26:26" ht="15" x14ac:dyDescent="0.25">
      <c r="Z322" s="52"/>
    </row>
    <row r="323" spans="26:26" ht="15" x14ac:dyDescent="0.25">
      <c r="Z323" s="52"/>
    </row>
    <row r="324" spans="26:26" ht="15" x14ac:dyDescent="0.25">
      <c r="Z324" s="52"/>
    </row>
    <row r="325" spans="26:26" ht="15" x14ac:dyDescent="0.25">
      <c r="Z325" s="52"/>
    </row>
    <row r="326" spans="26:26" ht="15" x14ac:dyDescent="0.25">
      <c r="Z326" s="52"/>
    </row>
    <row r="327" spans="26:26" ht="15" x14ac:dyDescent="0.25">
      <c r="Z327" s="52"/>
    </row>
    <row r="328" spans="26:26" ht="15" x14ac:dyDescent="0.25">
      <c r="Z328" s="52"/>
    </row>
    <row r="329" spans="26:26" ht="15" x14ac:dyDescent="0.25">
      <c r="Z329" s="52"/>
    </row>
    <row r="330" spans="26:26" ht="15" x14ac:dyDescent="0.25">
      <c r="Z330" s="52"/>
    </row>
    <row r="331" spans="26:26" ht="15" x14ac:dyDescent="0.25">
      <c r="Z331" s="52"/>
    </row>
    <row r="332" spans="26:26" ht="15" x14ac:dyDescent="0.25">
      <c r="Z332" s="52"/>
    </row>
    <row r="333" spans="26:26" ht="15" x14ac:dyDescent="0.25">
      <c r="Z333" s="52"/>
    </row>
    <row r="334" spans="26:26" ht="15" x14ac:dyDescent="0.25">
      <c r="Z334" s="52"/>
    </row>
    <row r="335" spans="26:26" ht="15" x14ac:dyDescent="0.25">
      <c r="Z335" s="52"/>
    </row>
    <row r="336" spans="26:26" ht="15" x14ac:dyDescent="0.25">
      <c r="Z336" s="52"/>
    </row>
    <row r="337" spans="26:26" ht="15" x14ac:dyDescent="0.25">
      <c r="Z337" s="52"/>
    </row>
    <row r="338" spans="26:26" ht="15" x14ac:dyDescent="0.25">
      <c r="Z338" s="52"/>
    </row>
    <row r="339" spans="26:26" ht="15" x14ac:dyDescent="0.25">
      <c r="Z339" s="52"/>
    </row>
    <row r="340" spans="26:26" ht="15" x14ac:dyDescent="0.25">
      <c r="Z340" s="52"/>
    </row>
    <row r="341" spans="26:26" ht="15" x14ac:dyDescent="0.25">
      <c r="Z341" s="52"/>
    </row>
    <row r="342" spans="26:26" ht="15" x14ac:dyDescent="0.25">
      <c r="Z342" s="52"/>
    </row>
    <row r="343" spans="26:26" ht="15" x14ac:dyDescent="0.25">
      <c r="Z343" s="52"/>
    </row>
    <row r="344" spans="26:26" ht="15" x14ac:dyDescent="0.25">
      <c r="Z344" s="52"/>
    </row>
    <row r="345" spans="26:26" ht="15" x14ac:dyDescent="0.25">
      <c r="Z345" s="52"/>
    </row>
    <row r="346" spans="26:26" ht="15" x14ac:dyDescent="0.25">
      <c r="Z346" s="52"/>
    </row>
    <row r="347" spans="26:26" ht="15" x14ac:dyDescent="0.25">
      <c r="Z347" s="52"/>
    </row>
    <row r="348" spans="26:26" ht="15" x14ac:dyDescent="0.25">
      <c r="Z348" s="52"/>
    </row>
    <row r="349" spans="26:26" ht="15" x14ac:dyDescent="0.25">
      <c r="Z349" s="52"/>
    </row>
    <row r="350" spans="26:26" ht="15" x14ac:dyDescent="0.25">
      <c r="Z350" s="52"/>
    </row>
    <row r="351" spans="26:26" ht="15" x14ac:dyDescent="0.25">
      <c r="Z351" s="52"/>
    </row>
    <row r="352" spans="26:26" ht="15" x14ac:dyDescent="0.25">
      <c r="Z352" s="52"/>
    </row>
    <row r="353" spans="26:26" ht="15" x14ac:dyDescent="0.25">
      <c r="Z353" s="52"/>
    </row>
    <row r="354" spans="26:26" ht="15" x14ac:dyDescent="0.25">
      <c r="Z354" s="52"/>
    </row>
    <row r="355" spans="26:26" ht="15" x14ac:dyDescent="0.25">
      <c r="Z355" s="52"/>
    </row>
    <row r="356" spans="26:26" ht="15" x14ac:dyDescent="0.25">
      <c r="Z356" s="52"/>
    </row>
    <row r="357" spans="26:26" ht="15" x14ac:dyDescent="0.25">
      <c r="Z357" s="52"/>
    </row>
    <row r="358" spans="26:26" ht="15" x14ac:dyDescent="0.25">
      <c r="Z358" s="52"/>
    </row>
    <row r="359" spans="26:26" ht="15" x14ac:dyDescent="0.25">
      <c r="Z359" s="52"/>
    </row>
    <row r="360" spans="26:26" ht="15" x14ac:dyDescent="0.25">
      <c r="Z360" s="52"/>
    </row>
    <row r="361" spans="26:26" ht="15" x14ac:dyDescent="0.25">
      <c r="Z361" s="52"/>
    </row>
    <row r="362" spans="26:26" ht="15" x14ac:dyDescent="0.25">
      <c r="Z362" s="52"/>
    </row>
    <row r="363" spans="26:26" ht="15" x14ac:dyDescent="0.25">
      <c r="Z363" s="52"/>
    </row>
    <row r="364" spans="26:26" ht="15" x14ac:dyDescent="0.25">
      <c r="Z364" s="52"/>
    </row>
    <row r="365" spans="26:26" ht="15" x14ac:dyDescent="0.25">
      <c r="Z365" s="52"/>
    </row>
    <row r="366" spans="26:26" ht="15" x14ac:dyDescent="0.25">
      <c r="Z366" s="52"/>
    </row>
    <row r="367" spans="26:26" ht="15" x14ac:dyDescent="0.25">
      <c r="Z367" s="52"/>
    </row>
    <row r="368" spans="26:26" ht="15" x14ac:dyDescent="0.25">
      <c r="Z368" s="52"/>
    </row>
    <row r="369" spans="26:26" ht="15" x14ac:dyDescent="0.25">
      <c r="Z369" s="52"/>
    </row>
    <row r="370" spans="26:26" ht="15" x14ac:dyDescent="0.25">
      <c r="Z370" s="52"/>
    </row>
    <row r="371" spans="26:26" ht="15" x14ac:dyDescent="0.25">
      <c r="Z371" s="52"/>
    </row>
    <row r="372" spans="26:26" ht="15" x14ac:dyDescent="0.25">
      <c r="Z372" s="52"/>
    </row>
    <row r="373" spans="26:26" ht="15" x14ac:dyDescent="0.25">
      <c r="Z373" s="52"/>
    </row>
    <row r="374" spans="26:26" ht="15" x14ac:dyDescent="0.25">
      <c r="Z374" s="52"/>
    </row>
    <row r="375" spans="26:26" ht="15" x14ac:dyDescent="0.25">
      <c r="Z375" s="52"/>
    </row>
    <row r="376" spans="26:26" ht="15" x14ac:dyDescent="0.25">
      <c r="Z376" s="52"/>
    </row>
    <row r="377" spans="26:26" ht="15" x14ac:dyDescent="0.25">
      <c r="Z377" s="52"/>
    </row>
    <row r="378" spans="26:26" ht="15" x14ac:dyDescent="0.25">
      <c r="Z378" s="52"/>
    </row>
    <row r="379" spans="26:26" ht="15" x14ac:dyDescent="0.25">
      <c r="Z379" s="52"/>
    </row>
    <row r="380" spans="26:26" ht="15" x14ac:dyDescent="0.25">
      <c r="Z380" s="52"/>
    </row>
    <row r="381" spans="26:26" ht="15" x14ac:dyDescent="0.25">
      <c r="Z381" s="52"/>
    </row>
    <row r="382" spans="26:26" ht="15" x14ac:dyDescent="0.25">
      <c r="Z382" s="52"/>
    </row>
    <row r="383" spans="26:26" ht="15" x14ac:dyDescent="0.25">
      <c r="Z383" s="52"/>
    </row>
    <row r="384" spans="26:26" ht="15" x14ac:dyDescent="0.25">
      <c r="Z384" s="52"/>
    </row>
    <row r="385" spans="26:26" ht="15" x14ac:dyDescent="0.25">
      <c r="Z385" s="52"/>
    </row>
    <row r="386" spans="26:26" ht="15" x14ac:dyDescent="0.25">
      <c r="Z386" s="52"/>
    </row>
    <row r="387" spans="26:26" ht="15" x14ac:dyDescent="0.25">
      <c r="Z387" s="52"/>
    </row>
    <row r="388" spans="26:26" ht="15" x14ac:dyDescent="0.25">
      <c r="Z388" s="52"/>
    </row>
    <row r="389" spans="26:26" ht="15" x14ac:dyDescent="0.25">
      <c r="Z389" s="52"/>
    </row>
    <row r="390" spans="26:26" ht="15" x14ac:dyDescent="0.25">
      <c r="Z390" s="52"/>
    </row>
    <row r="391" spans="26:26" ht="15" x14ac:dyDescent="0.25">
      <c r="Z391" s="52"/>
    </row>
    <row r="392" spans="26:26" ht="15" x14ac:dyDescent="0.25">
      <c r="Z392" s="52"/>
    </row>
    <row r="393" spans="26:26" ht="15" x14ac:dyDescent="0.25">
      <c r="Z393" s="52"/>
    </row>
    <row r="394" spans="26:26" ht="15" x14ac:dyDescent="0.25">
      <c r="Z394" s="52"/>
    </row>
    <row r="395" spans="26:26" ht="15" x14ac:dyDescent="0.25">
      <c r="Z395" s="52"/>
    </row>
    <row r="396" spans="26:26" ht="15" x14ac:dyDescent="0.25">
      <c r="Z396" s="52"/>
    </row>
    <row r="397" spans="26:26" ht="15" x14ac:dyDescent="0.25">
      <c r="Z397" s="52"/>
    </row>
    <row r="398" spans="26:26" ht="15" x14ac:dyDescent="0.25">
      <c r="Z398" s="52"/>
    </row>
    <row r="399" spans="26:26" ht="15" x14ac:dyDescent="0.25">
      <c r="Z399" s="52"/>
    </row>
    <row r="400" spans="26:26" ht="15" x14ac:dyDescent="0.25">
      <c r="Z400" s="52"/>
    </row>
    <row r="401" spans="26:26" ht="15" x14ac:dyDescent="0.25">
      <c r="Z401" s="52"/>
    </row>
    <row r="402" spans="26:26" ht="15" x14ac:dyDescent="0.25">
      <c r="Z402" s="52"/>
    </row>
    <row r="403" spans="26:26" ht="15" x14ac:dyDescent="0.25">
      <c r="Z403" s="52"/>
    </row>
    <row r="404" spans="26:26" ht="15" x14ac:dyDescent="0.25">
      <c r="Z404" s="52"/>
    </row>
    <row r="405" spans="26:26" ht="15" x14ac:dyDescent="0.25">
      <c r="Z405" s="52"/>
    </row>
    <row r="406" spans="26:26" ht="15" x14ac:dyDescent="0.25">
      <c r="Z406" s="52"/>
    </row>
    <row r="407" spans="26:26" ht="15" x14ac:dyDescent="0.25">
      <c r="Z407" s="52"/>
    </row>
    <row r="408" spans="26:26" ht="15" x14ac:dyDescent="0.25">
      <c r="Z408" s="52"/>
    </row>
    <row r="409" spans="26:26" ht="15" x14ac:dyDescent="0.25">
      <c r="Z409" s="52"/>
    </row>
    <row r="410" spans="26:26" ht="15" x14ac:dyDescent="0.25">
      <c r="Z410" s="52"/>
    </row>
    <row r="411" spans="26:26" ht="15" x14ac:dyDescent="0.25">
      <c r="Z411" s="52"/>
    </row>
    <row r="412" spans="26:26" ht="15" x14ac:dyDescent="0.25">
      <c r="Z412" s="52"/>
    </row>
    <row r="413" spans="26:26" ht="15" x14ac:dyDescent="0.25">
      <c r="Z413" s="52"/>
    </row>
    <row r="414" spans="26:26" ht="15" x14ac:dyDescent="0.25">
      <c r="Z414" s="52"/>
    </row>
    <row r="415" spans="26:26" ht="15" x14ac:dyDescent="0.25">
      <c r="Z415" s="52"/>
    </row>
    <row r="416" spans="26:26" ht="15" x14ac:dyDescent="0.25">
      <c r="Z416" s="52"/>
    </row>
    <row r="417" spans="26:26" ht="15" x14ac:dyDescent="0.25">
      <c r="Z417" s="52"/>
    </row>
    <row r="418" spans="26:26" ht="15" x14ac:dyDescent="0.25">
      <c r="Z418" s="52"/>
    </row>
    <row r="419" spans="26:26" ht="15" x14ac:dyDescent="0.25">
      <c r="Z419" s="52"/>
    </row>
    <row r="420" spans="26:26" ht="15" x14ac:dyDescent="0.25">
      <c r="Z420" s="52"/>
    </row>
    <row r="421" spans="26:26" ht="15" x14ac:dyDescent="0.25">
      <c r="Z421" s="52"/>
    </row>
    <row r="422" spans="26:26" ht="15" x14ac:dyDescent="0.25">
      <c r="Z422" s="52"/>
    </row>
    <row r="423" spans="26:26" ht="15" x14ac:dyDescent="0.25">
      <c r="Z423" s="52"/>
    </row>
    <row r="424" spans="26:26" ht="15" x14ac:dyDescent="0.25">
      <c r="Z424" s="52"/>
    </row>
    <row r="425" spans="26:26" ht="15" x14ac:dyDescent="0.25">
      <c r="Z425" s="52"/>
    </row>
    <row r="426" spans="26:26" ht="15" x14ac:dyDescent="0.25">
      <c r="Z426" s="52"/>
    </row>
    <row r="427" spans="26:26" ht="15" x14ac:dyDescent="0.25">
      <c r="Z427" s="52"/>
    </row>
    <row r="428" spans="26:26" ht="15" x14ac:dyDescent="0.25">
      <c r="Z428" s="52"/>
    </row>
    <row r="429" spans="26:26" ht="15" x14ac:dyDescent="0.25">
      <c r="Z429" s="52"/>
    </row>
    <row r="430" spans="26:26" ht="15" x14ac:dyDescent="0.25">
      <c r="Z430" s="52"/>
    </row>
    <row r="431" spans="26:26" ht="15" x14ac:dyDescent="0.25">
      <c r="Z431" s="52"/>
    </row>
    <row r="432" spans="26:26" ht="15" x14ac:dyDescent="0.25">
      <c r="Z432" s="52"/>
    </row>
    <row r="433" spans="26:26" ht="15" x14ac:dyDescent="0.25">
      <c r="Z433" s="52"/>
    </row>
    <row r="434" spans="26:26" ht="15" x14ac:dyDescent="0.25">
      <c r="Z434" s="52"/>
    </row>
    <row r="435" spans="26:26" ht="15" x14ac:dyDescent="0.25">
      <c r="Z435" s="52"/>
    </row>
    <row r="436" spans="26:26" ht="15" x14ac:dyDescent="0.25">
      <c r="Z436" s="52"/>
    </row>
    <row r="437" spans="26:26" ht="15" x14ac:dyDescent="0.25">
      <c r="Z437" s="52"/>
    </row>
    <row r="438" spans="26:26" ht="15" x14ac:dyDescent="0.25">
      <c r="Z438" s="52"/>
    </row>
    <row r="439" spans="26:26" ht="15" x14ac:dyDescent="0.25">
      <c r="Z439" s="52"/>
    </row>
    <row r="440" spans="26:26" ht="15" x14ac:dyDescent="0.25">
      <c r="Z440" s="52"/>
    </row>
    <row r="441" spans="26:26" ht="15" x14ac:dyDescent="0.25">
      <c r="Z441" s="52"/>
    </row>
    <row r="442" spans="26:26" ht="15" x14ac:dyDescent="0.25">
      <c r="Z442" s="52"/>
    </row>
    <row r="443" spans="26:26" ht="15" x14ac:dyDescent="0.25">
      <c r="Z443" s="52"/>
    </row>
    <row r="444" spans="26:26" ht="15" x14ac:dyDescent="0.25">
      <c r="Z444" s="52"/>
    </row>
    <row r="445" spans="26:26" ht="15" x14ac:dyDescent="0.25">
      <c r="Z445" s="52"/>
    </row>
    <row r="446" spans="26:26" ht="15" x14ac:dyDescent="0.25">
      <c r="Z446" s="52"/>
    </row>
    <row r="447" spans="26:26" ht="15" x14ac:dyDescent="0.25">
      <c r="Z447" s="52"/>
    </row>
    <row r="448" spans="26:26" ht="15" x14ac:dyDescent="0.25">
      <c r="Z448" s="52"/>
    </row>
    <row r="449" spans="26:26" ht="15" x14ac:dyDescent="0.25">
      <c r="Z449" s="52"/>
    </row>
    <row r="450" spans="26:26" ht="15" x14ac:dyDescent="0.25">
      <c r="Z450" s="52"/>
    </row>
    <row r="451" spans="26:26" ht="15" x14ac:dyDescent="0.25">
      <c r="Z451" s="52"/>
    </row>
    <row r="452" spans="26:26" ht="15" x14ac:dyDescent="0.25">
      <c r="Z452" s="52"/>
    </row>
    <row r="453" spans="26:26" ht="15" x14ac:dyDescent="0.25">
      <c r="Z453" s="52"/>
    </row>
    <row r="454" spans="26:26" ht="15" x14ac:dyDescent="0.25">
      <c r="Z454" s="52"/>
    </row>
    <row r="455" spans="26:26" ht="15" x14ac:dyDescent="0.25">
      <c r="Z455" s="52"/>
    </row>
    <row r="456" spans="26:26" ht="15" x14ac:dyDescent="0.25">
      <c r="Z456" s="52"/>
    </row>
    <row r="457" spans="26:26" ht="15" x14ac:dyDescent="0.25">
      <c r="Z457" s="52"/>
    </row>
    <row r="458" spans="26:26" ht="15" x14ac:dyDescent="0.25">
      <c r="Z458" s="52"/>
    </row>
    <row r="459" spans="26:26" ht="15" x14ac:dyDescent="0.25">
      <c r="Z459" s="52"/>
    </row>
    <row r="460" spans="26:26" ht="15" x14ac:dyDescent="0.25">
      <c r="Z460" s="52"/>
    </row>
    <row r="461" spans="26:26" ht="15" x14ac:dyDescent="0.25">
      <c r="Z461" s="52"/>
    </row>
    <row r="462" spans="26:26" ht="15" x14ac:dyDescent="0.25">
      <c r="Z462" s="52"/>
    </row>
    <row r="463" spans="26:26" ht="15" x14ac:dyDescent="0.25">
      <c r="Z463" s="52"/>
    </row>
    <row r="464" spans="26:26" ht="15" x14ac:dyDescent="0.25">
      <c r="Z464" s="52"/>
    </row>
    <row r="465" spans="26:26" ht="15" x14ac:dyDescent="0.25">
      <c r="Z465" s="52"/>
    </row>
    <row r="466" spans="26:26" ht="15" x14ac:dyDescent="0.25">
      <c r="Z466" s="52"/>
    </row>
    <row r="467" spans="26:26" ht="15" x14ac:dyDescent="0.25">
      <c r="Z467" s="52"/>
    </row>
    <row r="468" spans="26:26" ht="15" x14ac:dyDescent="0.25">
      <c r="Z468" s="52"/>
    </row>
    <row r="469" spans="26:26" ht="15" x14ac:dyDescent="0.25">
      <c r="Z469" s="52"/>
    </row>
    <row r="470" spans="26:26" ht="15" x14ac:dyDescent="0.25">
      <c r="Z470" s="52"/>
    </row>
    <row r="471" spans="26:26" ht="15" x14ac:dyDescent="0.25">
      <c r="Z471" s="52"/>
    </row>
    <row r="472" spans="26:26" ht="15" x14ac:dyDescent="0.25"/>
    <row r="473" spans="26:26" ht="15" x14ac:dyDescent="0.25"/>
    <row r="474" spans="26:26" ht="15" x14ac:dyDescent="0.25"/>
    <row r="475" spans="26:26" ht="15" x14ac:dyDescent="0.25"/>
    <row r="476" spans="26:26" ht="15" x14ac:dyDescent="0.25"/>
    <row r="477" spans="26:26" ht="15" x14ac:dyDescent="0.25"/>
    <row r="478" spans="26:26" ht="15" x14ac:dyDescent="0.25"/>
    <row r="479" spans="26:26" ht="15" x14ac:dyDescent="0.25"/>
    <row r="480" spans="26:26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</sheetData>
  <mergeCells count="354">
    <mergeCell ref="CF7:CH7"/>
    <mergeCell ref="BP8:BP9"/>
    <mergeCell ref="BQ8:BQ9"/>
    <mergeCell ref="BR8:BT8"/>
    <mergeCell ref="BV8:BV9"/>
    <mergeCell ref="BW8:BY9"/>
    <mergeCell ref="BL2:CL2"/>
    <mergeCell ref="BL3:CL3"/>
    <mergeCell ref="BL4:CL4"/>
    <mergeCell ref="BL5:CL5"/>
    <mergeCell ref="BL6:CL6"/>
    <mergeCell ref="BQ7:BT7"/>
    <mergeCell ref="BU7:BV7"/>
    <mergeCell ref="BW7:BY7"/>
    <mergeCell ref="BZ7:CB7"/>
    <mergeCell ref="CC7:CE7"/>
    <mergeCell ref="CJ8:CJ9"/>
    <mergeCell ref="CK8:CK9"/>
    <mergeCell ref="CL8:CL9"/>
    <mergeCell ref="CO8:CQ8"/>
    <mergeCell ref="BR9:BT9"/>
    <mergeCell ref="BZ9:CB9"/>
    <mergeCell ref="CC9:CE9"/>
    <mergeCell ref="CF9:CH9"/>
    <mergeCell ref="CO9:CQ9"/>
    <mergeCell ref="CK10:CK11"/>
    <mergeCell ref="CL10:CL11"/>
    <mergeCell ref="CO10:CQ10"/>
    <mergeCell ref="BR11:BT11"/>
    <mergeCell ref="BW11:BY11"/>
    <mergeCell ref="CC11:CE11"/>
    <mergeCell ref="CF11:CH11"/>
    <mergeCell ref="CO11:CQ11"/>
    <mergeCell ref="BP10:BP11"/>
    <mergeCell ref="BQ10:BQ11"/>
    <mergeCell ref="BR10:BT10"/>
    <mergeCell ref="BV10:BV11"/>
    <mergeCell ref="BZ10:CB11"/>
    <mergeCell ref="CJ10:CJ11"/>
    <mergeCell ref="CK12:CK13"/>
    <mergeCell ref="CL12:CL13"/>
    <mergeCell ref="BR13:BT13"/>
    <mergeCell ref="BW13:BY13"/>
    <mergeCell ref="BZ13:CB13"/>
    <mergeCell ref="CF13:CH13"/>
    <mergeCell ref="BP12:BP13"/>
    <mergeCell ref="BQ12:BQ13"/>
    <mergeCell ref="BR12:BT12"/>
    <mergeCell ref="BV12:BV13"/>
    <mergeCell ref="CC12:CE13"/>
    <mergeCell ref="CJ12:CJ13"/>
    <mergeCell ref="BL16:CL16"/>
    <mergeCell ref="BQ17:BT17"/>
    <mergeCell ref="BU17:BV17"/>
    <mergeCell ref="BW17:BY17"/>
    <mergeCell ref="BZ17:CB17"/>
    <mergeCell ref="CC17:CE17"/>
    <mergeCell ref="CF17:CH17"/>
    <mergeCell ref="CK14:CK15"/>
    <mergeCell ref="CL14:CL15"/>
    <mergeCell ref="BR15:BT15"/>
    <mergeCell ref="BW15:BY15"/>
    <mergeCell ref="BZ15:CB15"/>
    <mergeCell ref="CC15:CE15"/>
    <mergeCell ref="BP14:BP15"/>
    <mergeCell ref="BQ14:BQ15"/>
    <mergeCell ref="BR14:BT14"/>
    <mergeCell ref="BV14:BV15"/>
    <mergeCell ref="CF14:CH15"/>
    <mergeCell ref="CJ14:CJ15"/>
    <mergeCell ref="CK18:CK19"/>
    <mergeCell ref="CL18:CL19"/>
    <mergeCell ref="CO18:CQ18"/>
    <mergeCell ref="BR19:BT19"/>
    <mergeCell ref="BZ19:CB19"/>
    <mergeCell ref="CC19:CE19"/>
    <mergeCell ref="CF19:CH19"/>
    <mergeCell ref="CO19:CQ19"/>
    <mergeCell ref="BP18:BP19"/>
    <mergeCell ref="BQ18:BQ19"/>
    <mergeCell ref="BR18:BT18"/>
    <mergeCell ref="BV18:BV19"/>
    <mergeCell ref="BW18:BY19"/>
    <mergeCell ref="CJ18:CJ19"/>
    <mergeCell ref="CK20:CK21"/>
    <mergeCell ref="CL20:CL21"/>
    <mergeCell ref="CO20:CQ20"/>
    <mergeCell ref="BR21:BT21"/>
    <mergeCell ref="BW21:BY21"/>
    <mergeCell ref="CC21:CE21"/>
    <mergeCell ref="CF21:CH21"/>
    <mergeCell ref="CO21:CQ21"/>
    <mergeCell ref="BP20:BP21"/>
    <mergeCell ref="BQ20:BQ21"/>
    <mergeCell ref="BR20:BT20"/>
    <mergeCell ref="BV20:BV21"/>
    <mergeCell ref="BZ20:CB21"/>
    <mergeCell ref="CJ20:CJ21"/>
    <mergeCell ref="CK22:CK23"/>
    <mergeCell ref="CL22:CL23"/>
    <mergeCell ref="BR23:BT23"/>
    <mergeCell ref="BW23:BY23"/>
    <mergeCell ref="BZ23:CB23"/>
    <mergeCell ref="CF23:CH23"/>
    <mergeCell ref="BP22:BP23"/>
    <mergeCell ref="BQ22:BQ23"/>
    <mergeCell ref="BR22:BT22"/>
    <mergeCell ref="BV22:BV23"/>
    <mergeCell ref="CC22:CE23"/>
    <mergeCell ref="CJ22:CJ23"/>
    <mergeCell ref="BL26:CL26"/>
    <mergeCell ref="BQ27:BT27"/>
    <mergeCell ref="BU27:BV27"/>
    <mergeCell ref="BW27:BY27"/>
    <mergeCell ref="BZ27:CB27"/>
    <mergeCell ref="CC27:CE27"/>
    <mergeCell ref="CF27:CH27"/>
    <mergeCell ref="CK24:CK25"/>
    <mergeCell ref="CL24:CL25"/>
    <mergeCell ref="BR25:BT25"/>
    <mergeCell ref="BW25:BY25"/>
    <mergeCell ref="BZ25:CB25"/>
    <mergeCell ref="CC25:CE25"/>
    <mergeCell ref="BP24:BP25"/>
    <mergeCell ref="BQ24:BQ25"/>
    <mergeCell ref="BR24:BT24"/>
    <mergeCell ref="BV24:BV25"/>
    <mergeCell ref="CF24:CH25"/>
    <mergeCell ref="CJ24:CJ25"/>
    <mergeCell ref="CK28:CK29"/>
    <mergeCell ref="CL28:CL29"/>
    <mergeCell ref="CO28:CQ28"/>
    <mergeCell ref="BR29:BT29"/>
    <mergeCell ref="BZ29:CB29"/>
    <mergeCell ref="CC29:CE29"/>
    <mergeCell ref="CF29:CH29"/>
    <mergeCell ref="CO29:CQ29"/>
    <mergeCell ref="BP28:BP29"/>
    <mergeCell ref="BQ28:BQ29"/>
    <mergeCell ref="BR28:BT28"/>
    <mergeCell ref="BV28:BV29"/>
    <mergeCell ref="BW28:BY29"/>
    <mergeCell ref="CJ28:CJ29"/>
    <mergeCell ref="CK30:CK31"/>
    <mergeCell ref="CL30:CL31"/>
    <mergeCell ref="CO30:CQ30"/>
    <mergeCell ref="BR31:BT31"/>
    <mergeCell ref="BW31:BY31"/>
    <mergeCell ref="CC31:CE31"/>
    <mergeCell ref="CF31:CH31"/>
    <mergeCell ref="CO31:CQ31"/>
    <mergeCell ref="BP30:BP31"/>
    <mergeCell ref="BQ30:BQ31"/>
    <mergeCell ref="BR30:BT30"/>
    <mergeCell ref="BV30:BV31"/>
    <mergeCell ref="BZ30:CB31"/>
    <mergeCell ref="CJ30:CJ31"/>
    <mergeCell ref="CK32:CK33"/>
    <mergeCell ref="CL32:CL33"/>
    <mergeCell ref="BR33:BT33"/>
    <mergeCell ref="BW33:BY33"/>
    <mergeCell ref="BZ33:CB33"/>
    <mergeCell ref="CF33:CH33"/>
    <mergeCell ref="BP32:BP33"/>
    <mergeCell ref="BQ32:BQ33"/>
    <mergeCell ref="BR32:BT32"/>
    <mergeCell ref="BV32:BV33"/>
    <mergeCell ref="CC32:CE33"/>
    <mergeCell ref="CJ32:CJ33"/>
    <mergeCell ref="CK34:CK35"/>
    <mergeCell ref="CL34:CL35"/>
    <mergeCell ref="BR35:BT35"/>
    <mergeCell ref="BW35:BY35"/>
    <mergeCell ref="BZ35:CB35"/>
    <mergeCell ref="CC35:CE35"/>
    <mergeCell ref="BP34:BP35"/>
    <mergeCell ref="BQ34:BQ35"/>
    <mergeCell ref="BR34:BT34"/>
    <mergeCell ref="BV34:BV35"/>
    <mergeCell ref="CF34:CH35"/>
    <mergeCell ref="CJ34:CJ35"/>
    <mergeCell ref="BL44:CL44"/>
    <mergeCell ref="BQ45:BT45"/>
    <mergeCell ref="BU45:BV45"/>
    <mergeCell ref="BW45:BY45"/>
    <mergeCell ref="BZ45:CB45"/>
    <mergeCell ref="CC45:CE45"/>
    <mergeCell ref="CF45:CH45"/>
    <mergeCell ref="BP37:CL37"/>
    <mergeCell ref="BP38:CL38"/>
    <mergeCell ref="BL40:CL40"/>
    <mergeCell ref="BL41:CL41"/>
    <mergeCell ref="BL42:CL42"/>
    <mergeCell ref="BL43:CL43"/>
    <mergeCell ref="CK46:CK47"/>
    <mergeCell ref="CL46:CL47"/>
    <mergeCell ref="BR47:BT47"/>
    <mergeCell ref="BZ47:CB47"/>
    <mergeCell ref="CC47:CE47"/>
    <mergeCell ref="CF47:CH47"/>
    <mergeCell ref="BP46:BP47"/>
    <mergeCell ref="BQ46:BQ47"/>
    <mergeCell ref="BR46:BT46"/>
    <mergeCell ref="BV46:BV47"/>
    <mergeCell ref="BW46:BY47"/>
    <mergeCell ref="CJ46:CJ47"/>
    <mergeCell ref="CK48:CK49"/>
    <mergeCell ref="CL48:CL49"/>
    <mergeCell ref="BR49:BT49"/>
    <mergeCell ref="BW49:BY49"/>
    <mergeCell ref="CC49:CE49"/>
    <mergeCell ref="CF49:CH49"/>
    <mergeCell ref="BP48:BP49"/>
    <mergeCell ref="BQ48:BQ49"/>
    <mergeCell ref="BR48:BT48"/>
    <mergeCell ref="BV48:BV49"/>
    <mergeCell ref="BZ48:CB49"/>
    <mergeCell ref="CJ48:CJ49"/>
    <mergeCell ref="CK50:CK51"/>
    <mergeCell ref="CL50:CL51"/>
    <mergeCell ref="BR51:BT51"/>
    <mergeCell ref="BW51:BY51"/>
    <mergeCell ref="BZ51:CB51"/>
    <mergeCell ref="CF51:CH51"/>
    <mergeCell ref="BP50:BP51"/>
    <mergeCell ref="BQ50:BQ51"/>
    <mergeCell ref="BR50:BT50"/>
    <mergeCell ref="BV50:BV51"/>
    <mergeCell ref="CC50:CE51"/>
    <mergeCell ref="CJ50:CJ51"/>
    <mergeCell ref="BL54:CL54"/>
    <mergeCell ref="BQ55:BT55"/>
    <mergeCell ref="BU55:BV55"/>
    <mergeCell ref="BW55:BY55"/>
    <mergeCell ref="BZ55:CB55"/>
    <mergeCell ref="CC55:CE55"/>
    <mergeCell ref="CF55:CH55"/>
    <mergeCell ref="CK52:CK53"/>
    <mergeCell ref="CL52:CL53"/>
    <mergeCell ref="BR53:BT53"/>
    <mergeCell ref="BW53:BY53"/>
    <mergeCell ref="BZ53:CB53"/>
    <mergeCell ref="CC53:CE53"/>
    <mergeCell ref="BP52:BP53"/>
    <mergeCell ref="BQ52:BQ53"/>
    <mergeCell ref="BR52:BT52"/>
    <mergeCell ref="BV52:BV53"/>
    <mergeCell ref="CF52:CH53"/>
    <mergeCell ref="CJ52:CJ53"/>
    <mergeCell ref="CK56:CK57"/>
    <mergeCell ref="CL56:CL57"/>
    <mergeCell ref="BR57:BT57"/>
    <mergeCell ref="BZ57:CB57"/>
    <mergeCell ref="CC57:CE57"/>
    <mergeCell ref="CF57:CH57"/>
    <mergeCell ref="BP56:BP57"/>
    <mergeCell ref="BQ56:BQ57"/>
    <mergeCell ref="BR56:BT56"/>
    <mergeCell ref="BV56:BV57"/>
    <mergeCell ref="BW56:BY57"/>
    <mergeCell ref="CJ56:CJ57"/>
    <mergeCell ref="CK58:CK59"/>
    <mergeCell ref="CL58:CL59"/>
    <mergeCell ref="BR59:BT59"/>
    <mergeCell ref="BW59:BY59"/>
    <mergeCell ref="CC59:CE59"/>
    <mergeCell ref="CF59:CH59"/>
    <mergeCell ref="BP58:BP59"/>
    <mergeCell ref="BQ58:BQ59"/>
    <mergeCell ref="BR58:BT58"/>
    <mergeCell ref="BV58:BV59"/>
    <mergeCell ref="BZ58:CB59"/>
    <mergeCell ref="CJ58:CJ59"/>
    <mergeCell ref="CK60:CK61"/>
    <mergeCell ref="CL60:CL61"/>
    <mergeCell ref="BR61:BT61"/>
    <mergeCell ref="BW61:BY61"/>
    <mergeCell ref="BZ61:CB61"/>
    <mergeCell ref="CF61:CH61"/>
    <mergeCell ref="BP60:BP61"/>
    <mergeCell ref="BQ60:BQ61"/>
    <mergeCell ref="BR60:BT60"/>
    <mergeCell ref="BV60:BV61"/>
    <mergeCell ref="CC60:CE61"/>
    <mergeCell ref="CJ60:CJ61"/>
    <mergeCell ref="BL64:CL64"/>
    <mergeCell ref="BQ65:BT65"/>
    <mergeCell ref="BU65:BV65"/>
    <mergeCell ref="BW65:BY65"/>
    <mergeCell ref="BZ65:CB65"/>
    <mergeCell ref="CC65:CE65"/>
    <mergeCell ref="CF65:CH65"/>
    <mergeCell ref="CK62:CK63"/>
    <mergeCell ref="CL62:CL63"/>
    <mergeCell ref="BR63:BT63"/>
    <mergeCell ref="BW63:BY63"/>
    <mergeCell ref="BZ63:CB63"/>
    <mergeCell ref="CC63:CE63"/>
    <mergeCell ref="BP62:BP63"/>
    <mergeCell ref="BQ62:BQ63"/>
    <mergeCell ref="BR62:BT62"/>
    <mergeCell ref="BV62:BV63"/>
    <mergeCell ref="CF62:CH63"/>
    <mergeCell ref="CJ62:CJ63"/>
    <mergeCell ref="CK66:CK67"/>
    <mergeCell ref="CL66:CL67"/>
    <mergeCell ref="BR67:BT67"/>
    <mergeCell ref="BZ67:CB67"/>
    <mergeCell ref="CC67:CE67"/>
    <mergeCell ref="CF67:CH67"/>
    <mergeCell ref="BP66:BP67"/>
    <mergeCell ref="BQ66:BQ67"/>
    <mergeCell ref="BR66:BT66"/>
    <mergeCell ref="BV66:BV67"/>
    <mergeCell ref="BW66:BY67"/>
    <mergeCell ref="CJ66:CJ67"/>
    <mergeCell ref="CK68:CK69"/>
    <mergeCell ref="CL68:CL69"/>
    <mergeCell ref="BR69:BT69"/>
    <mergeCell ref="BW69:BY69"/>
    <mergeCell ref="CC69:CE69"/>
    <mergeCell ref="CF69:CH69"/>
    <mergeCell ref="BP68:BP69"/>
    <mergeCell ref="BQ68:BQ69"/>
    <mergeCell ref="BR68:BT68"/>
    <mergeCell ref="BV68:BV69"/>
    <mergeCell ref="BZ68:CB69"/>
    <mergeCell ref="CJ68:CJ69"/>
    <mergeCell ref="CK70:CK71"/>
    <mergeCell ref="CL70:CL71"/>
    <mergeCell ref="BR71:BT71"/>
    <mergeCell ref="BW71:BY71"/>
    <mergeCell ref="BZ71:CB71"/>
    <mergeCell ref="CF71:CH71"/>
    <mergeCell ref="BP70:BP71"/>
    <mergeCell ref="BQ70:BQ71"/>
    <mergeCell ref="BR70:BT70"/>
    <mergeCell ref="BV70:BV71"/>
    <mergeCell ref="CC70:CE71"/>
    <mergeCell ref="CJ70:CJ71"/>
    <mergeCell ref="BP75:CL75"/>
    <mergeCell ref="BP76:CL76"/>
    <mergeCell ref="CK72:CK73"/>
    <mergeCell ref="CL72:CL73"/>
    <mergeCell ref="BR73:BT73"/>
    <mergeCell ref="BW73:BY73"/>
    <mergeCell ref="BZ73:CB73"/>
    <mergeCell ref="CC73:CE73"/>
    <mergeCell ref="BP72:BP73"/>
    <mergeCell ref="BQ72:BQ73"/>
    <mergeCell ref="BR72:BT72"/>
    <mergeCell ref="BV72:BV73"/>
    <mergeCell ref="CF72:CH73"/>
    <mergeCell ref="CJ72:CJ73"/>
  </mergeCells>
  <conditionalFormatting sqref="CJ50:CK50 CJ48:CK48 CJ46:CK46 CJ52:CK52 CK47 CK49 CK51 CJ60:CK60 CJ58:CK58 CJ56:CK56 CJ62:CK62 CK57 CK59 CK61 CJ70:CK70 CJ68:CK68 CJ66:CK66 CJ72:CK72 CK67 CK69 CK71 CJ12 CK8:CK15 CJ8 CJ14 CJ10 CJ22:CK22 CJ20:CK20 CJ18:CK18 CJ24:CK24 CK19 CK21 CK23 CJ32:CK32 CJ30:CK30 CJ28:CK28 CJ34:CK34 CK29 CK31 CK3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topLeftCell="A102" workbookViewId="0">
      <selection activeCell="J4" sqref="J4"/>
    </sheetView>
  </sheetViews>
  <sheetFormatPr defaultRowHeight="15" x14ac:dyDescent="0.25"/>
  <cols>
    <col min="1" max="1" width="3.140625" customWidth="1"/>
    <col min="2" max="2" width="17.710937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8.7109375" customWidth="1"/>
    <col min="9" max="9" width="3.28515625" customWidth="1"/>
  </cols>
  <sheetData>
    <row r="1" spans="1:27" ht="18" customHeight="1" x14ac:dyDescent="0.25">
      <c r="A1" s="172" t="s">
        <v>2</v>
      </c>
      <c r="B1" s="172"/>
      <c r="C1" s="172"/>
      <c r="D1" s="172"/>
      <c r="E1" s="172"/>
      <c r="F1" s="172"/>
      <c r="G1" s="172"/>
      <c r="H1" s="172"/>
      <c r="I1" s="172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18" x14ac:dyDescent="0.25">
      <c r="A2" s="172" t="s">
        <v>3</v>
      </c>
      <c r="B2" s="172"/>
      <c r="C2" s="172"/>
      <c r="D2" s="172"/>
      <c r="E2" s="172"/>
      <c r="F2" s="172"/>
      <c r="G2" s="172"/>
      <c r="H2" s="172"/>
      <c r="I2" s="172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 ht="14.1" customHeight="1" x14ac:dyDescent="0.25">
      <c r="A3" s="173" t="s">
        <v>4</v>
      </c>
      <c r="B3" s="173"/>
      <c r="C3" s="173"/>
      <c r="D3" s="173"/>
      <c r="E3" s="173"/>
      <c r="F3" s="173"/>
      <c r="G3" s="173"/>
      <c r="H3" s="173"/>
      <c r="I3" s="173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4.1" customHeight="1" x14ac:dyDescent="0.25"/>
    <row r="5" spans="1:27" ht="14.1" customHeight="1" x14ac:dyDescent="0.25">
      <c r="A5" s="134">
        <v>1</v>
      </c>
      <c r="B5" s="135" t="s">
        <v>177</v>
      </c>
      <c r="C5" s="136"/>
      <c r="D5" s="136"/>
      <c r="E5" s="134"/>
      <c r="F5" s="137" t="s">
        <v>178</v>
      </c>
      <c r="G5" s="134"/>
      <c r="H5" s="134"/>
      <c r="I5" s="138"/>
    </row>
    <row r="6" spans="1:27" ht="14.1" customHeight="1" x14ac:dyDescent="0.25">
      <c r="A6" s="134"/>
      <c r="B6" s="139" t="s">
        <v>179</v>
      </c>
      <c r="C6" s="236">
        <v>1</v>
      </c>
      <c r="D6" s="135" t="s">
        <v>177</v>
      </c>
      <c r="E6" s="134"/>
      <c r="F6" s="140"/>
      <c r="G6" s="140"/>
      <c r="H6" s="134"/>
      <c r="I6" s="138"/>
      <c r="O6" s="41"/>
    </row>
    <row r="7" spans="1:27" ht="14.1" customHeight="1" x14ac:dyDescent="0.25">
      <c r="A7" s="134">
        <v>2</v>
      </c>
      <c r="B7" s="141" t="s">
        <v>134</v>
      </c>
      <c r="C7" s="237"/>
      <c r="D7" s="142" t="s">
        <v>180</v>
      </c>
      <c r="E7" s="236">
        <v>5</v>
      </c>
      <c r="F7" s="140"/>
      <c r="G7" s="140"/>
      <c r="H7" s="134"/>
      <c r="I7" s="138"/>
    </row>
    <row r="8" spans="1:27" ht="14.1" customHeight="1" x14ac:dyDescent="0.25">
      <c r="A8" s="134"/>
      <c r="B8" s="143"/>
      <c r="C8" s="134"/>
      <c r="D8" s="144" t="s">
        <v>181</v>
      </c>
      <c r="E8" s="239"/>
      <c r="F8" s="135" t="s">
        <v>177</v>
      </c>
      <c r="G8" s="140"/>
      <c r="H8" s="134"/>
      <c r="I8" s="138"/>
    </row>
    <row r="9" spans="1:27" ht="14.1" customHeight="1" x14ac:dyDescent="0.25">
      <c r="A9" s="134">
        <v>3</v>
      </c>
      <c r="B9" s="141" t="s">
        <v>182</v>
      </c>
      <c r="C9" s="140"/>
      <c r="D9" s="140"/>
      <c r="E9" s="239"/>
      <c r="F9" s="142" t="s">
        <v>183</v>
      </c>
      <c r="G9" s="236">
        <v>7</v>
      </c>
      <c r="H9" s="134"/>
      <c r="I9" s="138"/>
    </row>
    <row r="10" spans="1:27" ht="14.1" customHeight="1" x14ac:dyDescent="0.25">
      <c r="A10" s="134"/>
      <c r="B10" s="139" t="s">
        <v>184</v>
      </c>
      <c r="C10" s="236">
        <v>2</v>
      </c>
      <c r="D10" s="141" t="s">
        <v>185</v>
      </c>
      <c r="E10" s="237"/>
      <c r="F10" s="140"/>
      <c r="G10" s="239"/>
      <c r="H10" s="134"/>
      <c r="I10" s="138"/>
    </row>
    <row r="11" spans="1:27" ht="14.1" customHeight="1" x14ac:dyDescent="0.25">
      <c r="A11" s="134">
        <v>4</v>
      </c>
      <c r="B11" s="141" t="s">
        <v>185</v>
      </c>
      <c r="C11" s="237"/>
      <c r="D11" s="142" t="s">
        <v>186</v>
      </c>
      <c r="E11" s="134"/>
      <c r="F11" s="140"/>
      <c r="G11" s="239"/>
      <c r="H11" s="134"/>
      <c r="I11" s="138"/>
    </row>
    <row r="12" spans="1:27" ht="14.1" customHeight="1" x14ac:dyDescent="0.25">
      <c r="A12" s="134"/>
      <c r="B12" s="143"/>
      <c r="C12" s="134"/>
      <c r="D12" s="134"/>
      <c r="E12" s="134"/>
      <c r="F12" s="144" t="s">
        <v>187</v>
      </c>
      <c r="G12" s="239"/>
      <c r="H12" s="145" t="s">
        <v>177</v>
      </c>
      <c r="I12" s="238">
        <v>1</v>
      </c>
    </row>
    <row r="13" spans="1:27" ht="14.1" customHeight="1" x14ac:dyDescent="0.25">
      <c r="A13" s="134">
        <v>5</v>
      </c>
      <c r="B13" s="143" t="s">
        <v>131</v>
      </c>
      <c r="C13" s="134"/>
      <c r="D13" s="134"/>
      <c r="E13" s="134"/>
      <c r="F13" s="140"/>
      <c r="G13" s="239"/>
      <c r="H13" s="142" t="s">
        <v>188</v>
      </c>
      <c r="I13" s="238"/>
    </row>
    <row r="14" spans="1:27" ht="14.1" customHeight="1" x14ac:dyDescent="0.25">
      <c r="A14" s="134"/>
      <c r="B14" s="139" t="s">
        <v>189</v>
      </c>
      <c r="C14" s="236">
        <v>3</v>
      </c>
      <c r="D14" s="143" t="s">
        <v>131</v>
      </c>
      <c r="E14" s="134"/>
      <c r="F14" s="140"/>
      <c r="G14" s="239"/>
      <c r="H14" s="140"/>
      <c r="I14" s="138"/>
    </row>
    <row r="15" spans="1:27" ht="14.1" customHeight="1" x14ac:dyDescent="0.25">
      <c r="A15" s="134">
        <v>6</v>
      </c>
      <c r="B15" s="141" t="s">
        <v>190</v>
      </c>
      <c r="C15" s="237"/>
      <c r="D15" s="142" t="s">
        <v>191</v>
      </c>
      <c r="E15" s="236">
        <v>6</v>
      </c>
      <c r="F15" s="140"/>
      <c r="G15" s="239"/>
      <c r="H15" s="140"/>
      <c r="I15" s="138"/>
    </row>
    <row r="16" spans="1:27" ht="14.1" customHeight="1" x14ac:dyDescent="0.25">
      <c r="A16" s="134"/>
      <c r="B16" s="143"/>
      <c r="C16" s="134"/>
      <c r="D16" s="144" t="s">
        <v>192</v>
      </c>
      <c r="E16" s="239"/>
      <c r="F16" s="146" t="s">
        <v>131</v>
      </c>
      <c r="G16" s="237"/>
      <c r="H16" s="140"/>
      <c r="I16" s="138"/>
    </row>
    <row r="17" spans="1:9" ht="15.75" x14ac:dyDescent="0.25">
      <c r="A17" s="134">
        <v>7</v>
      </c>
      <c r="B17" s="141" t="s">
        <v>111</v>
      </c>
      <c r="C17" s="140"/>
      <c r="D17" s="140"/>
      <c r="E17" s="239"/>
      <c r="F17" s="142" t="s">
        <v>193</v>
      </c>
      <c r="G17" s="134"/>
      <c r="H17" s="134"/>
      <c r="I17" s="138"/>
    </row>
    <row r="18" spans="1:9" x14ac:dyDescent="0.25">
      <c r="A18" s="134"/>
      <c r="B18" s="139" t="s">
        <v>194</v>
      </c>
      <c r="C18" s="236">
        <v>4</v>
      </c>
      <c r="D18" s="141" t="s">
        <v>124</v>
      </c>
      <c r="E18" s="237"/>
      <c r="F18" s="134"/>
      <c r="G18" s="134">
        <v>-7</v>
      </c>
      <c r="H18" s="141" t="s">
        <v>131</v>
      </c>
      <c r="I18" s="238">
        <v>2</v>
      </c>
    </row>
    <row r="19" spans="1:9" x14ac:dyDescent="0.25">
      <c r="A19" s="134">
        <v>8</v>
      </c>
      <c r="B19" s="141" t="s">
        <v>124</v>
      </c>
      <c r="C19" s="237"/>
      <c r="D19" s="142" t="s">
        <v>195</v>
      </c>
      <c r="E19" s="134"/>
      <c r="F19" s="134"/>
      <c r="G19" s="134"/>
      <c r="H19" s="134"/>
      <c r="I19" s="238"/>
    </row>
    <row r="20" spans="1:9" ht="15.75" x14ac:dyDescent="0.25">
      <c r="A20" s="147"/>
      <c r="B20" s="147"/>
      <c r="C20" s="134"/>
      <c r="D20" s="134"/>
      <c r="E20" s="134">
        <v>-5</v>
      </c>
      <c r="F20" s="141" t="s">
        <v>185</v>
      </c>
      <c r="G20" s="134"/>
      <c r="H20" s="134"/>
      <c r="I20" s="138"/>
    </row>
    <row r="21" spans="1:9" x14ac:dyDescent="0.25">
      <c r="A21" s="147"/>
      <c r="B21" s="147"/>
      <c r="C21" s="134"/>
      <c r="D21" s="134"/>
      <c r="E21" s="134"/>
      <c r="F21" s="144" t="s">
        <v>196</v>
      </c>
      <c r="G21" s="236">
        <v>8</v>
      </c>
      <c r="H21" s="141" t="s">
        <v>124</v>
      </c>
      <c r="I21" s="238">
        <v>3</v>
      </c>
    </row>
    <row r="22" spans="1:9" x14ac:dyDescent="0.25">
      <c r="A22" s="147"/>
      <c r="B22" s="147"/>
      <c r="C22" s="134"/>
      <c r="D22" s="134"/>
      <c r="E22" s="134">
        <v>-6</v>
      </c>
      <c r="F22" s="141" t="s">
        <v>124</v>
      </c>
      <c r="G22" s="237"/>
      <c r="H22" s="142" t="s">
        <v>197</v>
      </c>
      <c r="I22" s="238"/>
    </row>
    <row r="23" spans="1:9" x14ac:dyDescent="0.25">
      <c r="A23" s="147"/>
      <c r="B23" s="147"/>
      <c r="C23" s="134"/>
      <c r="D23" s="134"/>
      <c r="E23" s="134"/>
      <c r="F23" s="140"/>
      <c r="G23" s="140">
        <v>-8</v>
      </c>
      <c r="H23" s="141" t="s">
        <v>185</v>
      </c>
      <c r="I23" s="238">
        <v>4</v>
      </c>
    </row>
    <row r="24" spans="1:9" x14ac:dyDescent="0.25">
      <c r="A24" s="147"/>
      <c r="B24" s="147"/>
      <c r="C24" s="134"/>
      <c r="D24" s="134"/>
      <c r="E24" s="134"/>
      <c r="F24" s="140"/>
      <c r="G24" s="140"/>
      <c r="H24" s="134"/>
      <c r="I24" s="238"/>
    </row>
    <row r="25" spans="1:9" ht="15.75" x14ac:dyDescent="0.25">
      <c r="A25" s="147"/>
      <c r="B25" s="147"/>
      <c r="C25" s="134">
        <v>-1</v>
      </c>
      <c r="D25" s="141" t="s">
        <v>134</v>
      </c>
      <c r="E25" s="134"/>
      <c r="F25" s="134"/>
      <c r="G25" s="134"/>
      <c r="H25" s="134"/>
      <c r="I25" s="138"/>
    </row>
    <row r="26" spans="1:9" ht="15.75" x14ac:dyDescent="0.25">
      <c r="A26" s="147"/>
      <c r="B26" s="147"/>
      <c r="C26" s="134"/>
      <c r="D26" s="139" t="s">
        <v>198</v>
      </c>
      <c r="E26" s="236">
        <v>9</v>
      </c>
      <c r="F26" s="141" t="s">
        <v>134</v>
      </c>
      <c r="G26" s="134"/>
      <c r="H26" s="134"/>
      <c r="I26" s="138"/>
    </row>
    <row r="27" spans="1:9" ht="15.75" x14ac:dyDescent="0.25">
      <c r="A27" s="147"/>
      <c r="B27" s="147"/>
      <c r="C27" s="134">
        <v>-2</v>
      </c>
      <c r="D27" s="141" t="s">
        <v>182</v>
      </c>
      <c r="E27" s="237"/>
      <c r="F27" s="142" t="s">
        <v>199</v>
      </c>
      <c r="G27" s="236">
        <v>11</v>
      </c>
      <c r="H27" s="134"/>
      <c r="I27" s="138"/>
    </row>
    <row r="28" spans="1:9" x14ac:dyDescent="0.25">
      <c r="A28" s="147"/>
      <c r="B28" s="147"/>
      <c r="C28" s="134"/>
      <c r="D28" s="134"/>
      <c r="E28" s="134"/>
      <c r="F28" s="144" t="s">
        <v>200</v>
      </c>
      <c r="G28" s="239"/>
      <c r="H28" s="141" t="s">
        <v>134</v>
      </c>
      <c r="I28" s="238">
        <v>5</v>
      </c>
    </row>
    <row r="29" spans="1:9" x14ac:dyDescent="0.25">
      <c r="A29" s="147"/>
      <c r="B29" s="147"/>
      <c r="C29" s="134">
        <v>-3</v>
      </c>
      <c r="D29" s="141" t="s">
        <v>190</v>
      </c>
      <c r="E29" s="134"/>
      <c r="F29" s="140"/>
      <c r="G29" s="239"/>
      <c r="H29" s="142" t="s">
        <v>201</v>
      </c>
      <c r="I29" s="238"/>
    </row>
    <row r="30" spans="1:9" ht="15.75" x14ac:dyDescent="0.25">
      <c r="A30" s="147"/>
      <c r="B30" s="147"/>
      <c r="C30" s="134"/>
      <c r="D30" s="139" t="s">
        <v>202</v>
      </c>
      <c r="E30" s="236">
        <v>10</v>
      </c>
      <c r="F30" s="141" t="s">
        <v>111</v>
      </c>
      <c r="G30" s="237"/>
      <c r="H30" s="134"/>
      <c r="I30" s="138"/>
    </row>
    <row r="31" spans="1:9" x14ac:dyDescent="0.25">
      <c r="A31" s="147"/>
      <c r="B31" s="147"/>
      <c r="C31" s="134">
        <v>-4</v>
      </c>
      <c r="D31" s="141" t="s">
        <v>111</v>
      </c>
      <c r="E31" s="237"/>
      <c r="F31" s="142" t="s">
        <v>203</v>
      </c>
      <c r="G31" s="134">
        <v>-11</v>
      </c>
      <c r="H31" s="141" t="s">
        <v>111</v>
      </c>
      <c r="I31" s="238">
        <v>6</v>
      </c>
    </row>
    <row r="32" spans="1:9" x14ac:dyDescent="0.25">
      <c r="A32" s="147"/>
      <c r="B32" s="147"/>
      <c r="C32" s="134"/>
      <c r="D32" s="134"/>
      <c r="E32" s="134"/>
      <c r="F32" s="134"/>
      <c r="G32" s="134"/>
      <c r="H32" s="134"/>
      <c r="I32" s="238"/>
    </row>
    <row r="33" spans="1:9" ht="15.75" x14ac:dyDescent="0.25">
      <c r="A33" s="147"/>
      <c r="B33" s="147"/>
      <c r="C33" s="134"/>
      <c r="D33" s="134"/>
      <c r="E33" s="134">
        <v>-9</v>
      </c>
      <c r="F33" s="141" t="s">
        <v>182</v>
      </c>
      <c r="G33" s="134"/>
      <c r="H33" s="134"/>
      <c r="I33" s="138"/>
    </row>
    <row r="34" spans="1:9" x14ac:dyDescent="0.25">
      <c r="A34" s="147"/>
      <c r="B34" s="147"/>
      <c r="C34" s="134"/>
      <c r="D34" s="134"/>
      <c r="E34" s="134"/>
      <c r="F34" s="144" t="s">
        <v>204</v>
      </c>
      <c r="G34" s="236">
        <v>12</v>
      </c>
      <c r="H34" s="141" t="s">
        <v>190</v>
      </c>
      <c r="I34" s="238">
        <v>7</v>
      </c>
    </row>
    <row r="35" spans="1:9" x14ac:dyDescent="0.25">
      <c r="A35" s="147"/>
      <c r="B35" s="147"/>
      <c r="C35" s="134"/>
      <c r="D35" s="134"/>
      <c r="E35" s="134">
        <v>-10</v>
      </c>
      <c r="F35" s="141" t="s">
        <v>190</v>
      </c>
      <c r="G35" s="237"/>
      <c r="H35" s="142" t="s">
        <v>205</v>
      </c>
      <c r="I35" s="238"/>
    </row>
    <row r="36" spans="1:9" x14ac:dyDescent="0.25">
      <c r="A36" s="147"/>
      <c r="B36" s="134"/>
      <c r="C36" s="134"/>
      <c r="D36" s="134"/>
      <c r="E36" s="134"/>
      <c r="F36" s="134"/>
      <c r="G36" s="134">
        <v>-12</v>
      </c>
      <c r="H36" s="141" t="s">
        <v>182</v>
      </c>
      <c r="I36" s="238">
        <v>8</v>
      </c>
    </row>
    <row r="37" spans="1:9" x14ac:dyDescent="0.25">
      <c r="A37" s="147"/>
      <c r="B37" s="134"/>
      <c r="C37" s="134"/>
      <c r="D37" s="41"/>
      <c r="E37" s="41"/>
      <c r="F37" s="134"/>
      <c r="G37" s="134"/>
      <c r="H37" s="134"/>
      <c r="I37" s="238"/>
    </row>
    <row r="38" spans="1:9" ht="15.75" x14ac:dyDescent="0.25">
      <c r="A38" s="147"/>
      <c r="B38" s="147"/>
      <c r="C38" s="134">
        <v>1</v>
      </c>
      <c r="D38" s="148" t="s">
        <v>126</v>
      </c>
      <c r="E38" s="134"/>
      <c r="F38" s="134"/>
      <c r="G38" s="134"/>
      <c r="H38" s="134"/>
      <c r="I38" s="138"/>
    </row>
    <row r="39" spans="1:9" ht="15.75" x14ac:dyDescent="0.25">
      <c r="A39" s="147"/>
      <c r="B39" s="147"/>
      <c r="C39" s="134"/>
      <c r="D39" s="139" t="s">
        <v>206</v>
      </c>
      <c r="E39" s="236">
        <v>1</v>
      </c>
      <c r="F39" s="148" t="s">
        <v>126</v>
      </c>
      <c r="G39" s="134"/>
      <c r="H39" s="134"/>
      <c r="I39" s="138"/>
    </row>
    <row r="40" spans="1:9" ht="15.75" x14ac:dyDescent="0.25">
      <c r="A40" s="147"/>
      <c r="B40" s="147"/>
      <c r="C40" s="134">
        <v>2</v>
      </c>
      <c r="D40" s="149" t="s">
        <v>141</v>
      </c>
      <c r="E40" s="237"/>
      <c r="F40" s="142" t="s">
        <v>207</v>
      </c>
      <c r="G40" s="236">
        <v>3</v>
      </c>
      <c r="H40" s="134"/>
      <c r="I40" s="138"/>
    </row>
    <row r="41" spans="1:9" x14ac:dyDescent="0.25">
      <c r="A41" s="147"/>
      <c r="B41" s="147"/>
      <c r="C41" s="134"/>
      <c r="D41" s="148"/>
      <c r="E41" s="134"/>
      <c r="F41" s="144" t="s">
        <v>208</v>
      </c>
      <c r="G41" s="239"/>
      <c r="H41" s="150" t="s">
        <v>126</v>
      </c>
      <c r="I41" s="238">
        <v>9</v>
      </c>
    </row>
    <row r="42" spans="1:9" x14ac:dyDescent="0.25">
      <c r="A42" s="147"/>
      <c r="B42" s="147"/>
      <c r="C42" s="134">
        <v>3</v>
      </c>
      <c r="D42" s="148" t="s">
        <v>209</v>
      </c>
      <c r="E42" s="134"/>
      <c r="F42" s="140"/>
      <c r="G42" s="239"/>
      <c r="H42" s="142" t="s">
        <v>210</v>
      </c>
      <c r="I42" s="238"/>
    </row>
    <row r="43" spans="1:9" ht="15.75" x14ac:dyDescent="0.25">
      <c r="A43" s="147"/>
      <c r="B43" s="147"/>
      <c r="C43" s="134"/>
      <c r="D43" s="139" t="s">
        <v>211</v>
      </c>
      <c r="E43" s="236">
        <v>2</v>
      </c>
      <c r="F43" s="150" t="s">
        <v>209</v>
      </c>
      <c r="G43" s="237"/>
      <c r="H43" s="134"/>
      <c r="I43" s="138"/>
    </row>
    <row r="44" spans="1:9" x14ac:dyDescent="0.25">
      <c r="A44" s="147"/>
      <c r="B44" s="147"/>
      <c r="C44" s="134">
        <v>4</v>
      </c>
      <c r="D44" s="149" t="s">
        <v>115</v>
      </c>
      <c r="E44" s="237"/>
      <c r="F44" s="142" t="s">
        <v>212</v>
      </c>
      <c r="G44" s="134">
        <v>-3</v>
      </c>
      <c r="H44" s="149" t="s">
        <v>209</v>
      </c>
      <c r="I44" s="238">
        <v>10</v>
      </c>
    </row>
    <row r="45" spans="1:9" x14ac:dyDescent="0.25">
      <c r="A45" s="147"/>
      <c r="B45" s="147"/>
      <c r="C45" s="134"/>
      <c r="D45" s="134"/>
      <c r="E45" s="134"/>
      <c r="F45" s="134"/>
      <c r="G45" s="134"/>
      <c r="H45" s="134"/>
      <c r="I45" s="238"/>
    </row>
    <row r="46" spans="1:9" ht="15.75" x14ac:dyDescent="0.25">
      <c r="A46" s="147"/>
      <c r="B46" s="147"/>
      <c r="C46" s="134"/>
      <c r="D46" s="134"/>
      <c r="E46" s="134">
        <v>-1</v>
      </c>
      <c r="F46" s="149" t="s">
        <v>141</v>
      </c>
      <c r="G46" s="134"/>
      <c r="H46" s="134"/>
      <c r="I46" s="138"/>
    </row>
    <row r="47" spans="1:9" x14ac:dyDescent="0.25">
      <c r="A47" s="147"/>
      <c r="B47" s="147"/>
      <c r="C47" s="134"/>
      <c r="D47" s="134"/>
      <c r="E47" s="134"/>
      <c r="F47" s="144" t="s">
        <v>213</v>
      </c>
      <c r="G47" s="236">
        <v>4</v>
      </c>
      <c r="H47" s="149" t="s">
        <v>115</v>
      </c>
      <c r="I47" s="238">
        <v>11</v>
      </c>
    </row>
    <row r="48" spans="1:9" x14ac:dyDescent="0.25">
      <c r="A48" s="147"/>
      <c r="B48" s="147"/>
      <c r="C48" s="134"/>
      <c r="D48" s="134"/>
      <c r="E48" s="134">
        <v>-2</v>
      </c>
      <c r="F48" s="149" t="s">
        <v>115</v>
      </c>
      <c r="G48" s="237"/>
      <c r="H48" s="142" t="s">
        <v>214</v>
      </c>
      <c r="I48" s="238"/>
    </row>
    <row r="49" spans="1:24" x14ac:dyDescent="0.25">
      <c r="A49" s="147"/>
      <c r="B49" s="134"/>
      <c r="C49" s="134"/>
      <c r="D49" s="134"/>
      <c r="E49" s="134"/>
      <c r="F49" s="134"/>
      <c r="G49" s="134">
        <v>-4</v>
      </c>
      <c r="H49" s="149" t="s">
        <v>141</v>
      </c>
      <c r="I49" s="238">
        <v>12</v>
      </c>
    </row>
    <row r="50" spans="1:24" x14ac:dyDescent="0.25">
      <c r="I50" s="238"/>
    </row>
    <row r="52" spans="1:24" ht="15.75" x14ac:dyDescent="0.25">
      <c r="B52" s="151" t="s">
        <v>88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</row>
    <row r="53" spans="1:24" ht="15.75" x14ac:dyDescent="0.25">
      <c r="B53" s="151" t="s">
        <v>89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</row>
    <row r="54" spans="1:24" ht="18" x14ac:dyDescent="0.25">
      <c r="A54" s="172" t="s">
        <v>2</v>
      </c>
      <c r="B54" s="172"/>
      <c r="C54" s="172"/>
      <c r="D54" s="172"/>
      <c r="E54" s="172"/>
      <c r="F54" s="172"/>
      <c r="G54" s="172"/>
      <c r="H54" s="172"/>
      <c r="I54" s="172"/>
    </row>
    <row r="55" spans="1:24" ht="18" x14ac:dyDescent="0.25">
      <c r="A55" s="172" t="s">
        <v>3</v>
      </c>
      <c r="B55" s="172"/>
      <c r="C55" s="172"/>
      <c r="D55" s="172"/>
      <c r="E55" s="172"/>
      <c r="F55" s="172"/>
      <c r="G55" s="172"/>
      <c r="H55" s="172"/>
      <c r="I55" s="172"/>
    </row>
    <row r="56" spans="1:24" ht="15.75" x14ac:dyDescent="0.25">
      <c r="A56" s="173" t="s">
        <v>4</v>
      </c>
      <c r="B56" s="173"/>
      <c r="C56" s="173"/>
      <c r="D56" s="173"/>
      <c r="E56" s="173"/>
      <c r="F56" s="173"/>
      <c r="G56" s="173"/>
      <c r="H56" s="173"/>
      <c r="I56" s="173"/>
    </row>
    <row r="58" spans="1:24" ht="15.75" x14ac:dyDescent="0.25">
      <c r="A58" s="134">
        <v>1</v>
      </c>
      <c r="B58" s="148" t="s">
        <v>146</v>
      </c>
      <c r="C58" s="134"/>
      <c r="D58" s="134"/>
      <c r="E58" s="134"/>
      <c r="F58" s="134"/>
      <c r="G58" s="134"/>
      <c r="H58" s="134"/>
      <c r="I58" s="138"/>
    </row>
    <row r="59" spans="1:24" ht="15.75" x14ac:dyDescent="0.25">
      <c r="A59" s="134"/>
      <c r="B59" s="139" t="s">
        <v>215</v>
      </c>
      <c r="C59" s="236">
        <v>1</v>
      </c>
      <c r="D59" s="148" t="s">
        <v>146</v>
      </c>
      <c r="E59" s="134"/>
      <c r="F59" s="140"/>
      <c r="G59" s="140"/>
      <c r="H59" s="134"/>
      <c r="I59" s="138"/>
    </row>
    <row r="60" spans="1:24" ht="15.75" x14ac:dyDescent="0.25">
      <c r="A60" s="134">
        <v>2</v>
      </c>
      <c r="B60" s="149" t="s">
        <v>170</v>
      </c>
      <c r="C60" s="237"/>
      <c r="D60" s="142" t="s">
        <v>216</v>
      </c>
      <c r="E60" s="236">
        <v>5</v>
      </c>
      <c r="F60" s="140"/>
      <c r="G60" s="140"/>
      <c r="H60" s="134"/>
      <c r="I60" s="138"/>
    </row>
    <row r="61" spans="1:24" ht="15.75" x14ac:dyDescent="0.25">
      <c r="A61" s="134"/>
      <c r="B61" s="148"/>
      <c r="C61" s="134"/>
      <c r="D61" s="144" t="s">
        <v>217</v>
      </c>
      <c r="E61" s="239"/>
      <c r="F61" s="148" t="s">
        <v>146</v>
      </c>
      <c r="G61" s="140"/>
      <c r="H61" s="134"/>
      <c r="I61" s="138"/>
    </row>
    <row r="62" spans="1:24" ht="15.75" x14ac:dyDescent="0.25">
      <c r="A62" s="134">
        <v>3</v>
      </c>
      <c r="B62" s="149" t="s">
        <v>149</v>
      </c>
      <c r="C62" s="140"/>
      <c r="D62" s="140"/>
      <c r="E62" s="239"/>
      <c r="F62" s="142" t="s">
        <v>218</v>
      </c>
      <c r="G62" s="236">
        <v>7</v>
      </c>
      <c r="H62" s="134"/>
      <c r="I62" s="138"/>
    </row>
    <row r="63" spans="1:24" ht="15.75" x14ac:dyDescent="0.25">
      <c r="A63" s="134"/>
      <c r="B63" s="139" t="s">
        <v>219</v>
      </c>
      <c r="C63" s="236">
        <v>2</v>
      </c>
      <c r="D63" s="149" t="s">
        <v>168</v>
      </c>
      <c r="E63" s="237"/>
      <c r="F63" s="140"/>
      <c r="G63" s="239"/>
      <c r="H63" s="134"/>
      <c r="I63" s="138"/>
    </row>
    <row r="64" spans="1:24" ht="15.75" x14ac:dyDescent="0.25">
      <c r="A64" s="134">
        <v>4</v>
      </c>
      <c r="B64" s="149" t="s">
        <v>168</v>
      </c>
      <c r="C64" s="237"/>
      <c r="D64" s="152" t="s">
        <v>220</v>
      </c>
      <c r="E64" s="134"/>
      <c r="F64" s="140"/>
      <c r="G64" s="239"/>
      <c r="H64" s="134"/>
      <c r="I64" s="138"/>
    </row>
    <row r="65" spans="1:9" x14ac:dyDescent="0.25">
      <c r="A65" s="134"/>
      <c r="B65" s="148"/>
      <c r="C65" s="134"/>
      <c r="D65" s="134"/>
      <c r="E65" s="134"/>
      <c r="F65" s="144" t="s">
        <v>221</v>
      </c>
      <c r="G65" s="239"/>
      <c r="H65" s="149" t="s">
        <v>157</v>
      </c>
      <c r="I65" s="238">
        <v>1</v>
      </c>
    </row>
    <row r="66" spans="1:9" x14ac:dyDescent="0.25">
      <c r="A66" s="134">
        <v>5</v>
      </c>
      <c r="B66" s="148" t="s">
        <v>173</v>
      </c>
      <c r="C66" s="134"/>
      <c r="D66" s="134"/>
      <c r="E66" s="134"/>
      <c r="F66" s="140"/>
      <c r="G66" s="239"/>
      <c r="H66" s="142" t="s">
        <v>222</v>
      </c>
      <c r="I66" s="238"/>
    </row>
    <row r="67" spans="1:9" ht="15.75" x14ac:dyDescent="0.25">
      <c r="A67" s="134"/>
      <c r="B67" s="139" t="s">
        <v>223</v>
      </c>
      <c r="C67" s="236">
        <v>3</v>
      </c>
      <c r="D67" s="149" t="s">
        <v>161</v>
      </c>
      <c r="E67" s="134"/>
      <c r="F67" s="140"/>
      <c r="G67" s="240"/>
      <c r="H67" s="153"/>
      <c r="I67" s="138"/>
    </row>
    <row r="68" spans="1:9" ht="15.75" x14ac:dyDescent="0.25">
      <c r="A68" s="134">
        <v>6</v>
      </c>
      <c r="B68" s="149" t="s">
        <v>161</v>
      </c>
      <c r="C68" s="237"/>
      <c r="D68" s="142" t="s">
        <v>224</v>
      </c>
      <c r="E68" s="236">
        <v>6</v>
      </c>
      <c r="F68" s="140"/>
      <c r="G68" s="239"/>
      <c r="H68" s="140"/>
      <c r="I68" s="138"/>
    </row>
    <row r="69" spans="1:9" ht="15.75" x14ac:dyDescent="0.25">
      <c r="A69" s="134"/>
      <c r="B69" s="148"/>
      <c r="C69" s="134"/>
      <c r="D69" s="144" t="s">
        <v>225</v>
      </c>
      <c r="E69" s="239"/>
      <c r="F69" s="149" t="s">
        <v>157</v>
      </c>
      <c r="G69" s="237"/>
      <c r="H69" s="140"/>
      <c r="I69" s="138"/>
    </row>
    <row r="70" spans="1:9" ht="15.75" x14ac:dyDescent="0.25">
      <c r="A70" s="134">
        <v>7</v>
      </c>
      <c r="B70" s="149" t="s">
        <v>154</v>
      </c>
      <c r="C70" s="140"/>
      <c r="D70" s="140"/>
      <c r="E70" s="239"/>
      <c r="F70" s="142" t="s">
        <v>226</v>
      </c>
      <c r="G70" s="134"/>
      <c r="H70" s="134"/>
      <c r="I70" s="138"/>
    </row>
    <row r="71" spans="1:9" x14ac:dyDescent="0.25">
      <c r="A71" s="134"/>
      <c r="B71" s="139" t="s">
        <v>227</v>
      </c>
      <c r="C71" s="236">
        <v>4</v>
      </c>
      <c r="D71" s="149" t="s">
        <v>157</v>
      </c>
      <c r="E71" s="237"/>
      <c r="F71" s="134"/>
      <c r="G71" s="134">
        <v>-7</v>
      </c>
      <c r="H71" s="148" t="s">
        <v>146</v>
      </c>
      <c r="I71" s="238">
        <v>2</v>
      </c>
    </row>
    <row r="72" spans="1:9" x14ac:dyDescent="0.25">
      <c r="A72" s="134">
        <v>8</v>
      </c>
      <c r="B72" s="149" t="s">
        <v>157</v>
      </c>
      <c r="C72" s="237"/>
      <c r="D72" s="152" t="s">
        <v>228</v>
      </c>
      <c r="E72" s="134"/>
      <c r="F72" s="134"/>
      <c r="G72" s="134"/>
      <c r="H72" s="134"/>
      <c r="I72" s="238"/>
    </row>
    <row r="73" spans="1:9" ht="15.75" x14ac:dyDescent="0.25">
      <c r="A73" s="147"/>
      <c r="B73" s="148"/>
      <c r="C73" s="134"/>
      <c r="D73" s="134"/>
      <c r="E73" s="134">
        <v>-5</v>
      </c>
      <c r="F73" s="149" t="s">
        <v>168</v>
      </c>
      <c r="G73" s="134"/>
      <c r="H73" s="134"/>
      <c r="I73" s="138"/>
    </row>
    <row r="74" spans="1:9" x14ac:dyDescent="0.25">
      <c r="A74" s="147"/>
      <c r="B74" s="147"/>
      <c r="C74" s="134"/>
      <c r="D74" s="134"/>
      <c r="E74" s="134"/>
      <c r="F74" s="144" t="s">
        <v>229</v>
      </c>
      <c r="G74" s="236">
        <v>8</v>
      </c>
      <c r="H74" s="149" t="s">
        <v>168</v>
      </c>
      <c r="I74" s="238">
        <v>3</v>
      </c>
    </row>
    <row r="75" spans="1:9" x14ac:dyDescent="0.25">
      <c r="A75" s="147"/>
      <c r="B75" s="147"/>
      <c r="C75" s="134"/>
      <c r="D75" s="134"/>
      <c r="E75" s="134">
        <v>-6</v>
      </c>
      <c r="F75" s="149" t="s">
        <v>161</v>
      </c>
      <c r="G75" s="237"/>
      <c r="H75" s="152" t="s">
        <v>230</v>
      </c>
      <c r="I75" s="238"/>
    </row>
    <row r="76" spans="1:9" x14ac:dyDescent="0.25">
      <c r="A76" s="147"/>
      <c r="B76" s="147"/>
      <c r="C76" s="134"/>
      <c r="D76" s="134"/>
      <c r="E76" s="134"/>
      <c r="F76" s="140"/>
      <c r="G76" s="140">
        <v>-8</v>
      </c>
      <c r="H76" s="149" t="s">
        <v>161</v>
      </c>
      <c r="I76" s="238">
        <v>4</v>
      </c>
    </row>
    <row r="77" spans="1:9" x14ac:dyDescent="0.25">
      <c r="A77" s="147"/>
      <c r="B77" s="147"/>
      <c r="C77" s="134"/>
      <c r="D77" s="134"/>
      <c r="E77" s="134"/>
      <c r="F77" s="140"/>
      <c r="G77" s="140"/>
      <c r="H77" s="134"/>
      <c r="I77" s="238"/>
    </row>
    <row r="78" spans="1:9" ht="15.75" x14ac:dyDescent="0.25">
      <c r="A78" s="147"/>
      <c r="B78" s="147"/>
      <c r="C78" s="134">
        <v>-1</v>
      </c>
      <c r="D78" s="149" t="s">
        <v>170</v>
      </c>
      <c r="E78" s="134"/>
      <c r="F78" s="134"/>
      <c r="G78" s="134"/>
      <c r="H78" s="134"/>
      <c r="I78" s="138"/>
    </row>
    <row r="79" spans="1:9" ht="15.75" x14ac:dyDescent="0.25">
      <c r="A79" s="147"/>
      <c r="B79" s="147"/>
      <c r="C79" s="134"/>
      <c r="D79" s="139" t="s">
        <v>231</v>
      </c>
      <c r="E79" s="236">
        <v>9</v>
      </c>
      <c r="F79" s="149" t="s">
        <v>170</v>
      </c>
      <c r="G79" s="134"/>
      <c r="H79" s="134"/>
      <c r="I79" s="138"/>
    </row>
    <row r="80" spans="1:9" ht="15.75" x14ac:dyDescent="0.25">
      <c r="A80" s="147"/>
      <c r="B80" s="147"/>
      <c r="C80" s="134">
        <v>-2</v>
      </c>
      <c r="D80" s="149" t="s">
        <v>149</v>
      </c>
      <c r="E80" s="237"/>
      <c r="F80" s="142" t="s">
        <v>232</v>
      </c>
      <c r="G80" s="236">
        <v>11</v>
      </c>
      <c r="H80" s="134"/>
      <c r="I80" s="138"/>
    </row>
    <row r="81" spans="1:11" x14ac:dyDescent="0.25">
      <c r="A81" s="147"/>
      <c r="B81" s="147"/>
      <c r="C81" s="134"/>
      <c r="D81" s="134"/>
      <c r="E81" s="134"/>
      <c r="F81" s="144" t="s">
        <v>233</v>
      </c>
      <c r="G81" s="239"/>
      <c r="H81" s="149" t="s">
        <v>170</v>
      </c>
      <c r="I81" s="238">
        <v>5</v>
      </c>
    </row>
    <row r="82" spans="1:11" x14ac:dyDescent="0.25">
      <c r="A82" s="147"/>
      <c r="B82" s="147"/>
      <c r="C82" s="134">
        <v>-3</v>
      </c>
      <c r="D82" s="148" t="s">
        <v>173</v>
      </c>
      <c r="E82" s="134"/>
      <c r="F82" s="140"/>
      <c r="G82" s="239"/>
      <c r="H82" s="142" t="s">
        <v>234</v>
      </c>
      <c r="I82" s="238"/>
    </row>
    <row r="83" spans="1:11" ht="15.75" x14ac:dyDescent="0.25">
      <c r="A83" s="147"/>
      <c r="B83" s="147"/>
      <c r="C83" s="134"/>
      <c r="D83" s="139" t="s">
        <v>235</v>
      </c>
      <c r="E83" s="236">
        <v>10</v>
      </c>
      <c r="F83" s="148" t="s">
        <v>173</v>
      </c>
      <c r="G83" s="237"/>
      <c r="H83" s="134"/>
      <c r="I83" s="138"/>
    </row>
    <row r="84" spans="1:11" x14ac:dyDescent="0.25">
      <c r="A84" s="147"/>
      <c r="B84" s="147"/>
      <c r="C84" s="134">
        <v>-4</v>
      </c>
      <c r="D84" s="149" t="s">
        <v>154</v>
      </c>
      <c r="E84" s="237"/>
      <c r="F84" s="142" t="s">
        <v>236</v>
      </c>
      <c r="G84" s="134">
        <v>-11</v>
      </c>
      <c r="H84" s="149" t="s">
        <v>173</v>
      </c>
      <c r="I84" s="238">
        <v>6</v>
      </c>
    </row>
    <row r="85" spans="1:11" x14ac:dyDescent="0.25">
      <c r="A85" s="147"/>
      <c r="B85" s="147"/>
      <c r="C85" s="134"/>
      <c r="D85" s="134"/>
      <c r="E85" s="134"/>
      <c r="F85" s="134"/>
      <c r="G85" s="134"/>
      <c r="H85" s="134"/>
      <c r="I85" s="238"/>
    </row>
    <row r="86" spans="1:11" ht="15.75" x14ac:dyDescent="0.25">
      <c r="A86" s="147"/>
      <c r="B86" s="147"/>
      <c r="C86" s="134"/>
      <c r="D86" s="134"/>
      <c r="E86" s="134">
        <v>-9</v>
      </c>
      <c r="F86" s="149" t="s">
        <v>149</v>
      </c>
      <c r="G86" s="134"/>
      <c r="H86" s="134"/>
      <c r="I86" s="138"/>
    </row>
    <row r="87" spans="1:11" x14ac:dyDescent="0.25">
      <c r="A87" s="147"/>
      <c r="B87" s="147"/>
      <c r="C87" s="134"/>
      <c r="D87" s="134"/>
      <c r="E87" s="134"/>
      <c r="F87" s="144" t="s">
        <v>237</v>
      </c>
      <c r="G87" s="236">
        <v>12</v>
      </c>
      <c r="H87" s="149" t="s">
        <v>149</v>
      </c>
      <c r="I87" s="238">
        <v>7</v>
      </c>
    </row>
    <row r="88" spans="1:11" x14ac:dyDescent="0.25">
      <c r="A88" s="147"/>
      <c r="B88" s="147"/>
      <c r="C88" s="134"/>
      <c r="D88" s="134"/>
      <c r="E88" s="134">
        <v>-10</v>
      </c>
      <c r="F88" s="149" t="s">
        <v>154</v>
      </c>
      <c r="G88" s="237"/>
      <c r="H88" s="142" t="s">
        <v>238</v>
      </c>
      <c r="I88" s="238"/>
    </row>
    <row r="89" spans="1:11" x14ac:dyDescent="0.25">
      <c r="A89" s="147"/>
      <c r="B89" s="134"/>
      <c r="C89" s="134"/>
      <c r="D89" s="134"/>
      <c r="E89" s="134"/>
      <c r="F89" s="134"/>
      <c r="G89" s="134">
        <v>-12</v>
      </c>
      <c r="H89" s="149" t="s">
        <v>154</v>
      </c>
      <c r="I89" s="238">
        <v>8</v>
      </c>
    </row>
    <row r="90" spans="1:11" x14ac:dyDescent="0.25">
      <c r="A90" s="147"/>
      <c r="B90" s="134"/>
      <c r="C90" s="134"/>
      <c r="D90" s="41"/>
      <c r="E90" s="41"/>
      <c r="F90" s="134"/>
      <c r="G90" s="134"/>
      <c r="H90" s="134"/>
      <c r="I90" s="238"/>
    </row>
    <row r="91" spans="1:11" ht="15.75" x14ac:dyDescent="0.25">
      <c r="A91" s="147"/>
      <c r="B91" s="147"/>
      <c r="C91" s="134">
        <v>1</v>
      </c>
      <c r="D91" s="148" t="s">
        <v>165</v>
      </c>
      <c r="E91" s="134"/>
      <c r="F91" s="134"/>
      <c r="G91" s="134"/>
      <c r="H91" s="134"/>
      <c r="I91" s="138"/>
    </row>
    <row r="92" spans="1:11" ht="15.75" x14ac:dyDescent="0.25">
      <c r="A92" s="147"/>
      <c r="B92" s="147"/>
      <c r="C92" s="134"/>
      <c r="D92" s="139" t="s">
        <v>239</v>
      </c>
      <c r="E92" s="236">
        <v>1</v>
      </c>
      <c r="F92" s="148" t="s">
        <v>165</v>
      </c>
      <c r="G92" s="134"/>
      <c r="H92" s="134"/>
      <c r="I92" s="138"/>
    </row>
    <row r="93" spans="1:11" ht="15.75" x14ac:dyDescent="0.25">
      <c r="A93" s="147"/>
      <c r="B93" s="147"/>
      <c r="C93" s="134">
        <v>2</v>
      </c>
      <c r="D93" s="149" t="s">
        <v>175</v>
      </c>
      <c r="E93" s="237"/>
      <c r="F93" s="154" t="s">
        <v>240</v>
      </c>
      <c r="G93" s="236">
        <v>3</v>
      </c>
      <c r="H93" s="134"/>
      <c r="I93" s="138"/>
    </row>
    <row r="94" spans="1:11" x14ac:dyDescent="0.25">
      <c r="A94" s="147"/>
      <c r="B94" s="147"/>
      <c r="C94" s="134"/>
      <c r="D94" s="148"/>
      <c r="E94" s="134"/>
      <c r="F94" s="144" t="s">
        <v>241</v>
      </c>
      <c r="G94" s="239"/>
      <c r="H94" s="150" t="s">
        <v>165</v>
      </c>
      <c r="I94" s="238">
        <v>9</v>
      </c>
    </row>
    <row r="95" spans="1:11" x14ac:dyDescent="0.25">
      <c r="A95" s="147"/>
      <c r="B95" s="147"/>
      <c r="C95" s="134">
        <v>3</v>
      </c>
      <c r="D95" s="148" t="s">
        <v>163</v>
      </c>
      <c r="E95" s="134"/>
      <c r="F95" s="140"/>
      <c r="G95" s="239"/>
      <c r="H95" s="154" t="s">
        <v>242</v>
      </c>
      <c r="I95" s="238"/>
    </row>
    <row r="96" spans="1:11" ht="15.75" x14ac:dyDescent="0.25">
      <c r="A96" s="147"/>
      <c r="B96" s="147"/>
      <c r="C96" s="134"/>
      <c r="D96" s="139" t="s">
        <v>243</v>
      </c>
      <c r="E96" s="236">
        <v>2</v>
      </c>
      <c r="F96" s="149" t="s">
        <v>152</v>
      </c>
      <c r="G96" s="237"/>
      <c r="H96" s="134"/>
      <c r="I96" s="138"/>
      <c r="K96" s="155"/>
    </row>
    <row r="97" spans="1:9" x14ac:dyDescent="0.25">
      <c r="A97" s="147"/>
      <c r="B97" s="147"/>
      <c r="C97" s="134">
        <v>4</v>
      </c>
      <c r="D97" s="149" t="s">
        <v>152</v>
      </c>
      <c r="E97" s="237"/>
      <c r="F97" s="154" t="s">
        <v>244</v>
      </c>
      <c r="G97" s="134">
        <v>-3</v>
      </c>
      <c r="H97" s="149" t="s">
        <v>152</v>
      </c>
      <c r="I97" s="238">
        <v>10</v>
      </c>
    </row>
    <row r="98" spans="1:9" x14ac:dyDescent="0.25">
      <c r="A98" s="147"/>
      <c r="B98" s="147"/>
      <c r="C98" s="134"/>
      <c r="D98" s="134"/>
      <c r="E98" s="134"/>
      <c r="F98" s="134"/>
      <c r="G98" s="134"/>
      <c r="H98" s="134"/>
      <c r="I98" s="238"/>
    </row>
    <row r="99" spans="1:9" ht="15.75" x14ac:dyDescent="0.25">
      <c r="A99" s="147"/>
      <c r="B99" s="147"/>
      <c r="C99" s="134"/>
      <c r="D99" s="134"/>
      <c r="E99" s="134">
        <v>-1</v>
      </c>
      <c r="F99" s="149" t="s">
        <v>175</v>
      </c>
      <c r="G99" s="134"/>
      <c r="H99" s="134"/>
      <c r="I99" s="138"/>
    </row>
    <row r="100" spans="1:9" x14ac:dyDescent="0.25">
      <c r="A100" s="147"/>
      <c r="B100" s="147"/>
      <c r="C100" s="134"/>
      <c r="D100" s="134"/>
      <c r="E100" s="134"/>
      <c r="F100" s="144" t="s">
        <v>245</v>
      </c>
      <c r="G100" s="236">
        <v>4</v>
      </c>
      <c r="H100" s="150" t="s">
        <v>163</v>
      </c>
      <c r="I100" s="238">
        <v>11</v>
      </c>
    </row>
    <row r="101" spans="1:9" x14ac:dyDescent="0.25">
      <c r="A101" s="147"/>
      <c r="B101" s="147"/>
      <c r="C101" s="134"/>
      <c r="D101" s="134"/>
      <c r="E101" s="134">
        <v>-2</v>
      </c>
      <c r="F101" s="149" t="s">
        <v>163</v>
      </c>
      <c r="G101" s="237"/>
      <c r="H101" s="154" t="s">
        <v>246</v>
      </c>
      <c r="I101" s="238"/>
    </row>
    <row r="102" spans="1:9" x14ac:dyDescent="0.25">
      <c r="A102" s="147"/>
      <c r="B102" s="134"/>
      <c r="C102" s="134"/>
      <c r="D102" s="134"/>
      <c r="E102" s="134"/>
      <c r="F102" s="134"/>
      <c r="G102" s="134">
        <v>-4</v>
      </c>
      <c r="H102" s="149" t="s">
        <v>175</v>
      </c>
      <c r="I102" s="238">
        <v>12</v>
      </c>
    </row>
    <row r="103" spans="1:9" x14ac:dyDescent="0.25">
      <c r="I103" s="238"/>
    </row>
    <row r="105" spans="1:9" ht="15.75" x14ac:dyDescent="0.25">
      <c r="B105" s="151" t="s">
        <v>88</v>
      </c>
      <c r="C105" s="151"/>
      <c r="D105" s="151"/>
      <c r="E105" s="151"/>
      <c r="F105" s="151"/>
      <c r="G105" s="151"/>
      <c r="H105" s="151"/>
      <c r="I105" s="151"/>
    </row>
    <row r="106" spans="1:9" ht="15.75" x14ac:dyDescent="0.25">
      <c r="B106" s="151" t="s">
        <v>89</v>
      </c>
      <c r="C106" s="151"/>
      <c r="D106" s="151"/>
      <c r="E106" s="151"/>
      <c r="F106" s="151"/>
      <c r="G106" s="151"/>
      <c r="H106" s="151"/>
      <c r="I106" s="151"/>
    </row>
  </sheetData>
  <mergeCells count="62">
    <mergeCell ref="A1:I1"/>
    <mergeCell ref="A2:I2"/>
    <mergeCell ref="A3:I3"/>
    <mergeCell ref="C6:C7"/>
    <mergeCell ref="E7:E10"/>
    <mergeCell ref="G9:G16"/>
    <mergeCell ref="C10:C11"/>
    <mergeCell ref="I12:I13"/>
    <mergeCell ref="C14:C15"/>
    <mergeCell ref="E15:E18"/>
    <mergeCell ref="C18:C19"/>
    <mergeCell ref="I18:I19"/>
    <mergeCell ref="E26:E27"/>
    <mergeCell ref="G27:G30"/>
    <mergeCell ref="I28:I29"/>
    <mergeCell ref="E30:E31"/>
    <mergeCell ref="I31:I32"/>
    <mergeCell ref="G21:G22"/>
    <mergeCell ref="I21:I22"/>
    <mergeCell ref="I23:I24"/>
    <mergeCell ref="A56:I56"/>
    <mergeCell ref="G34:G35"/>
    <mergeCell ref="I34:I35"/>
    <mergeCell ref="I36:I37"/>
    <mergeCell ref="E39:E40"/>
    <mergeCell ref="G40:G43"/>
    <mergeCell ref="I41:I42"/>
    <mergeCell ref="E43:E44"/>
    <mergeCell ref="I44:I45"/>
    <mergeCell ref="G47:G48"/>
    <mergeCell ref="I47:I48"/>
    <mergeCell ref="I49:I50"/>
    <mergeCell ref="A54:I54"/>
    <mergeCell ref="A55:I55"/>
    <mergeCell ref="C59:C60"/>
    <mergeCell ref="E60:E63"/>
    <mergeCell ref="G62:G69"/>
    <mergeCell ref="C63:C64"/>
    <mergeCell ref="I65:I66"/>
    <mergeCell ref="C67:C68"/>
    <mergeCell ref="E68:E71"/>
    <mergeCell ref="C71:C72"/>
    <mergeCell ref="I71:I72"/>
    <mergeCell ref="G74:G75"/>
    <mergeCell ref="I74:I75"/>
    <mergeCell ref="I76:I77"/>
    <mergeCell ref="E79:E80"/>
    <mergeCell ref="G80:G83"/>
    <mergeCell ref="I81:I82"/>
    <mergeCell ref="E83:E84"/>
    <mergeCell ref="I84:I85"/>
    <mergeCell ref="E92:E93"/>
    <mergeCell ref="G93:G96"/>
    <mergeCell ref="I94:I95"/>
    <mergeCell ref="E96:E97"/>
    <mergeCell ref="I97:I98"/>
    <mergeCell ref="G100:G101"/>
    <mergeCell ref="I100:I101"/>
    <mergeCell ref="I102:I103"/>
    <mergeCell ref="G87:G88"/>
    <mergeCell ref="I87:I88"/>
    <mergeCell ref="I89:I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Список.</vt:lpstr>
      <vt:lpstr>Предв.</vt:lpstr>
      <vt:lpstr>Финал.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Талап</cp:lastModifiedBy>
  <cp:lastPrinted>2021-11-19T10:57:52Z</cp:lastPrinted>
  <dcterms:created xsi:type="dcterms:W3CDTF">2019-03-09T03:55:54Z</dcterms:created>
  <dcterms:modified xsi:type="dcterms:W3CDTF">2021-12-27T14:37:45Z</dcterms:modified>
</cp:coreProperties>
</file>